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22-LAP-0142\Desktop\Project Files\AMC\VALIDATION\December 6\New folder\"/>
    </mc:Choice>
  </mc:AlternateContent>
  <xr:revisionPtr revIDLastSave="0" documentId="13_ncr:1_{CAEE3E0D-6F14-44D0-9405-F633D31C7EA2}" xr6:coauthVersionLast="47" xr6:coauthVersionMax="47" xr10:uidLastSave="{00000000-0000-0000-0000-000000000000}"/>
  <bookViews>
    <workbookView xWindow="-120" yWindow="-120" windowWidth="29040" windowHeight="15720" xr2:uid="{00000000-000D-0000-FFFF-FFFF00000000}"/>
  </bookViews>
  <sheets>
    <sheet name="Query Report" sheetId="1" r:id="rId1"/>
    <sheet name="Sheet1" sheetId="2" r:id="rId2"/>
  </sheets>
  <definedNames>
    <definedName name="_xlnm._FilterDatabase" localSheetId="0" hidden="1">'Query Report'!$A$1:$AX$63</definedName>
  </definedNames>
  <calcPr calcId="191029"/>
</workbook>
</file>

<file path=xl/calcChain.xml><?xml version="1.0" encoding="utf-8"?>
<calcChain xmlns="http://schemas.openxmlformats.org/spreadsheetml/2006/main">
  <c r="Y12" i="1" l="1"/>
  <c r="Y51" i="1"/>
  <c r="Y49" i="1"/>
  <c r="Y46" i="1"/>
  <c r="Y45" i="1"/>
  <c r="Y44" i="1"/>
  <c r="Y37" i="1"/>
  <c r="Y33" i="1"/>
  <c r="Y8" i="1"/>
  <c r="Y5" i="1"/>
  <c r="AB51" i="1"/>
  <c r="AB49" i="1"/>
  <c r="AB46" i="1"/>
  <c r="AB45" i="1"/>
  <c r="AB44" i="1"/>
  <c r="AB37" i="1"/>
  <c r="AB33" i="1"/>
  <c r="AB12" i="1"/>
  <c r="AB8" i="1"/>
  <c r="AB5" i="1"/>
  <c r="AE51" i="1"/>
  <c r="AE49" i="1"/>
  <c r="AE46" i="1"/>
  <c r="AE45" i="1"/>
  <c r="AE44" i="1"/>
  <c r="AE37" i="1"/>
  <c r="AE33" i="1"/>
  <c r="AE12" i="1"/>
  <c r="AE8" i="1"/>
  <c r="AE5" i="1"/>
  <c r="AH51" i="1"/>
  <c r="AH49" i="1"/>
  <c r="AH46" i="1"/>
  <c r="AH45" i="1"/>
  <c r="AH44" i="1"/>
  <c r="AH37" i="1"/>
  <c r="AH33" i="1"/>
  <c r="AH12" i="1"/>
  <c r="AH8" i="1"/>
  <c r="AH5" i="1"/>
  <c r="AK51" i="1"/>
  <c r="AK49" i="1"/>
  <c r="AK46" i="1"/>
  <c r="AK45" i="1"/>
  <c r="AK44" i="1"/>
  <c r="AK37" i="1"/>
  <c r="AK33" i="1"/>
  <c r="AK12" i="1"/>
  <c r="AK8" i="1"/>
  <c r="AK5" i="1"/>
  <c r="AD51" i="1"/>
  <c r="AD49" i="1"/>
  <c r="AD46" i="1"/>
  <c r="AD45" i="1"/>
  <c r="AD44" i="1"/>
  <c r="AD37" i="1"/>
  <c r="AD33" i="1"/>
  <c r="AD12" i="1"/>
  <c r="AD8" i="1"/>
  <c r="AG51" i="1"/>
  <c r="AG49" i="1"/>
  <c r="AG46" i="1"/>
  <c r="AG45" i="1"/>
  <c r="AG44" i="1"/>
  <c r="AG37" i="1"/>
  <c r="AG33" i="1"/>
  <c r="AG12" i="1"/>
  <c r="AG8" i="1"/>
  <c r="AJ51" i="1"/>
  <c r="AJ49" i="1"/>
  <c r="AJ46" i="1"/>
  <c r="AJ45" i="1"/>
  <c r="AJ44" i="1"/>
  <c r="AJ37" i="1"/>
  <c r="AJ33" i="1"/>
  <c r="AJ12" i="1"/>
  <c r="AJ8" i="1"/>
  <c r="AJ5" i="1"/>
  <c r="AG5" i="1"/>
  <c r="AD5" i="1"/>
  <c r="AA51" i="1"/>
  <c r="AA49" i="1"/>
  <c r="AA46" i="1"/>
  <c r="AA45" i="1"/>
  <c r="AA44" i="1"/>
  <c r="AA37" i="1"/>
  <c r="AA33" i="1"/>
  <c r="AA12" i="1"/>
  <c r="AA8" i="1"/>
  <c r="AA5" i="1"/>
  <c r="X51" i="1"/>
  <c r="X49" i="1"/>
  <c r="X46" i="1"/>
  <c r="X45" i="1"/>
  <c r="X44" i="1"/>
  <c r="X37" i="1"/>
  <c r="X33" i="1"/>
  <c r="X12" i="1"/>
  <c r="X8" i="1"/>
  <c r="X5" i="1"/>
  <c r="V51" i="1"/>
  <c r="V49" i="1"/>
  <c r="V46" i="1"/>
  <c r="V45" i="1"/>
  <c r="V44" i="1"/>
  <c r="V37" i="1"/>
  <c r="V33" i="1"/>
  <c r="V12" i="1"/>
  <c r="V8" i="1"/>
  <c r="V5" i="1"/>
  <c r="U51" i="1"/>
  <c r="U49" i="1"/>
  <c r="U46" i="1"/>
  <c r="U45" i="1"/>
  <c r="U44" i="1"/>
  <c r="U37" i="1"/>
  <c r="U33" i="1"/>
  <c r="U12" i="1"/>
  <c r="U8" i="1"/>
  <c r="U5" i="1"/>
  <c r="D5" i="1"/>
  <c r="J51" i="1"/>
  <c r="K51" i="1" s="1"/>
  <c r="J49" i="1"/>
  <c r="K49" i="1" s="1"/>
  <c r="J46" i="1"/>
  <c r="K46" i="1" s="1"/>
  <c r="J45" i="1"/>
  <c r="K45" i="1" s="1"/>
  <c r="J44" i="1"/>
  <c r="K44" i="1" s="1"/>
  <c r="J37" i="1"/>
  <c r="K37" i="1" s="1"/>
  <c r="J33" i="1"/>
  <c r="K33" i="1" s="1"/>
  <c r="J12" i="1"/>
  <c r="K12" i="1" s="1"/>
  <c r="J8" i="1"/>
  <c r="K8" i="1" s="1"/>
  <c r="J5" i="1"/>
  <c r="K5" i="1" s="1"/>
  <c r="H8" i="1"/>
  <c r="G51" i="1"/>
  <c r="H51" i="1" s="1"/>
  <c r="G49" i="1"/>
  <c r="H49" i="1" s="1"/>
  <c r="G46" i="1"/>
  <c r="H46" i="1" s="1"/>
  <c r="G45" i="1"/>
  <c r="H45" i="1" s="1"/>
  <c r="G44" i="1"/>
  <c r="H44" i="1" s="1"/>
  <c r="G37" i="1"/>
  <c r="H37" i="1" s="1"/>
  <c r="G33" i="1"/>
  <c r="H33" i="1" s="1"/>
  <c r="G12" i="1"/>
  <c r="H12" i="1" s="1"/>
  <c r="G8" i="1"/>
  <c r="G5" i="1"/>
  <c r="H5" i="1" s="1"/>
  <c r="D51" i="1"/>
  <c r="E51" i="1" s="1"/>
  <c r="D49" i="1"/>
  <c r="E49" i="1" s="1"/>
  <c r="D46" i="1"/>
  <c r="E46" i="1" s="1"/>
  <c r="D45" i="1"/>
  <c r="E45" i="1" s="1"/>
  <c r="D44" i="1"/>
  <c r="E44" i="1" s="1"/>
  <c r="D37" i="1"/>
  <c r="E37" i="1" s="1"/>
  <c r="D33" i="1"/>
  <c r="E33" i="1" s="1"/>
  <c r="D12" i="1"/>
  <c r="E12" i="1" s="1"/>
  <c r="D8" i="1"/>
  <c r="E8" i="1" s="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2" i="1"/>
  <c r="AV3" i="1"/>
  <c r="AV4" i="1"/>
  <c r="AV6" i="1"/>
  <c r="AV7" i="1"/>
  <c r="AV9" i="1"/>
  <c r="AV10" i="1"/>
  <c r="AV11" i="1"/>
  <c r="AV13" i="1"/>
  <c r="AV14" i="1"/>
  <c r="AV15" i="1"/>
  <c r="AV16" i="1"/>
  <c r="AV17" i="1"/>
  <c r="AV18" i="1"/>
  <c r="AV19" i="1"/>
  <c r="AV20" i="1"/>
  <c r="AV21" i="1"/>
  <c r="AV22" i="1"/>
  <c r="AV23" i="1"/>
  <c r="AV24" i="1"/>
  <c r="AV25" i="1"/>
  <c r="AV26" i="1"/>
  <c r="AV27" i="1"/>
  <c r="AV28" i="1"/>
  <c r="AV29" i="1"/>
  <c r="AV30" i="1"/>
  <c r="AV31" i="1"/>
  <c r="AV32" i="1"/>
  <c r="AV34" i="1"/>
  <c r="AV35" i="1"/>
  <c r="AV36" i="1"/>
  <c r="AV38" i="1"/>
  <c r="AV39" i="1"/>
  <c r="AV40" i="1"/>
  <c r="AV41" i="1"/>
  <c r="AV42" i="1"/>
  <c r="AV43" i="1"/>
  <c r="AV47" i="1"/>
  <c r="AV48" i="1"/>
  <c r="AV50" i="1"/>
  <c r="AV52" i="1"/>
  <c r="AV53" i="1"/>
  <c r="AV54" i="1"/>
  <c r="AV55" i="1"/>
  <c r="AV56" i="1"/>
  <c r="AV57" i="1"/>
  <c r="AV58" i="1"/>
  <c r="AV59" i="1"/>
  <c r="AV60" i="1"/>
  <c r="AV61" i="1"/>
  <c r="AV62" i="1"/>
  <c r="AV63" i="1"/>
  <c r="AV2" i="1"/>
  <c r="AC51" i="2"/>
  <c r="AB51" i="2"/>
  <c r="AA51" i="2"/>
  <c r="Z51" i="2"/>
  <c r="Y51" i="2"/>
  <c r="X51" i="2"/>
  <c r="W51" i="2"/>
  <c r="V51" i="2"/>
  <c r="U51" i="2"/>
  <c r="T51" i="2"/>
  <c r="S51" i="2"/>
  <c r="R51" i="2"/>
  <c r="Q51" i="2"/>
  <c r="P51" i="2"/>
  <c r="O51" i="2"/>
  <c r="N51" i="2"/>
  <c r="M51" i="2"/>
  <c r="L51" i="2"/>
  <c r="K51" i="2"/>
  <c r="J51" i="2"/>
  <c r="I51" i="2"/>
  <c r="H51" i="2"/>
  <c r="G51" i="2"/>
  <c r="F51" i="2"/>
  <c r="E51" i="2"/>
  <c r="D51" i="2"/>
  <c r="C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51" i="2" s="1"/>
  <c r="AD13" i="2"/>
  <c r="AD12" i="2"/>
  <c r="AD11" i="2"/>
  <c r="AD10" i="2"/>
  <c r="AV49" i="1" l="1"/>
  <c r="AX49" i="1" s="1"/>
  <c r="AV51" i="1"/>
  <c r="AX51" i="1" s="1"/>
  <c r="AV46" i="1"/>
  <c r="AX46" i="1" s="1"/>
  <c r="AV45" i="1"/>
  <c r="AX45" i="1" s="1"/>
  <c r="AV33" i="1"/>
  <c r="AX33" i="1" s="1"/>
  <c r="AV37" i="1"/>
  <c r="AX37" i="1" s="1"/>
  <c r="AV44" i="1"/>
  <c r="AX44" i="1" s="1"/>
  <c r="AV8" i="1"/>
  <c r="AX8" i="1" s="1"/>
  <c r="E5" i="1"/>
  <c r="AV5" i="1" s="1"/>
  <c r="AX5" i="1" s="1"/>
  <c r="AV12" i="1"/>
  <c r="AX12" i="1" s="1"/>
  <c r="AX56" i="1"/>
  <c r="AX22" i="1"/>
  <c r="AX63" i="1"/>
  <c r="AX40" i="1"/>
  <c r="AX62" i="1"/>
  <c r="AX55" i="1"/>
  <c r="AX39" i="1"/>
  <c r="AX38" i="1"/>
  <c r="AX54" i="1"/>
  <c r="AX43" i="1"/>
  <c r="AX58" i="1"/>
  <c r="AX42" i="1"/>
  <c r="AX26" i="1"/>
  <c r="AX41" i="1"/>
  <c r="AX25" i="1"/>
  <c r="AX24" i="1"/>
  <c r="AX36" i="1"/>
  <c r="AX4" i="1"/>
  <c r="AX52" i="1"/>
  <c r="AX20" i="1"/>
  <c r="AX35" i="1"/>
  <c r="AX19" i="1"/>
  <c r="AX50" i="1"/>
  <c r="AX34" i="1"/>
  <c r="AX18" i="1"/>
  <c r="AX59" i="1"/>
  <c r="AX17" i="1"/>
  <c r="AX2" i="1"/>
  <c r="AX47" i="1"/>
  <c r="AX31" i="1"/>
  <c r="AX6" i="1"/>
  <c r="AX23" i="1"/>
  <c r="AX53" i="1"/>
  <c r="AX21" i="1"/>
  <c r="AX3" i="1"/>
  <c r="AX48" i="1"/>
  <c r="AX32" i="1"/>
  <c r="AX16" i="1"/>
  <c r="AX15" i="1"/>
  <c r="AX30" i="1"/>
  <c r="AX14" i="1"/>
  <c r="AX61" i="1"/>
  <c r="AX29" i="1"/>
  <c r="AX13" i="1"/>
  <c r="AX28" i="1"/>
  <c r="AX60" i="1"/>
  <c r="AX27" i="1"/>
  <c r="AX11" i="1"/>
  <c r="AX10" i="1"/>
  <c r="AX57" i="1"/>
  <c r="AX9" i="1"/>
  <c r="AX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Janella Rosales</author>
  </authors>
  <commentList>
    <comment ref="T5" authorId="0" shapeId="0" xr:uid="{F2896C9F-4E89-44E4-AD58-6E50DCFD322E}">
      <text>
        <r>
          <rPr>
            <b/>
            <sz val="9"/>
            <color indexed="81"/>
            <rFont val="Tahoma"/>
            <charset val="1"/>
          </rPr>
          <t>Nag overlap yung time Out nung Sep 12 sa DTRP ng Sep 13</t>
        </r>
      </text>
    </comment>
    <comment ref="T8" authorId="0" shapeId="0" xr:uid="{15371E44-7AFF-46FF-B1EE-EC5DF7B91B72}">
      <text>
        <r>
          <rPr>
            <b/>
            <sz val="9"/>
            <color indexed="81"/>
            <rFont val="Tahoma"/>
            <charset val="1"/>
          </rPr>
          <t xml:space="preserve">Nag overlap yung OT nya nung Sep 18 time out ng 4:15 PM at DTRP nung Sep 19 Time ng 4pm </t>
        </r>
      </text>
    </comment>
    <comment ref="B33" authorId="0" shapeId="0" xr:uid="{9C6B4B52-3100-4D52-9E25-0FA1A9DCD611}">
      <text>
        <r>
          <rPr>
            <b/>
            <sz val="9"/>
            <color indexed="81"/>
            <rFont val="Tahoma"/>
            <charset val="1"/>
          </rPr>
          <t xml:space="preserve">From previous meron syang time in na 10:05 na galing sa DTR00097150 then after show adjusted nawala yung time in nya pati yung DTR00097150 then nag karon ng filling na OT00259282 nung September 8 cutoff ng Sep11 Sep25
</t>
        </r>
      </text>
    </comment>
    <comment ref="E37" authorId="0" shapeId="0" xr:uid="{1636D2FF-3B84-40F6-B4B4-0CE39B13E074}">
      <text>
        <r>
          <rPr>
            <b/>
            <sz val="9"/>
            <color indexed="81"/>
            <rFont val="Tahoma"/>
            <charset val="1"/>
          </rPr>
          <t xml:space="preserve">dapat 8.24 lang makukuha nya kasi hindi dapat kasama yung September 24 at 25 na may value na 3.45 at 0.61 kasi ang approval date nila ay Oct 14 na hindi pasok sa last cutoff date
Manual Discrepancy
</t>
        </r>
      </text>
    </comment>
    <comment ref="AE37" authorId="0" shapeId="0" xr:uid="{5743B759-D2C2-401C-AEBF-F0A93C12324B}">
      <text>
        <r>
          <rPr>
            <b/>
            <sz val="9"/>
            <color indexed="81"/>
            <rFont val="Tahoma"/>
            <charset val="1"/>
          </rPr>
          <t xml:space="preserve">Manual Error wala syang adjustment for REGULAR OT ND Type 2 at ang comment sa Manual adjustment ay sep15 na Restday
</t>
        </r>
      </text>
    </comment>
    <comment ref="AB44" authorId="0" shapeId="0" xr:uid="{C6D4BC7A-3E3A-48FD-AB9B-179BE2183F73}">
      <text>
        <r>
          <rPr>
            <b/>
            <sz val="9"/>
            <color indexed="81"/>
            <rFont val="Tahoma"/>
            <charset val="1"/>
          </rPr>
          <t>Tama lang na dapat may makukuha syang OTND Type 1 na 0.20 kasi yung time out nya nung Sep 12 is 6:12 PM means may 12 min syang OTND</t>
        </r>
      </text>
    </comment>
    <comment ref="K45" authorId="0" shapeId="0" xr:uid="{2B46D70A-6BCF-49D8-8D91-13351D22D316}">
      <text>
        <r>
          <rPr>
            <b/>
            <sz val="9"/>
            <color indexed="81"/>
            <rFont val="Tahoma"/>
            <charset val="1"/>
          </rPr>
          <t xml:space="preserve">tally na nag round kaya dapat 0.20
</t>
        </r>
      </text>
    </comment>
    <comment ref="AB46" authorId="0" shapeId="0" xr:uid="{DEFDD87B-73AC-4FA0-9623-4E61819BDEEE}">
      <text>
        <r>
          <rPr>
            <b/>
            <sz val="9"/>
            <color indexed="81"/>
            <rFont val="Tahoma"/>
            <charset val="1"/>
          </rPr>
          <t xml:space="preserve">Wala dapat syang 0.20 kasi yung Schedule nya is 10PM to 6AM so total ng OTDN nya is 8H flat nung Sep 24 and 25
Fixed na tally 8.20 </t>
        </r>
      </text>
    </comment>
    <comment ref="F49" authorId="0" shapeId="0" xr:uid="{E000CD20-250B-4FAB-B281-69915852D3FB}">
      <text>
        <r>
          <rPr>
            <b/>
            <sz val="9"/>
            <color indexed="81"/>
            <rFont val="Tahoma"/>
            <charset val="1"/>
          </rPr>
          <t>Time logs overide nung Sep 15</t>
        </r>
      </text>
    </comment>
    <comment ref="I49" authorId="0" shapeId="0" xr:uid="{FC138468-B283-4823-8574-931A57677F20}">
      <text>
        <r>
          <rPr>
            <b/>
            <sz val="9"/>
            <color indexed="81"/>
            <rFont val="Tahoma"/>
            <charset val="1"/>
          </rPr>
          <t>Time logs overide nung Sep 15</t>
        </r>
      </text>
    </comment>
    <comment ref="X49" authorId="0" shapeId="0" xr:uid="{08E313A3-4299-4CE2-8FE5-A5E23CD74E91}">
      <text>
        <r>
          <rPr>
            <b/>
            <sz val="9"/>
            <color indexed="81"/>
            <rFont val="Tahoma"/>
            <charset val="1"/>
          </rPr>
          <t>tally na dapat 1.38 yung makuha nya gawa nung date ng 16 dapat hindi nag take effect agad yung DTRP kasi hindi sya pasok sa cutoff?</t>
        </r>
      </text>
    </comment>
    <comment ref="D51" authorId="0" shapeId="0" xr:uid="{67A20E6E-C3E7-40E5-A00A-3E4FE455F156}">
      <text>
        <r>
          <rPr>
            <b/>
            <sz val="9"/>
            <color indexed="81"/>
            <rFont val="Tahoma"/>
            <charset val="1"/>
          </rPr>
          <t>Discrepancy nya is yung sep 3, 6, 9, 10 is from previous pa kasi Approval date nya is Sep 24, ang ginegenerate nating cutoff is Oct11-25 last cutoff date is Sep 30 to Oct 13
kaya ang kinuha nya lang na date ay Sep 4 nung period ng Sep11 Sep25 at Sep 20 na period ng Sep26 Oct10</t>
        </r>
      </text>
    </comment>
    <comment ref="U51" authorId="0" shapeId="0" xr:uid="{4C888FFB-6FBF-402F-B7B9-6E220BA1F377}">
      <text>
        <r>
          <rPr>
            <b/>
            <sz val="9"/>
            <color indexed="81"/>
            <rFont val="Tahoma"/>
            <charset val="1"/>
          </rPr>
          <t>Discrepancy nya is yung sep 3, 6, 9, 10 is from previous pa kasi Approval date nya is Sep 24, ang ginegenerate nating cutoff is Oct11-25 last cutoff date is Sep 30 to Oct 13
kaya ang kinuha nya lang na date ay Sep 4 nung period ng Sep11 Sep25 at Sep 20 na period ng Sep26 Oct10</t>
        </r>
      </text>
    </comment>
    <comment ref="AB51" authorId="0" shapeId="0" xr:uid="{2ECC6FD8-A720-49C4-BB82-B0278F40D0C2}">
      <text>
        <r>
          <rPr>
            <b/>
            <sz val="9"/>
            <color indexed="81"/>
            <rFont val="Tahoma"/>
            <charset val="1"/>
          </rPr>
          <t>Dapat may makuha sya na OT ND kasi kasama naman ito sa date ng Sep 4 and 20 pero may regular sya sa date nato so Manual Error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Janella Rosales</author>
  </authors>
  <commentList>
    <comment ref="F10" authorId="0" shapeId="0" xr:uid="{033C6BD4-379E-4013-BF14-C54007CDFAA2}">
      <text>
        <r>
          <rPr>
            <b/>
            <sz val="9"/>
            <color indexed="81"/>
            <rFont val="Tahoma"/>
            <family val="2"/>
          </rPr>
          <t>Filed Overtime Application on Aug 23</t>
        </r>
      </text>
    </comment>
    <comment ref="G10" authorId="0" shapeId="0" xr:uid="{6E260804-324B-4494-8DDC-93228F8AD86B}">
      <text>
        <r>
          <rPr>
            <b/>
            <sz val="9"/>
            <color indexed="81"/>
            <rFont val="Tahoma"/>
            <family val="2"/>
          </rPr>
          <t>Filed Overtime Application on Aug 23</t>
        </r>
      </text>
    </comment>
    <comment ref="C11" authorId="0" shapeId="0" xr:uid="{74A6A4D5-2D56-42DD-A936-94D34706E314}">
      <text>
        <r>
          <rPr>
            <b/>
            <sz val="9"/>
            <color indexed="81"/>
            <rFont val="Tahoma"/>
            <family val="2"/>
          </rPr>
          <t>Filed Overtime Application on Sep 3, 4, 6, 9, 10</t>
        </r>
      </text>
    </comment>
    <comment ref="N11" authorId="0" shapeId="0" xr:uid="{FE546B3E-D615-4AD0-8E44-543AF64FA624}">
      <text>
        <r>
          <rPr>
            <b/>
            <sz val="9"/>
            <color indexed="81"/>
            <rFont val="Tahoma"/>
            <family val="2"/>
          </rPr>
          <t>Janella Rosales:</t>
        </r>
        <r>
          <rPr>
            <sz val="9"/>
            <color indexed="81"/>
            <rFont val="Tahoma"/>
            <family val="2"/>
          </rPr>
          <t xml:space="preserve">
Filed Overtime Application on Sep 3, 4, 6, 9, 10</t>
        </r>
      </text>
    </comment>
    <comment ref="C12" authorId="0" shapeId="0" xr:uid="{76B5CC2D-0910-4306-83FD-5679E57627EC}">
      <text>
        <r>
          <rPr>
            <b/>
            <sz val="9"/>
            <color indexed="81"/>
            <rFont val="Tahoma"/>
            <family val="2"/>
          </rPr>
          <t>Filed Overtime Application on Sep 6</t>
        </r>
      </text>
    </comment>
    <comment ref="P12" authorId="0" shapeId="0" xr:uid="{3980D5ED-3E1A-460E-930B-5809EE75A239}">
      <text>
        <r>
          <rPr>
            <b/>
            <sz val="9"/>
            <color indexed="81"/>
            <rFont val="Tahoma"/>
            <family val="2"/>
          </rPr>
          <t>Filed Overtime Application on Sep 6</t>
        </r>
      </text>
    </comment>
    <comment ref="O13" authorId="0" shapeId="0" xr:uid="{6243243A-C222-49A3-8A47-C0DFB3F09DB3}">
      <text>
        <r>
          <rPr>
            <b/>
            <sz val="9"/>
            <color indexed="81"/>
            <rFont val="Tahoma"/>
            <family val="2"/>
          </rPr>
          <t>Filed Punch Alteration Application on Sep 9</t>
        </r>
      </text>
    </comment>
    <comment ref="O14" authorId="0" shapeId="0" xr:uid="{27250CBD-BC6C-46C4-B36F-53A1765A8061}">
      <text>
        <r>
          <rPr>
            <b/>
            <sz val="9"/>
            <color indexed="81"/>
            <rFont val="Tahoma"/>
            <family val="2"/>
          </rPr>
          <t>Filed Punch Alteration Application on Sep 23</t>
        </r>
      </text>
    </comment>
    <comment ref="N15" authorId="0" shapeId="0" xr:uid="{73E96DEB-9869-4C04-B743-0EE41EDC9BDB}">
      <text>
        <r>
          <rPr>
            <b/>
            <sz val="9"/>
            <color indexed="81"/>
            <rFont val="Tahoma"/>
            <family val="2"/>
          </rPr>
          <t>Filed Punch Alteration Application on Sep 14</t>
        </r>
      </text>
    </comment>
    <comment ref="C16" authorId="0" shapeId="0" xr:uid="{9356DD3E-8636-4630-B358-3B164BC2ACD4}">
      <text>
        <r>
          <rPr>
            <b/>
            <sz val="9"/>
            <color indexed="81"/>
            <rFont val="Tahoma"/>
            <family val="2"/>
          </rPr>
          <t>Filed Overtime Application on Sep 13</t>
        </r>
      </text>
    </comment>
    <comment ref="D16" authorId="0" shapeId="0" xr:uid="{0F1EBAE5-8D5B-4535-BC79-CAB2F6D14FA8}">
      <text>
        <r>
          <rPr>
            <b/>
            <sz val="9"/>
            <color indexed="81"/>
            <rFont val="Tahoma"/>
            <family val="2"/>
          </rPr>
          <t>Filed Change Schedule and Punch Alteration Application on Sep 15</t>
        </r>
      </text>
    </comment>
    <comment ref="S16" authorId="0" shapeId="0" xr:uid="{913CD86B-50E3-4398-B70F-D597AD06EDDE}">
      <text>
        <r>
          <rPr>
            <b/>
            <sz val="9"/>
            <color indexed="81"/>
            <rFont val="Tahoma"/>
            <family val="2"/>
          </rPr>
          <t>Filed Change Schedule and Punch Alteration Application on Sep 15</t>
        </r>
      </text>
    </comment>
    <comment ref="C17" authorId="0" shapeId="0" xr:uid="{027A1205-0302-492E-8419-8CC1884B8053}">
      <text>
        <r>
          <rPr>
            <b/>
            <sz val="9"/>
            <color indexed="81"/>
            <rFont val="Tahoma"/>
            <family val="2"/>
          </rPr>
          <t>Filed Overtime Application on Sep 16, 17, 18, 20, 21, 25</t>
        </r>
      </text>
    </comment>
    <comment ref="C18" authorId="0" shapeId="0" xr:uid="{BDA31726-F2C2-438D-9976-63CB9B08E440}">
      <text>
        <r>
          <rPr>
            <b/>
            <sz val="9"/>
            <color indexed="81"/>
            <rFont val="Tahoma"/>
            <family val="2"/>
          </rPr>
          <t>Filed Overtime Application on Sep 25</t>
        </r>
      </text>
    </comment>
    <comment ref="Q18" authorId="0" shapeId="0" xr:uid="{ABE9821C-1281-4162-8BD9-58BF2CC8C03C}">
      <text>
        <r>
          <rPr>
            <b/>
            <sz val="9"/>
            <color indexed="81"/>
            <rFont val="Tahoma"/>
            <family val="2"/>
          </rPr>
          <t>Filed Overtime Application on Sep 25</t>
        </r>
      </text>
    </comment>
    <comment ref="N19" authorId="0" shapeId="0" xr:uid="{B8BF3CCA-CEA5-496C-9710-B260499DFCB6}">
      <text>
        <r>
          <rPr>
            <b/>
            <sz val="9"/>
            <color indexed="81"/>
            <rFont val="Tahoma"/>
            <family val="2"/>
          </rPr>
          <t>Filed Punch Alteration Application on Sep 16</t>
        </r>
      </text>
    </comment>
    <comment ref="N20" authorId="0" shapeId="0" xr:uid="{A4855FE3-CEEE-40B6-9593-3C163189CA97}">
      <text>
        <r>
          <rPr>
            <b/>
            <sz val="9"/>
            <color indexed="81"/>
            <rFont val="Tahoma"/>
            <family val="2"/>
          </rPr>
          <t>Filed Overtime and Punch Alteration Application on Sep 24</t>
        </r>
      </text>
    </comment>
    <comment ref="C21" authorId="0" shapeId="0" xr:uid="{C9450EFB-3CAE-42E1-AF9D-121D7CF017B4}">
      <text>
        <r>
          <rPr>
            <b/>
            <sz val="9"/>
            <color indexed="81"/>
            <rFont val="Tahoma"/>
            <family val="2"/>
          </rPr>
          <t>Filed Overtime Application on Sep 25</t>
        </r>
      </text>
    </comment>
    <comment ref="C22" authorId="0" shapeId="0" xr:uid="{56440897-E646-4D50-A460-E0674CD9A063}">
      <text>
        <r>
          <rPr>
            <b/>
            <sz val="9"/>
            <color indexed="81"/>
            <rFont val="Tahoma"/>
            <family val="2"/>
          </rPr>
          <t>Filed Overtime Application on Sep 16, 17, 18, 19, 20, 21, 24, 25</t>
        </r>
      </text>
    </comment>
    <comment ref="P22" authorId="0" shapeId="0" xr:uid="{8C125305-D454-423F-809C-B03A291E430F}">
      <text>
        <r>
          <rPr>
            <b/>
            <sz val="9"/>
            <color indexed="81"/>
            <rFont val="Tahoma"/>
            <family val="2"/>
          </rPr>
          <t>Filed Overtime Application on Sep 24, 25</t>
        </r>
      </text>
    </comment>
    <comment ref="C23" authorId="0" shapeId="0" xr:uid="{0ABDE587-6243-445C-956F-63394AE0640C}">
      <text>
        <r>
          <rPr>
            <b/>
            <sz val="9"/>
            <color indexed="81"/>
            <rFont val="Tahoma"/>
            <family val="2"/>
          </rPr>
          <t>Filed Overtime Application on Sep 24</t>
        </r>
      </text>
    </comment>
    <comment ref="C24" authorId="0" shapeId="0" xr:uid="{CF3B02FA-4215-4DE6-B64F-44EDDCE24A88}">
      <text>
        <r>
          <rPr>
            <b/>
            <sz val="9"/>
            <color indexed="81"/>
            <rFont val="Tahoma"/>
            <family val="2"/>
          </rPr>
          <t>Filed Overtime and Punch Alteration Application on Sep 23</t>
        </r>
      </text>
    </comment>
    <comment ref="O24" authorId="0" shapeId="0" xr:uid="{46DBEA08-6459-414B-8125-91756B53AD83}">
      <text>
        <r>
          <rPr>
            <b/>
            <sz val="9"/>
            <color indexed="81"/>
            <rFont val="Tahoma"/>
            <family val="2"/>
          </rPr>
          <t>Filed Overtime and Punch Alteration Application on Sep 23</t>
        </r>
      </text>
    </comment>
    <comment ref="P24" authorId="0" shapeId="0" xr:uid="{2FEFAA0B-DFE7-4FE9-B2D2-29BF2D46B907}">
      <text>
        <r>
          <rPr>
            <b/>
            <sz val="9"/>
            <color indexed="81"/>
            <rFont val="Tahoma"/>
            <family val="2"/>
          </rPr>
          <t>Filed Overtime and Punch Alteration Application on Sep 23</t>
        </r>
      </text>
    </comment>
    <comment ref="C25" authorId="0" shapeId="0" xr:uid="{FA7DF597-86A2-4BC1-96F8-953D260700B7}">
      <text>
        <r>
          <rPr>
            <b/>
            <sz val="9"/>
            <color indexed="81"/>
            <rFont val="Tahoma"/>
            <family val="2"/>
          </rPr>
          <t>Filed Overtime, Punch Alteration and Change Schedule Application on Sep 12, 14, 16, 17, 18, 19, 20, 21, 24, 25</t>
        </r>
      </text>
    </comment>
    <comment ref="D25" authorId="0" shapeId="0" xr:uid="{3644BA38-56A1-4289-BC53-92871B99489C}">
      <text>
        <r>
          <rPr>
            <b/>
            <sz val="9"/>
            <color indexed="81"/>
            <rFont val="Tahoma"/>
            <family val="2"/>
          </rPr>
          <t>Filed Overtime Application on Sep 15</t>
        </r>
      </text>
    </comment>
    <comment ref="E25" authorId="0" shapeId="0" xr:uid="{DAE7C919-97C9-4843-90BE-B17D092C6AF8}">
      <text>
        <r>
          <rPr>
            <b/>
            <sz val="9"/>
            <color indexed="81"/>
            <rFont val="Tahoma"/>
            <family val="2"/>
          </rPr>
          <t>Filed Overtime Application on Sep 15</t>
        </r>
      </text>
    </comment>
    <comment ref="N25" authorId="0" shapeId="0" xr:uid="{7AE81BDE-D392-420A-9DE4-32B564117F79}">
      <text>
        <r>
          <rPr>
            <b/>
            <sz val="9"/>
            <color indexed="81"/>
            <rFont val="Tahoma"/>
            <family val="2"/>
          </rPr>
          <t>Filed Overtime Application on Sep 15</t>
        </r>
      </text>
    </comment>
    <comment ref="O25" authorId="0" shapeId="0" xr:uid="{13305D4B-D551-46B7-9FA7-38EFCA190C6F}">
      <text>
        <r>
          <rPr>
            <b/>
            <sz val="9"/>
            <color indexed="81"/>
            <rFont val="Tahoma"/>
            <family val="2"/>
          </rPr>
          <t>Filed Overtime Application on Sep 15</t>
        </r>
      </text>
    </comment>
    <comment ref="Q25" authorId="0" shapeId="0" xr:uid="{93ED0E65-9138-4573-B668-FEA4901FD5DA}">
      <text>
        <r>
          <rPr>
            <b/>
            <sz val="9"/>
            <color indexed="81"/>
            <rFont val="Tahoma"/>
            <family val="2"/>
          </rPr>
          <t>Filed Overtime Application on Sep 15</t>
        </r>
      </text>
    </comment>
    <comment ref="R25" authorId="0" shapeId="0" xr:uid="{6E495660-D0CF-47C9-9B59-ACB310F7F22C}">
      <text>
        <r>
          <rPr>
            <b/>
            <sz val="9"/>
            <color indexed="81"/>
            <rFont val="Tahoma"/>
            <family val="2"/>
          </rPr>
          <t>Filed Overtime Application on Sep 15</t>
        </r>
      </text>
    </comment>
    <comment ref="C26" authorId="0" shapeId="0" xr:uid="{F243332F-1C4F-48B6-8125-39F53DADE3C5}">
      <text>
        <r>
          <rPr>
            <b/>
            <sz val="9"/>
            <color indexed="81"/>
            <rFont val="Tahoma"/>
            <family val="2"/>
          </rPr>
          <t>Filed Overtime Application on Sep 24</t>
        </r>
      </text>
    </comment>
    <comment ref="D27" authorId="0" shapeId="0" xr:uid="{76330CE3-216B-4C3D-88C6-D42F4D1F53AE}">
      <text>
        <r>
          <rPr>
            <b/>
            <sz val="9"/>
            <color indexed="81"/>
            <rFont val="Tahoma"/>
            <family val="2"/>
          </rPr>
          <t>Filed Change Schedule and Punch Alteration Application on Sep 15</t>
        </r>
      </text>
    </comment>
    <comment ref="S27" authorId="0" shapeId="0" xr:uid="{FC365F30-2331-447E-9A94-5C27300B23C8}">
      <text>
        <r>
          <rPr>
            <b/>
            <sz val="9"/>
            <color indexed="81"/>
            <rFont val="Tahoma"/>
            <family val="2"/>
          </rPr>
          <t>Filed Change Schedule and Punch Alteration Application on Sep 15</t>
        </r>
      </text>
    </comment>
    <comment ref="C28" authorId="0" shapeId="0" xr:uid="{8BA47044-56E2-4B76-9253-5FB913D6C1A5}">
      <text>
        <r>
          <rPr>
            <b/>
            <sz val="9"/>
            <color indexed="81"/>
            <rFont val="Tahoma"/>
            <family val="2"/>
          </rPr>
          <t>Filed Overtime Application on Sep 12</t>
        </r>
      </text>
    </comment>
    <comment ref="C29" authorId="0" shapeId="0" xr:uid="{471ED2DF-872F-45C1-BE1D-D19D6712AFDA}">
      <text>
        <r>
          <rPr>
            <b/>
            <sz val="9"/>
            <color indexed="81"/>
            <rFont val="Tahoma"/>
            <family val="2"/>
          </rPr>
          <t>Filed Punch Alteration Application on Sep 14</t>
        </r>
      </text>
    </comment>
    <comment ref="O29" authorId="0" shapeId="0" xr:uid="{809AE227-F7B5-4D1E-A46D-27A8296319D8}">
      <text>
        <r>
          <rPr>
            <b/>
            <sz val="9"/>
            <color indexed="81"/>
            <rFont val="Tahoma"/>
            <family val="2"/>
          </rPr>
          <t>Filed Punch Alteration Application on Sep 14</t>
        </r>
      </text>
    </comment>
    <comment ref="P29" authorId="0" shapeId="0" xr:uid="{69500922-F941-40D4-B2C7-A209034283C7}">
      <text>
        <r>
          <rPr>
            <b/>
            <sz val="9"/>
            <color indexed="81"/>
            <rFont val="Tahoma"/>
            <family val="2"/>
          </rPr>
          <t>Filed Punch Alteration Application on Sep 14</t>
        </r>
      </text>
    </comment>
    <comment ref="D30" authorId="0" shapeId="0" xr:uid="{DB957975-689C-4FD7-A02F-569035403F03}">
      <text>
        <r>
          <rPr>
            <b/>
            <sz val="9"/>
            <color indexed="81"/>
            <rFont val="Tahoma"/>
            <family val="2"/>
          </rPr>
          <t>Filed Change Schedule Application on Sep 15</t>
        </r>
      </text>
    </comment>
    <comment ref="S30" authorId="0" shapeId="0" xr:uid="{748B982B-0AFE-4FDA-BDF9-566636102BE8}">
      <text>
        <r>
          <rPr>
            <b/>
            <sz val="9"/>
            <color indexed="81"/>
            <rFont val="Tahoma"/>
            <family val="2"/>
          </rPr>
          <t>Filed Change Schedule Application on Sep 15</t>
        </r>
      </text>
    </comment>
    <comment ref="O31" authorId="0" shapeId="0" xr:uid="{EB9EA132-C507-4B52-BF47-5E9BC1F8DCF9}">
      <text>
        <r>
          <rPr>
            <b/>
            <sz val="9"/>
            <color indexed="81"/>
            <rFont val="Tahoma"/>
            <family val="2"/>
          </rPr>
          <t>Filed Punch Alteration Application on Sep 14</t>
        </r>
      </text>
    </comment>
    <comment ref="D32" authorId="0" shapeId="0" xr:uid="{492262D4-D4F4-4854-9CBF-DDC4C2B0D122}">
      <text>
        <r>
          <rPr>
            <b/>
            <sz val="9"/>
            <color indexed="81"/>
            <rFont val="Tahoma"/>
            <family val="2"/>
          </rPr>
          <t>Filed Change Schedule and Punch Alteration Application on Sep 15</t>
        </r>
      </text>
    </comment>
    <comment ref="S32" authorId="0" shapeId="0" xr:uid="{426D32FC-227C-422B-B01E-42DB88DF6FB6}">
      <text>
        <r>
          <rPr>
            <b/>
            <sz val="9"/>
            <color indexed="81"/>
            <rFont val="Tahoma"/>
            <family val="2"/>
          </rPr>
          <t>Filed Change Schedule and Punch Alteration Application on Sep 15</t>
        </r>
      </text>
    </comment>
    <comment ref="C33" authorId="0" shapeId="0" xr:uid="{54C5E756-911A-413D-BBBF-961B8C69827C}">
      <text>
        <r>
          <rPr>
            <b/>
            <sz val="9"/>
            <color indexed="81"/>
            <rFont val="Tahoma"/>
            <family val="2"/>
          </rPr>
          <t>Filed Overtime Application on Sep 24</t>
        </r>
      </text>
    </comment>
    <comment ref="P33" authorId="0" shapeId="0" xr:uid="{15FD656F-2ACA-47F9-BFFF-D9B38DD2FF9E}">
      <text>
        <r>
          <rPr>
            <b/>
            <sz val="9"/>
            <color indexed="81"/>
            <rFont val="Tahoma"/>
            <family val="2"/>
          </rPr>
          <t>Filed Overtime Application on Sep 24</t>
        </r>
      </text>
    </comment>
    <comment ref="C34" authorId="0" shapeId="0" xr:uid="{E9E2C1B1-B462-4DF6-9DC2-D7139A42BC25}">
      <text>
        <r>
          <rPr>
            <b/>
            <sz val="9"/>
            <color indexed="81"/>
            <rFont val="Tahoma"/>
            <family val="2"/>
          </rPr>
          <t>Filed Overtime Application on Sep 25</t>
        </r>
      </text>
    </comment>
    <comment ref="P34" authorId="0" shapeId="0" xr:uid="{DD1FB0F8-8193-45C1-B405-826893DD5ED2}">
      <text>
        <r>
          <rPr>
            <b/>
            <sz val="9"/>
            <color indexed="81"/>
            <rFont val="Tahoma"/>
            <family val="2"/>
          </rPr>
          <t>Filed Overtime Application on Sep 25</t>
        </r>
      </text>
    </comment>
    <comment ref="C35" authorId="0" shapeId="0" xr:uid="{0BD842D0-E979-47BA-BFB2-7461CC6B8869}">
      <text>
        <r>
          <rPr>
            <b/>
            <sz val="9"/>
            <color indexed="81"/>
            <rFont val="Tahoma"/>
            <family val="2"/>
          </rPr>
          <t>Filed Overtime and Punch Alteration Application on Sep 24, 25</t>
        </r>
      </text>
    </comment>
    <comment ref="P35" authorId="0" shapeId="0" xr:uid="{55CA23BC-A75E-4065-9DD2-AB81D4B9F227}">
      <text>
        <r>
          <rPr>
            <b/>
            <sz val="9"/>
            <color indexed="81"/>
            <rFont val="Tahoma"/>
            <family val="2"/>
          </rPr>
          <t>Filed Overtime and Punch Alteration Application on Sep 24, 25</t>
        </r>
      </text>
    </comment>
    <comment ref="C36" authorId="0" shapeId="0" xr:uid="{EDDAF3A7-CF01-4CE1-A77A-83087B0B39EC}">
      <text>
        <r>
          <rPr>
            <b/>
            <sz val="9"/>
            <color indexed="81"/>
            <rFont val="Tahoma"/>
            <family val="2"/>
          </rPr>
          <t>Filed Overtime Application on Sep 24</t>
        </r>
      </text>
    </comment>
    <comment ref="P36" authorId="0" shapeId="0" xr:uid="{903ADB97-43EA-466F-8DD2-5959E555B2F6}">
      <text>
        <r>
          <rPr>
            <b/>
            <sz val="9"/>
            <color indexed="81"/>
            <rFont val="Tahoma"/>
            <family val="2"/>
          </rPr>
          <t>Filed Overtime Application on Sep 24</t>
        </r>
      </text>
    </comment>
    <comment ref="C37" authorId="0" shapeId="0" xr:uid="{29C7AEC7-ADDD-49DB-ABA9-0598E1A58A8A}">
      <text>
        <r>
          <rPr>
            <b/>
            <sz val="9"/>
            <color indexed="81"/>
            <rFont val="Tahoma"/>
            <family val="2"/>
          </rPr>
          <t>Filed Punch Alteration Application on Sep 14, 23, 24, 25</t>
        </r>
      </text>
    </comment>
    <comment ref="O37" authorId="0" shapeId="0" xr:uid="{464E5AED-A1B9-4A41-AB15-A4177C0C352B}">
      <text>
        <r>
          <rPr>
            <b/>
            <sz val="9"/>
            <color indexed="81"/>
            <rFont val="Tahoma"/>
            <family val="2"/>
          </rPr>
          <t>Filed Punch Alteration Application on Sep 14, 23, 24, 25</t>
        </r>
      </text>
    </comment>
    <comment ref="P37" authorId="0" shapeId="0" xr:uid="{97DB2514-46E7-4C7F-BCA3-89CD1E97F653}">
      <text>
        <r>
          <rPr>
            <b/>
            <sz val="9"/>
            <color indexed="81"/>
            <rFont val="Tahoma"/>
            <family val="2"/>
          </rPr>
          <t>Filed Punch Alteration Application on Sep 14, 23, 24, 25</t>
        </r>
      </text>
    </comment>
    <comment ref="C38" authorId="0" shapeId="0" xr:uid="{E78E733B-8D5B-48BC-89B7-BFB99ED1CBB6}">
      <text>
        <r>
          <rPr>
            <b/>
            <sz val="9"/>
            <color indexed="81"/>
            <rFont val="Tahoma"/>
            <family val="2"/>
          </rPr>
          <t>Filed Overtime Application on Sep 24, 25</t>
        </r>
      </text>
    </comment>
    <comment ref="P38" authorId="0" shapeId="0" xr:uid="{2178B4EB-9254-464C-8846-F792D493AAC2}">
      <text>
        <r>
          <rPr>
            <b/>
            <sz val="9"/>
            <color indexed="81"/>
            <rFont val="Tahoma"/>
            <family val="2"/>
          </rPr>
          <t>Filed Overtime Application on Sep 24, 25</t>
        </r>
      </text>
    </comment>
    <comment ref="C39" authorId="0" shapeId="0" xr:uid="{5F78C3FD-2C5C-4E28-88D3-63588364EA98}">
      <text>
        <r>
          <rPr>
            <b/>
            <sz val="9"/>
            <color indexed="81"/>
            <rFont val="Tahoma"/>
            <family val="2"/>
          </rPr>
          <t>Filed Overtime and Punch Alteration Application on Sep 20</t>
        </r>
      </text>
    </comment>
    <comment ref="N39" authorId="0" shapeId="0" xr:uid="{8D2EF3C3-E7CF-4E9B-991B-0DEE20A33D51}">
      <text>
        <r>
          <rPr>
            <b/>
            <sz val="9"/>
            <color indexed="81"/>
            <rFont val="Tahoma"/>
            <family val="2"/>
          </rPr>
          <t>Filed Overtime and Punch Alteration Application on Sep 20</t>
        </r>
      </text>
    </comment>
    <comment ref="P39" authorId="0" shapeId="0" xr:uid="{F764C4B4-A861-42EA-ABDC-8509190CEEA4}">
      <text>
        <r>
          <rPr>
            <b/>
            <sz val="9"/>
            <color indexed="81"/>
            <rFont val="Tahoma"/>
            <family val="2"/>
          </rPr>
          <t>Filed Overtime and Punch Alteration Application on Sep 20</t>
        </r>
      </text>
    </comment>
    <comment ref="C40" authorId="0" shapeId="0" xr:uid="{83F92277-8109-4DD2-BAB5-35DB53180B47}">
      <text>
        <r>
          <rPr>
            <b/>
            <sz val="9"/>
            <color indexed="81"/>
            <rFont val="Tahoma"/>
            <family val="2"/>
          </rPr>
          <t xml:space="preserve">Filed Overtime Application on Sep 23, 24 </t>
        </r>
      </text>
    </comment>
    <comment ref="P40" authorId="0" shapeId="0" xr:uid="{03C71AAD-575F-49B6-B629-79BBEAE69125}">
      <text>
        <r>
          <rPr>
            <b/>
            <sz val="9"/>
            <color indexed="81"/>
            <rFont val="Tahoma"/>
            <family val="2"/>
          </rPr>
          <t xml:space="preserve">Filed Overtime Application on Sep 23, 24 </t>
        </r>
      </text>
    </comment>
    <comment ref="D41" authorId="0" shapeId="0" xr:uid="{6C8E2B4F-D214-4170-938E-A4A6A4B9EC1A}">
      <text>
        <r>
          <rPr>
            <b/>
            <sz val="9"/>
            <color indexed="81"/>
            <rFont val="Tahoma"/>
            <family val="2"/>
          </rPr>
          <t>Filed Punch Alteration Application on Sep 22</t>
        </r>
      </text>
    </comment>
    <comment ref="N41" authorId="0" shapeId="0" xr:uid="{58243B99-AE4E-4B92-AF58-CDE8D9605A64}">
      <text>
        <r>
          <rPr>
            <b/>
            <sz val="9"/>
            <color indexed="81"/>
            <rFont val="Tahoma"/>
            <family val="2"/>
          </rPr>
          <t>Filed Punch Alteration Application on Sep 23, 24, 25</t>
        </r>
      </text>
    </comment>
    <comment ref="O41" authorId="0" shapeId="0" xr:uid="{16E2DAC0-9B74-4175-84FA-49EE3D6829C7}">
      <text>
        <r>
          <rPr>
            <b/>
            <sz val="9"/>
            <color indexed="81"/>
            <rFont val="Tahoma"/>
            <family val="2"/>
          </rPr>
          <t>Filed Punch Alteration Application on Sep 25</t>
        </r>
      </text>
    </comment>
    <comment ref="D42" authorId="0" shapeId="0" xr:uid="{4E9B1A08-6D8D-43C4-900B-BAFBCE05C52B}">
      <text>
        <r>
          <rPr>
            <b/>
            <sz val="9"/>
            <color indexed="81"/>
            <rFont val="Tahoma"/>
            <family val="2"/>
          </rPr>
          <t>Filed Overtime Application on Sep 15</t>
        </r>
      </text>
    </comment>
    <comment ref="R42" authorId="0" shapeId="0" xr:uid="{0EC18D07-B8E2-4F33-BB93-1DFFCFEAF067}">
      <text>
        <r>
          <rPr>
            <b/>
            <sz val="9"/>
            <color indexed="81"/>
            <rFont val="Tahoma"/>
            <family val="2"/>
          </rPr>
          <t>Filed Overtime Application on Sep 15</t>
        </r>
      </text>
    </comment>
    <comment ref="S42" authorId="0" shapeId="0" xr:uid="{07717C63-2D63-428C-9F12-C8581D2B0B9D}">
      <text>
        <r>
          <rPr>
            <b/>
            <sz val="9"/>
            <color indexed="81"/>
            <rFont val="Tahoma"/>
            <family val="2"/>
          </rPr>
          <t>Filed Overtime Application on Sep 15</t>
        </r>
      </text>
    </comment>
    <comment ref="O43" authorId="0" shapeId="0" xr:uid="{CF836DC0-A346-4C51-BF11-12E2077D28B0}">
      <text>
        <r>
          <rPr>
            <b/>
            <sz val="9"/>
            <color indexed="81"/>
            <rFont val="Tahoma"/>
            <family val="2"/>
          </rPr>
          <t>Filed Overtime Application on Sep 16, 17, 18, 19, 20, 21</t>
        </r>
      </text>
    </comment>
    <comment ref="C44" authorId="0" shapeId="0" xr:uid="{753DE18A-3B41-4A44-919C-A286F38DC6AC}">
      <text>
        <r>
          <rPr>
            <b/>
            <sz val="9"/>
            <color indexed="81"/>
            <rFont val="Tahoma"/>
            <family val="2"/>
          </rPr>
          <t>Filed Overtime Application on Sep 12, 19</t>
        </r>
      </text>
    </comment>
    <comment ref="D45" authorId="0" shapeId="0" xr:uid="{F2B893BC-B2FA-40CE-A268-3966B091453E}">
      <text>
        <r>
          <rPr>
            <b/>
            <sz val="9"/>
            <color indexed="81"/>
            <rFont val="Tahoma"/>
            <family val="2"/>
          </rPr>
          <t>Filed Overtime Application on Sep 15</t>
        </r>
      </text>
    </comment>
    <comment ref="E45" authorId="0" shapeId="0" xr:uid="{282A6604-5E79-4EE2-B5E6-B11861EE5314}">
      <text>
        <r>
          <rPr>
            <b/>
            <sz val="9"/>
            <color indexed="81"/>
            <rFont val="Tahoma"/>
            <family val="2"/>
          </rPr>
          <t>Filed Overtime Application on Sep 15</t>
        </r>
      </text>
    </comment>
    <comment ref="R45" authorId="0" shapeId="0" xr:uid="{BED2DCE5-2BF9-4E1D-B513-A5EC85B63920}">
      <text>
        <r>
          <rPr>
            <b/>
            <sz val="9"/>
            <color indexed="81"/>
            <rFont val="Tahoma"/>
            <family val="2"/>
          </rPr>
          <t>Filed Overtime Application on Sep 15</t>
        </r>
      </text>
    </comment>
    <comment ref="S45" authorId="0" shapeId="0" xr:uid="{8FFA8B83-37CD-4022-8B48-B3C7396E8D81}">
      <text>
        <r>
          <rPr>
            <b/>
            <sz val="9"/>
            <color indexed="81"/>
            <rFont val="Tahoma"/>
            <family val="2"/>
          </rPr>
          <t>Filed Overtime Application on Sep 15</t>
        </r>
      </text>
    </comment>
    <comment ref="O46" authorId="0" shapeId="0" xr:uid="{55E0B37D-4791-45C8-A9F7-D271D28C32D0}">
      <text>
        <r>
          <rPr>
            <b/>
            <sz val="9"/>
            <color indexed="81"/>
            <rFont val="Tahoma"/>
            <family val="2"/>
          </rPr>
          <t>Filed Overtime Punch Alteration Application on 14, 21, 22, 23, 24, 25</t>
        </r>
      </text>
    </comment>
    <comment ref="D47" authorId="0" shapeId="0" xr:uid="{8A0675F6-66BF-4A9D-9DDD-5649889C380C}">
      <text>
        <r>
          <rPr>
            <b/>
            <sz val="9"/>
            <color indexed="81"/>
            <rFont val="Tahoma"/>
            <family val="2"/>
          </rPr>
          <t>Filed Change Schedule ,Overtime and Punch Alteration Application on Sep 15</t>
        </r>
      </text>
    </comment>
    <comment ref="E47" authorId="0" shapeId="0" xr:uid="{05AE280B-7377-4A18-80B5-3200AE59A7F3}">
      <text>
        <r>
          <rPr>
            <b/>
            <sz val="9"/>
            <color indexed="81"/>
            <rFont val="Tahoma"/>
            <family val="2"/>
          </rPr>
          <t>Filed Change Schedule ,Overtime and Punch Alteration Application on Sep 15</t>
        </r>
      </text>
    </comment>
    <comment ref="N47" authorId="0" shapeId="0" xr:uid="{4317064C-9A9A-4CEE-A5D4-875C7152B58A}">
      <text>
        <r>
          <rPr>
            <b/>
            <sz val="9"/>
            <color indexed="81"/>
            <rFont val="Tahoma"/>
            <family val="2"/>
          </rPr>
          <t>Filed Punch Alteration Application on Sep 19</t>
        </r>
      </text>
    </comment>
    <comment ref="R47" authorId="0" shapeId="0" xr:uid="{95DEB4E4-4324-4369-8B7C-2AF0C1F9B8E1}">
      <text>
        <r>
          <rPr>
            <b/>
            <sz val="9"/>
            <color indexed="81"/>
            <rFont val="Tahoma"/>
            <family val="2"/>
          </rPr>
          <t>Filed Change Schedule ,Overtime and Punch Alteration Application on Sep 15</t>
        </r>
      </text>
    </comment>
    <comment ref="S47" authorId="0" shapeId="0" xr:uid="{B0C68E06-A51B-4590-90C4-E55D1B43CC0D}">
      <text>
        <r>
          <rPr>
            <b/>
            <sz val="9"/>
            <color indexed="81"/>
            <rFont val="Tahoma"/>
            <family val="2"/>
          </rPr>
          <t>Filed Change Schedule ,Overtime and Punch Alteration Application on Sep 15</t>
        </r>
      </text>
    </comment>
    <comment ref="O48" authorId="0" shapeId="0" xr:uid="{FE0EF392-4B82-4851-825D-18DF3601CFAE}">
      <text>
        <r>
          <rPr>
            <b/>
            <sz val="9"/>
            <color indexed="81"/>
            <rFont val="Tahoma"/>
            <family val="2"/>
          </rPr>
          <t>Filed Change Schedule Application on Sep 24, 25</t>
        </r>
      </text>
    </comment>
    <comment ref="D49" authorId="0" shapeId="0" xr:uid="{DC58F86A-5C78-4626-B2DE-2D339BD2B899}">
      <text>
        <r>
          <rPr>
            <b/>
            <sz val="9"/>
            <color indexed="81"/>
            <rFont val="Tahoma"/>
            <family val="2"/>
          </rPr>
          <t>Filed Overtime Application on Sep 22</t>
        </r>
      </text>
    </comment>
    <comment ref="E49" authorId="0" shapeId="0" xr:uid="{44BE0766-A01E-4715-B1A7-D59F26088F71}">
      <text>
        <r>
          <rPr>
            <b/>
            <sz val="9"/>
            <color indexed="81"/>
            <rFont val="Tahoma"/>
            <family val="2"/>
          </rPr>
          <t>Filed Overtime Application on Sep 22</t>
        </r>
      </text>
    </comment>
    <comment ref="C50" authorId="0" shapeId="0" xr:uid="{1F464152-FE45-498C-B541-10FCFABA270E}">
      <text>
        <r>
          <rPr>
            <b/>
            <sz val="9"/>
            <color indexed="81"/>
            <rFont val="Tahoma"/>
            <family val="2"/>
          </rPr>
          <t>Filed Overtime Application on Sep 11</t>
        </r>
      </text>
    </comment>
    <comment ref="P50" authorId="0" shapeId="0" xr:uid="{7C0EFB5C-F36D-47C2-AD5E-CFCE20C194CD}">
      <text>
        <r>
          <rPr>
            <b/>
            <sz val="9"/>
            <color indexed="81"/>
            <rFont val="Tahoma"/>
            <family val="2"/>
          </rPr>
          <t>Filed Overtime Application on Sep 11</t>
        </r>
      </text>
    </comment>
  </commentList>
</comments>
</file>

<file path=xl/sharedStrings.xml><?xml version="1.0" encoding="utf-8"?>
<sst xmlns="http://schemas.openxmlformats.org/spreadsheetml/2006/main" count="355" uniqueCount="213">
  <si>
    <t>employee</t>
  </si>
  <si>
    <t>employee_name</t>
  </si>
  <si>
    <t>regular_day</t>
  </si>
  <si>
    <t>rest_day_8</t>
  </si>
  <si>
    <t>rest_day_over</t>
  </si>
  <si>
    <t>special_holiday_8</t>
  </si>
  <si>
    <t>special_holiday_over</t>
  </si>
  <si>
    <t>special_holiday_rest_day_8</t>
  </si>
  <si>
    <t>special_holiday_rest_day_over</t>
  </si>
  <si>
    <t>regular_holiday_8</t>
  </si>
  <si>
    <t>regular_holiday_over</t>
  </si>
  <si>
    <t>regular_holiday_rest_day8</t>
  </si>
  <si>
    <t>regular_holiday_rest_day_over</t>
  </si>
  <si>
    <t>ordinary_nd_1</t>
  </si>
  <si>
    <t>ordinary_nd_2</t>
  </si>
  <si>
    <t>regular_ot_nd_1</t>
  </si>
  <si>
    <t>regular_ot_nd_2</t>
  </si>
  <si>
    <t>rest_day_ot_nd_1</t>
  </si>
  <si>
    <t>rest_day_ot_nd_2</t>
  </si>
  <si>
    <t>special_holiday_ot_nd_1</t>
  </si>
  <si>
    <t>special_holiday_ot_nd_2</t>
  </si>
  <si>
    <t>special_holiday_rest_day_ot_nd_1</t>
  </si>
  <si>
    <t>special_holiday_rest_day_ot_nd_2</t>
  </si>
  <si>
    <t>regular_holiday_ot_nd_1</t>
  </si>
  <si>
    <t>regular_holiday_ot_nd_2</t>
  </si>
  <si>
    <t>regular_holiday_rest_day_ot_nd_1</t>
  </si>
  <si>
    <t>regular_holiday_rest_day_ot_nd_2</t>
  </si>
  <si>
    <t>hazard_pay_day</t>
  </si>
  <si>
    <t>hazard_pay_hour</t>
  </si>
  <si>
    <t>05-0207</t>
  </si>
  <si>
    <t>Guia, Derick Sarmiento</t>
  </si>
  <si>
    <t>05-0287</t>
  </si>
  <si>
    <t>Bala, Edgardo Deriquito</t>
  </si>
  <si>
    <t>05-0317</t>
  </si>
  <si>
    <t>Hallig, Roel Panelo</t>
  </si>
  <si>
    <t>06-0003</t>
  </si>
  <si>
    <t>Albello, Reynante Villaraza</t>
  </si>
  <si>
    <t>07-0328</t>
  </si>
  <si>
    <t>Rivera, Nathaniel Jr. Pena</t>
  </si>
  <si>
    <t>10-0017</t>
  </si>
  <si>
    <t>Cerdoncillo, Jojo Montolo</t>
  </si>
  <si>
    <t>10-0028</t>
  </si>
  <si>
    <t>Sarte, Ruel Mendoza</t>
  </si>
  <si>
    <t>11-0018</t>
  </si>
  <si>
    <t>Bacalzo, Marbie Ramirez</t>
  </si>
  <si>
    <t>11-0023</t>
  </si>
  <si>
    <t>Enrique, Rogen Derayo</t>
  </si>
  <si>
    <t>11-0068</t>
  </si>
  <si>
    <t>Borromeo, Ronald Dador</t>
  </si>
  <si>
    <t>11-0104</t>
  </si>
  <si>
    <t>Sarmienta, Rolando Borromeo</t>
  </si>
  <si>
    <t>11-0127</t>
  </si>
  <si>
    <t>Yambao, Eduardo Jr. Grasparil</t>
  </si>
  <si>
    <t>11-0138</t>
  </si>
  <si>
    <t>Camasosa, Jerico Berroya</t>
  </si>
  <si>
    <t>12-0038</t>
  </si>
  <si>
    <t>Alicando, Joel Bernas</t>
  </si>
  <si>
    <t>12-0039</t>
  </si>
  <si>
    <t>Pagkaliwangan, Rojohn Liwanag</t>
  </si>
  <si>
    <t>12-0044</t>
  </si>
  <si>
    <t>Murchante, Nova Santelices</t>
  </si>
  <si>
    <t>12-0056</t>
  </si>
  <si>
    <t>Andaya, Marvin Jay Manipol</t>
  </si>
  <si>
    <t>14-0025</t>
  </si>
  <si>
    <t>Rodrigueza Jr., Rodolfo Inopia</t>
  </si>
  <si>
    <t>14-0043</t>
  </si>
  <si>
    <t>Hermogenes, Catherine Reyes</t>
  </si>
  <si>
    <t>15-0087</t>
  </si>
  <si>
    <t>Cristobal, Jessica Binamira</t>
  </si>
  <si>
    <t>15-0097</t>
  </si>
  <si>
    <t>Intia, Roi ORETA</t>
  </si>
  <si>
    <t>15-0101</t>
  </si>
  <si>
    <t>Balsote, Eric John MANLANGIT</t>
  </si>
  <si>
    <t>16-0048</t>
  </si>
  <si>
    <t>Pedracio, Allan PABINES</t>
  </si>
  <si>
    <t>16-0130</t>
  </si>
  <si>
    <t>Lodrono, Gari Nicolas</t>
  </si>
  <si>
    <t>16-0136</t>
  </si>
  <si>
    <t>Solinap, David Christian Galvan</t>
  </si>
  <si>
    <t>17-0088</t>
  </si>
  <si>
    <t>Santillan, Christian Paul MAYOLA</t>
  </si>
  <si>
    <t>17-0094</t>
  </si>
  <si>
    <t>Belen, Jesie CELSO</t>
  </si>
  <si>
    <t>17-0099</t>
  </si>
  <si>
    <t>Ramento, Sherwin ILAGAN</t>
  </si>
  <si>
    <t>17-0145</t>
  </si>
  <si>
    <t>Sapla, Rolly PATALAY</t>
  </si>
  <si>
    <t>17-0174</t>
  </si>
  <si>
    <t>Ague, Angelo DIADULA</t>
  </si>
  <si>
    <t>17-0189</t>
  </si>
  <si>
    <t>Painitan, Renold MANUEL</t>
  </si>
  <si>
    <t>17-0220</t>
  </si>
  <si>
    <t>Sanchez, Sonny CARILLO</t>
  </si>
  <si>
    <t>17-0236</t>
  </si>
  <si>
    <t>Rizado, Jr., Mario Q</t>
  </si>
  <si>
    <t>17-0237</t>
  </si>
  <si>
    <t>Boncay, Alfie BITADORA</t>
  </si>
  <si>
    <t>17-0266</t>
  </si>
  <si>
    <t>Esguerra, Monica Atienza</t>
  </si>
  <si>
    <t>17-0282</t>
  </si>
  <si>
    <t>Commandante, Ciara Galang</t>
  </si>
  <si>
    <t>17-0284</t>
  </si>
  <si>
    <t>Runas, Kirby Fernandez</t>
  </si>
  <si>
    <t>17-0293</t>
  </si>
  <si>
    <t>Machado, Ranier Carlos Cañelas</t>
  </si>
  <si>
    <t>17-0302</t>
  </si>
  <si>
    <t>Maranan, Jonh Paul Abila</t>
  </si>
  <si>
    <t>18-0022</t>
  </si>
  <si>
    <t>Gloria, Mary Mayelle Turgo</t>
  </si>
  <si>
    <t>18-0069</t>
  </si>
  <si>
    <t>Macalinao, Reagan Boots Reginal</t>
  </si>
  <si>
    <t>18-0122</t>
  </si>
  <si>
    <t>Fernandez, Mark Anthony Zambrona</t>
  </si>
  <si>
    <t>19-0029</t>
  </si>
  <si>
    <t>Sablada, Elica Cesar</t>
  </si>
  <si>
    <t>19-0069</t>
  </si>
  <si>
    <t>Peñaflor, Jay-Ar Buave</t>
  </si>
  <si>
    <t>19-0108</t>
  </si>
  <si>
    <t>Bie, Michael DESPUIG</t>
  </si>
  <si>
    <t>19-0109</t>
  </si>
  <si>
    <t>Gamutya, Joven IBAÑEZ</t>
  </si>
  <si>
    <t>19-0121</t>
  </si>
  <si>
    <t>Silvano, Sonny LOPEZ</t>
  </si>
  <si>
    <t>20-0029</t>
  </si>
  <si>
    <t>Pedrosa, Williamor PAMULAKLAKIN</t>
  </si>
  <si>
    <t>20-0030</t>
  </si>
  <si>
    <t>Gerodias, Jayvee LIZARDA</t>
  </si>
  <si>
    <t>21-0007</t>
  </si>
  <si>
    <t>Paredes, Emherlyn Joy GRECIA</t>
  </si>
  <si>
    <t>21-0055</t>
  </si>
  <si>
    <t>Bayudan, Franz Camille Salamat</t>
  </si>
  <si>
    <t>21-0057</t>
  </si>
  <si>
    <t>Granados, Oliver Magboo</t>
  </si>
  <si>
    <t>22-0021</t>
  </si>
  <si>
    <t>Perez, Jan Deliso</t>
  </si>
  <si>
    <t>22-0023</t>
  </si>
  <si>
    <t>Amemita, Joseph Ramos</t>
  </si>
  <si>
    <t>22-0024</t>
  </si>
  <si>
    <t>Villafuerte Jr., Edelberto Sicad</t>
  </si>
  <si>
    <t>23-0020</t>
  </si>
  <si>
    <t>Amador, Marta Angelica Tamayo</t>
  </si>
  <si>
    <t>24-0017</t>
  </si>
  <si>
    <t>Bautista, Rhose Claire Batas</t>
  </si>
  <si>
    <t>24-0029</t>
  </si>
  <si>
    <t>Collo, Mary Katherine Ane Agar</t>
  </si>
  <si>
    <t>24-0034</t>
  </si>
  <si>
    <t>Linsangan, Mariel Guillermo</t>
  </si>
  <si>
    <t>86-0073</t>
  </si>
  <si>
    <t>Vierneza, Rico AVELINA</t>
  </si>
  <si>
    <t>99-0217</t>
  </si>
  <si>
    <t>Diaz, William Romero</t>
  </si>
  <si>
    <t>Total</t>
  </si>
  <si>
    <t>ALASKA MILK CORPORATION</t>
  </si>
  <si>
    <t>OVERTIME</t>
  </si>
  <si>
    <t>Pay Period: Oct11 Oct25 - AMC2024</t>
  </si>
  <si>
    <t>OVERTIME HOURS</t>
  </si>
  <si>
    <t>ORDINARY NIGHTDIFF HOURS</t>
  </si>
  <si>
    <t>OVERTIME NIGHT DIFFERENTIAL HOURS</t>
  </si>
  <si>
    <t>REMARKS</t>
  </si>
  <si>
    <t>REG DAY</t>
  </si>
  <si>
    <t>REST DAY</t>
  </si>
  <si>
    <t>SPECIAL HOLIDAY</t>
  </si>
  <si>
    <t>SPECIAL HOLIDAY &amp; RD</t>
  </si>
  <si>
    <t>REGULAR HOLIDAY</t>
  </si>
  <si>
    <t>REGULAR HOLIDAY &amp; RD</t>
  </si>
  <si>
    <t>REGULAR</t>
  </si>
  <si>
    <t>HAZARD PAY</t>
  </si>
  <si>
    <t>Empoyee Number</t>
  </si>
  <si>
    <t>Employee Name</t>
  </si>
  <si>
    <t>1ST 8 Hours</t>
  </si>
  <si>
    <t>OVER</t>
  </si>
  <si>
    <t>TYPE 1</t>
  </si>
  <si>
    <t>TYPE 2</t>
  </si>
  <si>
    <t>PER DAY</t>
  </si>
  <si>
    <t>PER HOUR</t>
  </si>
  <si>
    <t>Employee ID</t>
  </si>
  <si>
    <t>REG DAY OT</t>
  </si>
  <si>
    <t>REST DAY OT 1st 8 Hrs</t>
  </si>
  <si>
    <t>REST DAY OT OVER</t>
  </si>
  <si>
    <t>SPECIAL HOLIDAY OT 1st 8 Hrs</t>
  </si>
  <si>
    <t>SPECIAL HOLIDAY OT OVER</t>
  </si>
  <si>
    <t>SPECIAL HOLIDAY &amp; RD OT 1st 8 Hrs</t>
  </si>
  <si>
    <t>SPECIAL HOLIDAY &amp; RD OT OVER</t>
  </si>
  <si>
    <t>REGULAR HOLIDAY OT 1st 8 Hrs</t>
  </si>
  <si>
    <t>REGULAR HOLIDAY OT OVER</t>
  </si>
  <si>
    <t>REGULAR HOLIDAY &amp; RD OT 1st 8 Hrs</t>
  </si>
  <si>
    <t>REGULAR HOLIDAY &amp; RD OT OVER</t>
  </si>
  <si>
    <t>ORDINARY ND TYPE 1</t>
  </si>
  <si>
    <t>ORDINARY ND TYPE 2</t>
  </si>
  <si>
    <t>REGULAR ND TYPE 1</t>
  </si>
  <si>
    <t>REGULAR ND TYPE 2</t>
  </si>
  <si>
    <t>REST DAY ND TYPE 1</t>
  </si>
  <si>
    <t>REST DAY ND TYPE 2</t>
  </si>
  <si>
    <t>SPECIAL HOLIDAY ND TYPE 1</t>
  </si>
  <si>
    <t>SPECIAL HOLIDAY ND TYPE 2</t>
  </si>
  <si>
    <t>SPECIAL HOLIDAY &amp; RD ND TYPE 1</t>
  </si>
  <si>
    <t>SPECIAL HOLIDAY &amp; RD ND TYPE 2</t>
  </si>
  <si>
    <t>REGULAR HOLIDAY ND TYPE 1</t>
  </si>
  <si>
    <t>REGULAR HOLIDAY ND TYPE 2</t>
  </si>
  <si>
    <t>REGULAR HOLIDAY &amp; RD ND TYPE 1</t>
  </si>
  <si>
    <t>REGULAR HOLIDAY &amp; RD ND TYPE 2</t>
  </si>
  <si>
    <t>HAZARD PAY PER DAY</t>
  </si>
  <si>
    <t>HAZARD PAY PER HOUR</t>
  </si>
  <si>
    <t>Adjustment</t>
  </si>
  <si>
    <t>17-0183</t>
  </si>
  <si>
    <t>Pelagio, Robin LAOMOC</t>
  </si>
  <si>
    <t>Pay Period: Aug26 Sep10 - AMC2024</t>
  </si>
  <si>
    <t>Pay Period: Sep11 Sep25 - AMC2024</t>
  </si>
  <si>
    <t>Pay Period: Sep26 Oct10 - AMC2024</t>
  </si>
  <si>
    <t>Machado, Ranier Carlos Canelas</t>
  </si>
  <si>
    <t>Penaflor, Jay-Ar Buave</t>
  </si>
  <si>
    <t>10-0027</t>
  </si>
  <si>
    <t>Ranada, Jonathan Salen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</si>
</sst>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12"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0"/>
      <color theme="1"/>
      <name val="Tahoma"/>
      <family val="2"/>
    </font>
    <font>
      <b/>
      <sz val="10"/>
      <name val="Tahoma"/>
      <family val="2"/>
    </font>
    <font>
      <b/>
      <sz val="10"/>
      <color theme="0"/>
      <name val="Tahoma"/>
      <family val="2"/>
    </font>
    <font>
      <sz val="11"/>
      <color indexed="8"/>
      <name val="Calibri"/>
      <family val="2"/>
    </font>
    <font>
      <sz val="10"/>
      <color theme="1"/>
      <name val="Tahoma"/>
      <family val="2"/>
    </font>
    <font>
      <b/>
      <sz val="9"/>
      <color indexed="81"/>
      <name val="Tahoma"/>
      <family val="2"/>
    </font>
    <font>
      <sz val="9"/>
      <color indexed="81"/>
      <name val="Tahoma"/>
      <family val="2"/>
    </font>
    <font>
      <b/>
      <sz val="9"/>
      <color indexed="81"/>
      <name val="Tahoma"/>
      <charset val="1"/>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5"/>
        <bgColor indexed="64"/>
      </patternFill>
    </fill>
    <fill>
      <patternFill patternType="solid">
        <fgColor theme="4"/>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2" fillId="0" borderId="0" applyFont="0" applyFill="0" applyBorder="0" applyAlignment="0" applyProtection="0"/>
    <xf numFmtId="164" fontId="7" fillId="0" borderId="0" applyFont="0" applyFill="0" applyBorder="0" applyAlignment="0" applyProtection="0"/>
  </cellStyleXfs>
  <cellXfs count="43">
    <xf numFmtId="0" fontId="0" fillId="0" borderId="0" xfId="0"/>
    <xf numFmtId="0" fontId="4" fillId="0" borderId="0" xfId="0" applyFont="1"/>
    <xf numFmtId="2" fontId="0" fillId="0" borderId="0" xfId="0" applyNumberForma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2" fontId="4" fillId="3" borderId="3" xfId="0" applyNumberFormat="1" applyFont="1" applyFill="1" applyBorder="1" applyAlignment="1">
      <alignment horizontal="center" vertical="center"/>
    </xf>
    <xf numFmtId="2" fontId="5" fillId="3" borderId="3" xfId="0" applyNumberFormat="1" applyFont="1" applyFill="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2" fontId="6" fillId="4" borderId="7" xfId="0" applyNumberFormat="1" applyFont="1" applyFill="1" applyBorder="1" applyAlignment="1">
      <alignment horizontal="center" vertical="center"/>
    </xf>
    <xf numFmtId="2" fontId="5" fillId="3" borderId="7" xfId="0" applyNumberFormat="1" applyFont="1" applyFill="1" applyBorder="1" applyAlignment="1">
      <alignment horizontal="center" vertical="center"/>
    </xf>
    <xf numFmtId="2" fontId="6" fillId="5" borderId="7" xfId="0" applyNumberFormat="1" applyFont="1" applyFill="1" applyBorder="1" applyAlignment="1">
      <alignment horizontal="center" vertical="center"/>
    </xf>
    <xf numFmtId="0" fontId="4" fillId="0" borderId="8" xfId="0" applyFont="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2" fontId="6" fillId="4" borderId="11" xfId="0" applyNumberFormat="1" applyFont="1" applyFill="1" applyBorder="1" applyAlignment="1">
      <alignment horizontal="center" vertical="center"/>
    </xf>
    <xf numFmtId="2" fontId="6" fillId="4" borderId="11" xfId="0" applyNumberFormat="1" applyFont="1" applyFill="1" applyBorder="1" applyAlignment="1">
      <alignment horizontal="center" vertical="center"/>
    </xf>
    <xf numFmtId="2" fontId="5" fillId="3" borderId="11" xfId="0" applyNumberFormat="1" applyFont="1" applyFill="1" applyBorder="1" applyAlignment="1">
      <alignment horizontal="center" vertical="center"/>
    </xf>
    <xf numFmtId="2" fontId="6" fillId="5" borderId="11" xfId="0" applyNumberFormat="1" applyFont="1" applyFill="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left"/>
    </xf>
    <xf numFmtId="2" fontId="4" fillId="0" borderId="13" xfId="0" applyNumberFormat="1" applyFont="1" applyBorder="1"/>
    <xf numFmtId="0" fontId="4" fillId="0" borderId="13" xfId="0" applyFont="1" applyBorder="1"/>
    <xf numFmtId="0" fontId="3" fillId="0" borderId="14" xfId="0" applyFont="1" applyBorder="1"/>
    <xf numFmtId="0" fontId="0" fillId="0" borderId="14" xfId="0" applyBorder="1"/>
    <xf numFmtId="2" fontId="0" fillId="0" borderId="14" xfId="0" applyNumberFormat="1" applyBorder="1"/>
    <xf numFmtId="0" fontId="0" fillId="0" borderId="7" xfId="0" applyBorder="1"/>
    <xf numFmtId="164" fontId="8" fillId="0" borderId="7" xfId="2" applyFont="1" applyFill="1" applyBorder="1"/>
    <xf numFmtId="164" fontId="0" fillId="0" borderId="7" xfId="0" applyNumberFormat="1" applyBorder="1"/>
    <xf numFmtId="0" fontId="8" fillId="0" borderId="7" xfId="0" applyFont="1" applyBorder="1"/>
    <xf numFmtId="164" fontId="8" fillId="0" borderId="7" xfId="0" applyNumberFormat="1" applyFont="1" applyBorder="1"/>
    <xf numFmtId="0" fontId="4" fillId="0" borderId="7" xfId="0" applyFont="1" applyBorder="1"/>
    <xf numFmtId="16" fontId="8" fillId="0" borderId="7" xfId="0" applyNumberFormat="1" applyFont="1" applyBorder="1"/>
    <xf numFmtId="164" fontId="4" fillId="0" borderId="7" xfId="0" applyNumberFormat="1" applyFont="1" applyBorder="1"/>
    <xf numFmtId="43" fontId="0" fillId="0" borderId="0" xfId="1" applyFont="1"/>
    <xf numFmtId="43" fontId="1" fillId="0" borderId="0" xfId="1" applyFont="1"/>
    <xf numFmtId="43" fontId="0" fillId="6" borderId="0" xfId="1" applyFont="1" applyFill="1"/>
    <xf numFmtId="43" fontId="0" fillId="7" borderId="0" xfId="1" applyFont="1" applyFill="1"/>
    <xf numFmtId="43" fontId="0" fillId="8" borderId="0" xfId="1" applyFont="1" applyFill="1"/>
    <xf numFmtId="43" fontId="0" fillId="9" borderId="0" xfId="1" applyFont="1" applyFill="1"/>
    <xf numFmtId="43" fontId="0" fillId="10" borderId="0" xfId="1" applyFont="1" applyFill="1"/>
  </cellXfs>
  <cellStyles count="3">
    <cellStyle name="Comma" xfId="1" builtinId="3"/>
    <cellStyle name="Comma 10" xfId="2" xr:uid="{0C240049-3751-485E-BBBD-90A49E670F9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X63"/>
  <sheetViews>
    <sheetView tabSelected="1" workbookViewId="0">
      <selection activeCell="V49" sqref="V49"/>
    </sheetView>
  </sheetViews>
  <sheetFormatPr defaultRowHeight="15" x14ac:dyDescent="0.25"/>
  <cols>
    <col min="1" max="1" width="13.7109375" style="36" bestFit="1" customWidth="1"/>
    <col min="2" max="2" width="34.5703125" style="36" bestFit="1" customWidth="1"/>
    <col min="3" max="3" width="15.140625" style="36" bestFit="1" customWidth="1"/>
    <col min="4" max="4" width="7" style="40" bestFit="1" customWidth="1"/>
    <col min="5" max="5" width="6" style="41" bestFit="1" customWidth="1"/>
    <col min="6" max="6" width="14.28515625" style="36" bestFit="1" customWidth="1"/>
    <col min="7" max="7" width="6" style="40" bestFit="1" customWidth="1"/>
    <col min="8" max="8" width="6" style="41" bestFit="1" customWidth="1"/>
    <col min="9" max="9" width="17.42578125" style="36" bestFit="1" customWidth="1"/>
    <col min="10" max="10" width="6" style="40" bestFit="1" customWidth="1"/>
    <col min="11" max="11" width="7" style="41" bestFit="1" customWidth="1"/>
    <col min="12" max="12" width="20.7109375" style="36" hidden="1" customWidth="1"/>
    <col min="13" max="13" width="23.85546875" style="36" hidden="1" customWidth="1"/>
    <col min="14" max="14" width="29.5703125" style="36" hidden="1" customWidth="1"/>
    <col min="15" max="15" width="32.7109375" style="36" hidden="1" customWidth="1"/>
    <col min="16" max="16" width="20.85546875" style="36" hidden="1" customWidth="1"/>
    <col min="17" max="17" width="24" style="36" hidden="1" customWidth="1"/>
    <col min="18" max="18" width="28.7109375" style="36" hidden="1" customWidth="1"/>
    <col min="19" max="19" width="32.85546875" style="36" hidden="1" customWidth="1"/>
    <col min="20" max="20" width="17.5703125" style="36" bestFit="1" customWidth="1"/>
    <col min="21" max="21" width="7" style="40" bestFit="1" customWidth="1"/>
    <col min="22" max="22" width="6" style="41" bestFit="1" customWidth="1"/>
    <col min="23" max="23" width="17.5703125" style="36" bestFit="1" customWidth="1"/>
    <col min="24" max="24" width="7" style="40" bestFit="1" customWidth="1"/>
    <col min="25" max="25" width="6" style="41" bestFit="1" customWidth="1"/>
    <col min="26" max="26" width="19.28515625" style="36" bestFit="1" customWidth="1"/>
    <col min="27" max="27" width="6" style="40" bestFit="1" customWidth="1"/>
    <col min="28" max="28" width="6" style="41" bestFit="1" customWidth="1"/>
    <col min="29" max="29" width="19.28515625" style="36" bestFit="1" customWidth="1"/>
    <col min="30" max="30" width="6" style="40" bestFit="1" customWidth="1"/>
    <col min="31" max="31" width="6" style="41" bestFit="1" customWidth="1"/>
    <col min="32" max="32" width="20.7109375" style="36" bestFit="1" customWidth="1"/>
    <col min="33" max="33" width="6" style="40" bestFit="1" customWidth="1"/>
    <col min="34" max="34" width="6" style="41" bestFit="1" customWidth="1"/>
    <col min="35" max="35" width="20.7109375" style="36" bestFit="1" customWidth="1"/>
    <col min="36" max="36" width="6" style="40" bestFit="1" customWidth="1"/>
    <col min="37" max="37" width="6" style="41" bestFit="1" customWidth="1"/>
    <col min="38" max="39" width="27" style="36" hidden="1" customWidth="1"/>
    <col min="40" max="41" width="35.85546875" style="36" hidden="1" customWidth="1"/>
    <col min="42" max="43" width="27.140625" style="36" hidden="1" customWidth="1"/>
    <col min="44" max="45" width="36.140625" style="36" hidden="1" customWidth="1"/>
    <col min="46" max="46" width="19" style="36" hidden="1" customWidth="1"/>
    <col min="47" max="47" width="20.140625" style="36" hidden="1" customWidth="1"/>
    <col min="48" max="48" width="10" style="36" bestFit="1" customWidth="1"/>
    <col min="49" max="49" width="7" style="36" bestFit="1" customWidth="1"/>
    <col min="50" max="50" width="9.7109375" style="36" bestFit="1" customWidth="1"/>
    <col min="51" max="16384" width="9.140625" style="36"/>
  </cols>
  <sheetData>
    <row r="1" spans="1:50" s="37" customFormat="1" x14ac:dyDescent="0.25">
      <c r="A1" s="36" t="s">
        <v>0</v>
      </c>
      <c r="B1" s="36" t="s">
        <v>1</v>
      </c>
      <c r="C1" s="36" t="s">
        <v>2</v>
      </c>
      <c r="D1" s="40"/>
      <c r="E1" s="41"/>
      <c r="F1" s="36" t="s">
        <v>3</v>
      </c>
      <c r="G1" s="40"/>
      <c r="H1" s="41"/>
      <c r="I1" s="36" t="s">
        <v>4</v>
      </c>
      <c r="J1" s="40"/>
      <c r="K1" s="41"/>
      <c r="L1" s="36" t="s">
        <v>5</v>
      </c>
      <c r="M1" s="36" t="s">
        <v>6</v>
      </c>
      <c r="N1" s="36" t="s">
        <v>7</v>
      </c>
      <c r="O1" s="36" t="s">
        <v>8</v>
      </c>
      <c r="P1" s="36" t="s">
        <v>9</v>
      </c>
      <c r="Q1" s="36" t="s">
        <v>10</v>
      </c>
      <c r="R1" s="36" t="s">
        <v>11</v>
      </c>
      <c r="S1" s="36" t="s">
        <v>12</v>
      </c>
      <c r="T1" s="36" t="s">
        <v>13</v>
      </c>
      <c r="U1" s="40"/>
      <c r="V1" s="41"/>
      <c r="W1" s="36" t="s">
        <v>14</v>
      </c>
      <c r="X1" s="40"/>
      <c r="Y1" s="41"/>
      <c r="Z1" s="36" t="s">
        <v>15</v>
      </c>
      <c r="AA1" s="40"/>
      <c r="AB1" s="41"/>
      <c r="AC1" s="36" t="s">
        <v>16</v>
      </c>
      <c r="AD1" s="40"/>
      <c r="AE1" s="41"/>
      <c r="AF1" s="36" t="s">
        <v>17</v>
      </c>
      <c r="AG1" s="40"/>
      <c r="AH1" s="41"/>
      <c r="AI1" s="36" t="s">
        <v>18</v>
      </c>
      <c r="AJ1" s="40"/>
      <c r="AK1" s="41"/>
      <c r="AL1" s="36" t="s">
        <v>19</v>
      </c>
      <c r="AM1" s="36" t="s">
        <v>20</v>
      </c>
      <c r="AN1" s="36" t="s">
        <v>21</v>
      </c>
      <c r="AO1" s="36" t="s">
        <v>22</v>
      </c>
      <c r="AP1" s="36" t="s">
        <v>23</v>
      </c>
      <c r="AQ1" s="36" t="s">
        <v>24</v>
      </c>
      <c r="AR1" s="36" t="s">
        <v>25</v>
      </c>
      <c r="AS1" s="36" t="s">
        <v>26</v>
      </c>
      <c r="AT1" s="36" t="s">
        <v>27</v>
      </c>
      <c r="AU1" s="36" t="s">
        <v>28</v>
      </c>
    </row>
    <row r="2" spans="1:50" customFormat="1" hidden="1" x14ac:dyDescent="0.25">
      <c r="A2" t="s">
        <v>29</v>
      </c>
      <c r="B2" t="s">
        <v>30</v>
      </c>
      <c r="C2">
        <v>0</v>
      </c>
      <c r="F2">
        <v>0</v>
      </c>
      <c r="I2">
        <v>0</v>
      </c>
      <c r="L2">
        <v>0</v>
      </c>
      <c r="M2">
        <v>0</v>
      </c>
      <c r="N2">
        <v>0</v>
      </c>
      <c r="O2">
        <v>0</v>
      </c>
      <c r="P2">
        <v>0</v>
      </c>
      <c r="Q2">
        <v>0</v>
      </c>
      <c r="R2">
        <v>0</v>
      </c>
      <c r="S2">
        <v>0</v>
      </c>
      <c r="T2">
        <v>0</v>
      </c>
      <c r="W2">
        <v>8</v>
      </c>
      <c r="Z2">
        <v>0</v>
      </c>
      <c r="AC2">
        <v>0</v>
      </c>
      <c r="AF2">
        <v>0</v>
      </c>
      <c r="AI2">
        <v>0</v>
      </c>
      <c r="AL2">
        <v>0</v>
      </c>
      <c r="AM2">
        <v>0</v>
      </c>
      <c r="AN2">
        <v>0</v>
      </c>
      <c r="AO2">
        <v>0</v>
      </c>
      <c r="AP2">
        <v>0</v>
      </c>
      <c r="AQ2">
        <v>0</v>
      </c>
      <c r="AR2">
        <v>0</v>
      </c>
      <c r="AS2">
        <v>0</v>
      </c>
      <c r="AT2">
        <v>0</v>
      </c>
      <c r="AU2">
        <v>0</v>
      </c>
      <c r="AV2">
        <f>SUM(C2:AU2)</f>
        <v>8</v>
      </c>
      <c r="AW2">
        <f>VLOOKUP(A:A,Sheet1!A:AD,30,FALSE)</f>
        <v>8</v>
      </c>
      <c r="AX2">
        <f>AW2-AV2</f>
        <v>0</v>
      </c>
    </row>
    <row r="3" spans="1:50" customFormat="1" hidden="1" x14ac:dyDescent="0.25">
      <c r="A3" t="s">
        <v>31</v>
      </c>
      <c r="B3" t="s">
        <v>32</v>
      </c>
      <c r="C3">
        <v>0</v>
      </c>
      <c r="F3">
        <v>0</v>
      </c>
      <c r="I3">
        <v>0</v>
      </c>
      <c r="L3">
        <v>0</v>
      </c>
      <c r="M3">
        <v>0</v>
      </c>
      <c r="N3">
        <v>0</v>
      </c>
      <c r="O3">
        <v>0</v>
      </c>
      <c r="P3">
        <v>0</v>
      </c>
      <c r="Q3">
        <v>0</v>
      </c>
      <c r="R3">
        <v>0</v>
      </c>
      <c r="S3">
        <v>0</v>
      </c>
      <c r="T3">
        <v>0</v>
      </c>
      <c r="W3">
        <v>0</v>
      </c>
      <c r="Z3">
        <v>0</v>
      </c>
      <c r="AC3">
        <v>0</v>
      </c>
      <c r="AF3">
        <v>0</v>
      </c>
      <c r="AI3">
        <v>0</v>
      </c>
      <c r="AL3">
        <v>0</v>
      </c>
      <c r="AM3">
        <v>0</v>
      </c>
      <c r="AN3">
        <v>0</v>
      </c>
      <c r="AO3">
        <v>0</v>
      </c>
      <c r="AP3">
        <v>0</v>
      </c>
      <c r="AQ3">
        <v>0</v>
      </c>
      <c r="AR3">
        <v>0</v>
      </c>
      <c r="AS3">
        <v>0</v>
      </c>
      <c r="AT3">
        <v>0</v>
      </c>
      <c r="AU3">
        <v>0</v>
      </c>
      <c r="AV3">
        <f t="shared" ref="AV3:AV63" si="0">SUM(C3:AU3)</f>
        <v>0</v>
      </c>
      <c r="AW3" t="e">
        <f>VLOOKUP(A:A,Sheet1!A:AD,30,FALSE)</f>
        <v>#N/A</v>
      </c>
      <c r="AX3" t="e">
        <f t="shared" ref="AX3:AX63" si="1">AW3-AV3</f>
        <v>#N/A</v>
      </c>
    </row>
    <row r="4" spans="1:50" customFormat="1" hidden="1" x14ac:dyDescent="0.25">
      <c r="A4" t="s">
        <v>33</v>
      </c>
      <c r="B4" t="s">
        <v>34</v>
      </c>
      <c r="C4">
        <v>0</v>
      </c>
      <c r="F4">
        <v>8</v>
      </c>
      <c r="I4">
        <v>0</v>
      </c>
      <c r="L4">
        <v>0</v>
      </c>
      <c r="M4">
        <v>0</v>
      </c>
      <c r="N4">
        <v>0</v>
      </c>
      <c r="O4">
        <v>0</v>
      </c>
      <c r="P4">
        <v>0</v>
      </c>
      <c r="Q4">
        <v>0</v>
      </c>
      <c r="R4">
        <v>0</v>
      </c>
      <c r="S4">
        <v>0</v>
      </c>
      <c r="T4">
        <v>0</v>
      </c>
      <c r="W4">
        <v>0</v>
      </c>
      <c r="Z4">
        <v>0</v>
      </c>
      <c r="AC4">
        <v>0</v>
      </c>
      <c r="AF4">
        <v>0</v>
      </c>
      <c r="AI4">
        <v>8</v>
      </c>
      <c r="AL4">
        <v>0</v>
      </c>
      <c r="AM4">
        <v>0</v>
      </c>
      <c r="AN4">
        <v>0</v>
      </c>
      <c r="AO4">
        <v>0</v>
      </c>
      <c r="AP4">
        <v>0</v>
      </c>
      <c r="AQ4">
        <v>0</v>
      </c>
      <c r="AR4">
        <v>0</v>
      </c>
      <c r="AS4">
        <v>0</v>
      </c>
      <c r="AT4">
        <v>0</v>
      </c>
      <c r="AU4">
        <v>0</v>
      </c>
      <c r="AV4">
        <f t="shared" si="0"/>
        <v>16</v>
      </c>
      <c r="AW4">
        <f>VLOOKUP(A:A,Sheet1!A:AD,30,FALSE)</f>
        <v>16</v>
      </c>
      <c r="AX4">
        <f t="shared" si="1"/>
        <v>0</v>
      </c>
    </row>
    <row r="5" spans="1:50" x14ac:dyDescent="0.25">
      <c r="A5" s="36" t="s">
        <v>35</v>
      </c>
      <c r="B5" s="36" t="s">
        <v>36</v>
      </c>
      <c r="C5" s="36">
        <v>0</v>
      </c>
      <c r="D5" s="40">
        <f>VLOOKUP(A:A,Sheet1!A:AD,3,FALSE)</f>
        <v>0</v>
      </c>
      <c r="E5" s="41">
        <f>D5-C5</f>
        <v>0</v>
      </c>
      <c r="F5" s="36">
        <v>0</v>
      </c>
      <c r="G5" s="40">
        <f>VLOOKUP(A:A,Sheet1!A:AD,4,FALSE)</f>
        <v>0</v>
      </c>
      <c r="H5" s="41">
        <f>G5-F5</f>
        <v>0</v>
      </c>
      <c r="I5" s="36">
        <v>0</v>
      </c>
      <c r="J5" s="40">
        <f>VLOOKUP(A:A,Sheet1!A:AD,5,FALSE)</f>
        <v>0</v>
      </c>
      <c r="K5" s="41">
        <f>J5-I5</f>
        <v>0</v>
      </c>
      <c r="L5" s="36">
        <v>0</v>
      </c>
      <c r="M5" s="36">
        <v>0</v>
      </c>
      <c r="N5" s="36">
        <v>0</v>
      </c>
      <c r="O5" s="36">
        <v>0</v>
      </c>
      <c r="P5" s="36">
        <v>0</v>
      </c>
      <c r="Q5" s="36">
        <v>0</v>
      </c>
      <c r="R5" s="36">
        <v>0</v>
      </c>
      <c r="S5" s="36">
        <v>0</v>
      </c>
      <c r="T5" s="42">
        <v>8</v>
      </c>
      <c r="U5" s="40">
        <f>VLOOKUP(A:A,Sheet1!A:AD,14,FALSE)</f>
        <v>4</v>
      </c>
      <c r="V5" s="41">
        <f>U5-T5</f>
        <v>-4</v>
      </c>
      <c r="W5" s="36">
        <v>0</v>
      </c>
      <c r="X5" s="40">
        <f>VLOOKUP(A:A,Sheet1!A:AD,15,FALSE)</f>
        <v>0</v>
      </c>
      <c r="Y5" s="41">
        <f>X5-W5</f>
        <v>0</v>
      </c>
      <c r="Z5" s="36">
        <v>0</v>
      </c>
      <c r="AA5" s="40">
        <f>VLOOKUP(A:A,Sheet1!A:AD,16,FALSE)</f>
        <v>0</v>
      </c>
      <c r="AB5" s="41">
        <f>AA5-Z5</f>
        <v>0</v>
      </c>
      <c r="AC5" s="36">
        <v>0</v>
      </c>
      <c r="AD5" s="40">
        <f>VLOOKUP(A:A,Sheet1!A:AD,17,FALSE)</f>
        <v>0</v>
      </c>
      <c r="AE5" s="41">
        <f>AD5-AC5</f>
        <v>0</v>
      </c>
      <c r="AF5" s="36">
        <v>0</v>
      </c>
      <c r="AG5" s="40">
        <f>VLOOKUP(A:A,Sheet1!A:AD,18,FALSE)</f>
        <v>0</v>
      </c>
      <c r="AH5" s="41">
        <f>AG5-AF5</f>
        <v>0</v>
      </c>
      <c r="AI5" s="36">
        <v>0</v>
      </c>
      <c r="AJ5" s="40">
        <f>VLOOKUP(A:A,Sheet1!A:AD,19,FALSE)</f>
        <v>0</v>
      </c>
      <c r="AK5" s="41">
        <f>AI5-AJ5</f>
        <v>0</v>
      </c>
      <c r="AL5" s="36">
        <v>0</v>
      </c>
      <c r="AM5" s="36">
        <v>0</v>
      </c>
      <c r="AN5" s="36">
        <v>0</v>
      </c>
      <c r="AO5" s="36">
        <v>0</v>
      </c>
      <c r="AP5" s="36">
        <v>0</v>
      </c>
      <c r="AQ5" s="36">
        <v>0</v>
      </c>
      <c r="AR5" s="36">
        <v>0</v>
      </c>
      <c r="AS5" s="36">
        <v>0</v>
      </c>
      <c r="AT5" s="36">
        <v>0</v>
      </c>
      <c r="AU5" s="36">
        <v>0</v>
      </c>
      <c r="AV5" s="36">
        <f t="shared" si="0"/>
        <v>8</v>
      </c>
      <c r="AW5" s="36">
        <f>VLOOKUP(A:A,Sheet1!A:AD,30,FALSE)</f>
        <v>4</v>
      </c>
      <c r="AX5" s="36">
        <f t="shared" si="1"/>
        <v>-4</v>
      </c>
    </row>
    <row r="6" spans="1:50" customFormat="1" hidden="1" x14ac:dyDescent="0.25">
      <c r="A6" t="s">
        <v>37</v>
      </c>
      <c r="B6" t="s">
        <v>38</v>
      </c>
      <c r="C6">
        <v>0</v>
      </c>
      <c r="F6">
        <v>0</v>
      </c>
      <c r="I6">
        <v>0</v>
      </c>
      <c r="L6">
        <v>0</v>
      </c>
      <c r="M6">
        <v>0</v>
      </c>
      <c r="N6">
        <v>0</v>
      </c>
      <c r="O6">
        <v>0</v>
      </c>
      <c r="P6">
        <v>0</v>
      </c>
      <c r="Q6">
        <v>0</v>
      </c>
      <c r="R6">
        <v>0</v>
      </c>
      <c r="S6">
        <v>0</v>
      </c>
      <c r="T6">
        <v>0</v>
      </c>
      <c r="W6">
        <v>0</v>
      </c>
      <c r="Z6">
        <v>0</v>
      </c>
      <c r="AC6">
        <v>0</v>
      </c>
      <c r="AF6">
        <v>0</v>
      </c>
      <c r="AI6">
        <v>0</v>
      </c>
      <c r="AL6">
        <v>0</v>
      </c>
      <c r="AM6">
        <v>0</v>
      </c>
      <c r="AN6">
        <v>0</v>
      </c>
      <c r="AO6">
        <v>0</v>
      </c>
      <c r="AP6">
        <v>0</v>
      </c>
      <c r="AQ6">
        <v>0</v>
      </c>
      <c r="AR6">
        <v>0</v>
      </c>
      <c r="AS6">
        <v>0</v>
      </c>
      <c r="AT6">
        <v>0</v>
      </c>
      <c r="AU6">
        <v>0</v>
      </c>
      <c r="AV6">
        <f t="shared" si="0"/>
        <v>0</v>
      </c>
      <c r="AW6" t="e">
        <f>VLOOKUP(A:A,Sheet1!A:AD,30,FALSE)</f>
        <v>#N/A</v>
      </c>
      <c r="AX6" t="e">
        <f t="shared" si="1"/>
        <v>#N/A</v>
      </c>
    </row>
    <row r="7" spans="1:50" customFormat="1" hidden="1" x14ac:dyDescent="0.25">
      <c r="A7" t="s">
        <v>39</v>
      </c>
      <c r="B7" t="s">
        <v>40</v>
      </c>
      <c r="C7">
        <v>0</v>
      </c>
      <c r="F7">
        <v>0</v>
      </c>
      <c r="I7">
        <v>0</v>
      </c>
      <c r="L7">
        <v>0</v>
      </c>
      <c r="M7">
        <v>0</v>
      </c>
      <c r="N7">
        <v>0</v>
      </c>
      <c r="O7">
        <v>0</v>
      </c>
      <c r="P7">
        <v>0</v>
      </c>
      <c r="Q7">
        <v>0</v>
      </c>
      <c r="R7">
        <v>0</v>
      </c>
      <c r="S7">
        <v>0</v>
      </c>
      <c r="T7">
        <v>0</v>
      </c>
      <c r="W7">
        <v>0</v>
      </c>
      <c r="Z7">
        <v>0</v>
      </c>
      <c r="AC7">
        <v>0</v>
      </c>
      <c r="AF7">
        <v>0</v>
      </c>
      <c r="AI7">
        <v>0</v>
      </c>
      <c r="AL7">
        <v>0</v>
      </c>
      <c r="AM7">
        <v>0</v>
      </c>
      <c r="AN7">
        <v>0</v>
      </c>
      <c r="AO7">
        <v>0</v>
      </c>
      <c r="AP7">
        <v>0</v>
      </c>
      <c r="AQ7">
        <v>0</v>
      </c>
      <c r="AR7">
        <v>0</v>
      </c>
      <c r="AS7">
        <v>0</v>
      </c>
      <c r="AT7">
        <v>0</v>
      </c>
      <c r="AU7">
        <v>0</v>
      </c>
      <c r="AV7">
        <f t="shared" si="0"/>
        <v>0</v>
      </c>
      <c r="AW7" t="e">
        <f>VLOOKUP(A:A,Sheet1!A:AD,30,FALSE)</f>
        <v>#N/A</v>
      </c>
      <c r="AX7" t="e">
        <f t="shared" si="1"/>
        <v>#N/A</v>
      </c>
    </row>
    <row r="8" spans="1:50" x14ac:dyDescent="0.25">
      <c r="A8" s="38" t="s">
        <v>41</v>
      </c>
      <c r="B8" s="38" t="s">
        <v>42</v>
      </c>
      <c r="C8" s="36">
        <v>0</v>
      </c>
      <c r="D8" s="40">
        <f>VLOOKUP(A:A,Sheet1!A:AD,3,FALSE)</f>
        <v>0</v>
      </c>
      <c r="E8" s="41">
        <f>D8-C8</f>
        <v>0</v>
      </c>
      <c r="F8" s="36">
        <v>8</v>
      </c>
      <c r="G8" s="40">
        <f>VLOOKUP(A:A,Sheet1!A:AD,4,FALSE)</f>
        <v>0</v>
      </c>
      <c r="H8" s="41">
        <f>G8-F8</f>
        <v>-8</v>
      </c>
      <c r="I8" s="36">
        <v>8.1166669999999996</v>
      </c>
      <c r="J8" s="40">
        <f>VLOOKUP(A:A,Sheet1!A:AD,5,FALSE)</f>
        <v>0</v>
      </c>
      <c r="K8" s="41">
        <f>J8-I8</f>
        <v>-8.1166669999999996</v>
      </c>
      <c r="L8" s="36">
        <v>0</v>
      </c>
      <c r="M8" s="36">
        <v>0</v>
      </c>
      <c r="N8" s="36">
        <v>0</v>
      </c>
      <c r="O8" s="36">
        <v>0</v>
      </c>
      <c r="P8" s="36">
        <v>0</v>
      </c>
      <c r="Q8" s="36">
        <v>0</v>
      </c>
      <c r="R8" s="36">
        <v>0</v>
      </c>
      <c r="S8" s="36">
        <v>0</v>
      </c>
      <c r="T8" s="39">
        <v>4</v>
      </c>
      <c r="U8" s="40">
        <f>VLOOKUP(A:A,Sheet1!A:AD,14,FALSE)</f>
        <v>0</v>
      </c>
      <c r="V8" s="41">
        <f>U8-T8</f>
        <v>-4</v>
      </c>
      <c r="W8" s="36">
        <v>7.95</v>
      </c>
      <c r="X8" s="40">
        <f>VLOOKUP(A:A,Sheet1!A:AD,15,FALSE)</f>
        <v>7.9499999999999993</v>
      </c>
      <c r="Y8" s="41">
        <f>X8-W8</f>
        <v>0</v>
      </c>
      <c r="Z8" s="36">
        <v>0</v>
      </c>
      <c r="AA8" s="40">
        <f>VLOOKUP(A:A,Sheet1!A:AD,16,FALSE)</f>
        <v>0</v>
      </c>
      <c r="AB8" s="41">
        <f>AA8-Z8</f>
        <v>0</v>
      </c>
      <c r="AC8" s="36">
        <v>0</v>
      </c>
      <c r="AD8" s="40">
        <f>VLOOKUP(A:A,Sheet1!A:AD,17,FALSE)</f>
        <v>0</v>
      </c>
      <c r="AE8" s="41">
        <f>AD8-AC8</f>
        <v>0</v>
      </c>
      <c r="AF8" s="36">
        <v>4</v>
      </c>
      <c r="AG8" s="40">
        <f>VLOOKUP(A:A,Sheet1!A:AD,18,FALSE)</f>
        <v>0</v>
      </c>
      <c r="AH8" s="41">
        <f>AG8-AF8</f>
        <v>-4</v>
      </c>
      <c r="AI8" s="36">
        <v>8</v>
      </c>
      <c r="AJ8" s="40">
        <f>VLOOKUP(A:A,Sheet1!A:AD,19,FALSE)</f>
        <v>0</v>
      </c>
      <c r="AK8" s="41">
        <f>AI8-AJ8</f>
        <v>8</v>
      </c>
      <c r="AL8" s="36">
        <v>0</v>
      </c>
      <c r="AM8" s="36">
        <v>0</v>
      </c>
      <c r="AN8" s="36">
        <v>0</v>
      </c>
      <c r="AO8" s="36">
        <v>0</v>
      </c>
      <c r="AP8" s="36">
        <v>0</v>
      </c>
      <c r="AQ8" s="36">
        <v>0</v>
      </c>
      <c r="AR8" s="36">
        <v>0</v>
      </c>
      <c r="AS8" s="36">
        <v>0</v>
      </c>
      <c r="AT8" s="36">
        <v>0</v>
      </c>
      <c r="AU8" s="36">
        <v>0</v>
      </c>
      <c r="AV8" s="36">
        <f t="shared" si="0"/>
        <v>31.9</v>
      </c>
      <c r="AW8" s="36">
        <f>VLOOKUP(A:A,Sheet1!A:AD,30,FALSE)</f>
        <v>7.9499999999999993</v>
      </c>
      <c r="AX8" s="36">
        <f t="shared" si="1"/>
        <v>-23.95</v>
      </c>
    </row>
    <row r="9" spans="1:50" customFormat="1" hidden="1" x14ac:dyDescent="0.25">
      <c r="A9" t="s">
        <v>43</v>
      </c>
      <c r="B9" t="s">
        <v>44</v>
      </c>
      <c r="C9">
        <v>0</v>
      </c>
      <c r="F9">
        <v>0</v>
      </c>
      <c r="I9">
        <v>0</v>
      </c>
      <c r="L9">
        <v>0</v>
      </c>
      <c r="M9">
        <v>0</v>
      </c>
      <c r="N9">
        <v>0</v>
      </c>
      <c r="O9">
        <v>0</v>
      </c>
      <c r="P9">
        <v>0</v>
      </c>
      <c r="Q9">
        <v>0</v>
      </c>
      <c r="R9">
        <v>0</v>
      </c>
      <c r="S9">
        <v>0</v>
      </c>
      <c r="T9">
        <v>0</v>
      </c>
      <c r="W9">
        <v>0</v>
      </c>
      <c r="Z9">
        <v>0</v>
      </c>
      <c r="AC9">
        <v>0</v>
      </c>
      <c r="AF9">
        <v>0</v>
      </c>
      <c r="AI9">
        <v>0</v>
      </c>
      <c r="AL9">
        <v>0</v>
      </c>
      <c r="AM9">
        <v>0</v>
      </c>
      <c r="AN9">
        <v>0</v>
      </c>
      <c r="AO9">
        <v>0</v>
      </c>
      <c r="AP9">
        <v>0</v>
      </c>
      <c r="AQ9">
        <v>0</v>
      </c>
      <c r="AR9">
        <v>0</v>
      </c>
      <c r="AS9">
        <v>0</v>
      </c>
      <c r="AT9">
        <v>0</v>
      </c>
      <c r="AU9">
        <v>0</v>
      </c>
      <c r="AV9">
        <f t="shared" si="0"/>
        <v>0</v>
      </c>
      <c r="AW9" t="e">
        <f>VLOOKUP(A:A,Sheet1!A:AD,30,FALSE)</f>
        <v>#N/A</v>
      </c>
      <c r="AX9" t="e">
        <f t="shared" si="1"/>
        <v>#N/A</v>
      </c>
    </row>
    <row r="10" spans="1:50" customFormat="1" hidden="1" x14ac:dyDescent="0.25">
      <c r="A10" t="s">
        <v>45</v>
      </c>
      <c r="B10" t="s">
        <v>46</v>
      </c>
      <c r="C10">
        <v>0</v>
      </c>
      <c r="F10">
        <v>8</v>
      </c>
      <c r="I10">
        <v>0</v>
      </c>
      <c r="L10">
        <v>0</v>
      </c>
      <c r="M10">
        <v>0</v>
      </c>
      <c r="N10">
        <v>0</v>
      </c>
      <c r="O10">
        <v>0</v>
      </c>
      <c r="P10">
        <v>0</v>
      </c>
      <c r="Q10">
        <v>0</v>
      </c>
      <c r="R10">
        <v>0</v>
      </c>
      <c r="S10">
        <v>0</v>
      </c>
      <c r="T10">
        <v>0</v>
      </c>
      <c r="W10">
        <v>0</v>
      </c>
      <c r="Z10">
        <v>0</v>
      </c>
      <c r="AC10">
        <v>0</v>
      </c>
      <c r="AF10">
        <v>0</v>
      </c>
      <c r="AI10">
        <v>8</v>
      </c>
      <c r="AL10">
        <v>0</v>
      </c>
      <c r="AM10">
        <v>0</v>
      </c>
      <c r="AN10">
        <v>0</v>
      </c>
      <c r="AO10">
        <v>0</v>
      </c>
      <c r="AP10">
        <v>0</v>
      </c>
      <c r="AQ10">
        <v>0</v>
      </c>
      <c r="AR10">
        <v>0</v>
      </c>
      <c r="AS10">
        <v>0</v>
      </c>
      <c r="AT10">
        <v>0</v>
      </c>
      <c r="AU10">
        <v>0</v>
      </c>
      <c r="AV10">
        <f t="shared" si="0"/>
        <v>16</v>
      </c>
      <c r="AW10">
        <f>VLOOKUP(A:A,Sheet1!A:AD,30,FALSE)</f>
        <v>16</v>
      </c>
      <c r="AX10">
        <f t="shared" si="1"/>
        <v>0</v>
      </c>
    </row>
    <row r="11" spans="1:50" customFormat="1" hidden="1" x14ac:dyDescent="0.25">
      <c r="A11" t="s">
        <v>47</v>
      </c>
      <c r="B11" t="s">
        <v>48</v>
      </c>
      <c r="C11">
        <v>3</v>
      </c>
      <c r="F11">
        <v>0</v>
      </c>
      <c r="I11">
        <v>0</v>
      </c>
      <c r="L11">
        <v>0</v>
      </c>
      <c r="M11">
        <v>0</v>
      </c>
      <c r="N11">
        <v>0</v>
      </c>
      <c r="O11">
        <v>0</v>
      </c>
      <c r="P11">
        <v>0</v>
      </c>
      <c r="Q11">
        <v>0</v>
      </c>
      <c r="R11">
        <v>0</v>
      </c>
      <c r="S11">
        <v>0</v>
      </c>
      <c r="T11">
        <v>0</v>
      </c>
      <c r="W11">
        <v>0</v>
      </c>
      <c r="Z11">
        <v>0</v>
      </c>
      <c r="AC11">
        <v>0</v>
      </c>
      <c r="AF11">
        <v>0</v>
      </c>
      <c r="AI11">
        <v>0</v>
      </c>
      <c r="AL11">
        <v>0</v>
      </c>
      <c r="AM11">
        <v>0</v>
      </c>
      <c r="AN11">
        <v>0</v>
      </c>
      <c r="AO11">
        <v>0</v>
      </c>
      <c r="AP11">
        <v>0</v>
      </c>
      <c r="AQ11">
        <v>0</v>
      </c>
      <c r="AR11">
        <v>0</v>
      </c>
      <c r="AS11">
        <v>0</v>
      </c>
      <c r="AT11">
        <v>0</v>
      </c>
      <c r="AU11">
        <v>0</v>
      </c>
      <c r="AV11">
        <f t="shared" si="0"/>
        <v>3</v>
      </c>
      <c r="AW11">
        <f>VLOOKUP(A:A,Sheet1!A:AD,30,FALSE)</f>
        <v>3</v>
      </c>
      <c r="AX11">
        <f t="shared" si="1"/>
        <v>0</v>
      </c>
    </row>
    <row r="12" spans="1:50" x14ac:dyDescent="0.25">
      <c r="A12" s="38" t="s">
        <v>49</v>
      </c>
      <c r="B12" s="38" t="s">
        <v>50</v>
      </c>
      <c r="C12" s="36">
        <v>0</v>
      </c>
      <c r="D12" s="40">
        <f>VLOOKUP(A:A,Sheet1!A:AD,3,FALSE)</f>
        <v>0</v>
      </c>
      <c r="E12" s="41">
        <f>D12-C12</f>
        <v>0</v>
      </c>
      <c r="F12" s="36">
        <v>8</v>
      </c>
      <c r="G12" s="40">
        <f>VLOOKUP(A:A,Sheet1!A:AD,4,FALSE)</f>
        <v>0</v>
      </c>
      <c r="H12" s="41">
        <f>G12-F12</f>
        <v>-8</v>
      </c>
      <c r="I12" s="36">
        <v>0.25</v>
      </c>
      <c r="J12" s="40">
        <f>VLOOKUP(A:A,Sheet1!A:AD,5,FALSE)</f>
        <v>0</v>
      </c>
      <c r="K12" s="41">
        <f>J12-I12</f>
        <v>-0.25</v>
      </c>
      <c r="L12" s="36">
        <v>0</v>
      </c>
      <c r="M12" s="36">
        <v>0</v>
      </c>
      <c r="N12" s="36">
        <v>0</v>
      </c>
      <c r="O12" s="36">
        <v>0</v>
      </c>
      <c r="P12" s="36">
        <v>0</v>
      </c>
      <c r="Q12" s="36">
        <v>0</v>
      </c>
      <c r="R12" s="36">
        <v>0</v>
      </c>
      <c r="S12" s="36">
        <v>0</v>
      </c>
      <c r="T12" s="36">
        <v>0</v>
      </c>
      <c r="U12" s="40">
        <f>VLOOKUP(A:A,Sheet1!A:AD,14,FALSE)</f>
        <v>0</v>
      </c>
      <c r="V12" s="41">
        <f>U12-T12</f>
        <v>0</v>
      </c>
      <c r="W12" s="36">
        <v>39.916666999999997</v>
      </c>
      <c r="X12" s="40">
        <f>VLOOKUP(A:A,Sheet1!A:AD,15,FALSE)</f>
        <v>39.92</v>
      </c>
      <c r="Y12" s="41">
        <f>X12-W12</f>
        <v>3.3330000000049154E-3</v>
      </c>
      <c r="Z12" s="36">
        <v>0</v>
      </c>
      <c r="AA12" s="40">
        <f>VLOOKUP(A:A,Sheet1!A:AD,16,FALSE)</f>
        <v>0</v>
      </c>
      <c r="AB12" s="41">
        <f>AA12-Z12</f>
        <v>0</v>
      </c>
      <c r="AC12" s="36">
        <v>0</v>
      </c>
      <c r="AD12" s="40">
        <f>VLOOKUP(A:A,Sheet1!A:AD,17,FALSE)</f>
        <v>0</v>
      </c>
      <c r="AE12" s="41">
        <f>AD12-AC12</f>
        <v>0</v>
      </c>
      <c r="AF12" s="36">
        <v>0</v>
      </c>
      <c r="AG12" s="40">
        <f>VLOOKUP(A:A,Sheet1!A:AD,18,FALSE)</f>
        <v>0</v>
      </c>
      <c r="AH12" s="41">
        <f>AG12-AF12</f>
        <v>0</v>
      </c>
      <c r="AI12" s="36">
        <v>8</v>
      </c>
      <c r="AJ12" s="40">
        <f>VLOOKUP(A:A,Sheet1!A:AD,19,FALSE)</f>
        <v>0</v>
      </c>
      <c r="AK12" s="41">
        <f>AI12-AJ12</f>
        <v>8</v>
      </c>
      <c r="AL12" s="36">
        <v>0</v>
      </c>
      <c r="AM12" s="36">
        <v>0</v>
      </c>
      <c r="AN12" s="36">
        <v>0</v>
      </c>
      <c r="AO12" s="36">
        <v>0</v>
      </c>
      <c r="AP12" s="36">
        <v>0</v>
      </c>
      <c r="AQ12" s="36">
        <v>0</v>
      </c>
      <c r="AR12" s="36">
        <v>0</v>
      </c>
      <c r="AS12" s="36">
        <v>0</v>
      </c>
      <c r="AT12" s="36">
        <v>0</v>
      </c>
      <c r="AU12" s="36">
        <v>0</v>
      </c>
      <c r="AV12" s="36">
        <f t="shared" si="0"/>
        <v>95.84</v>
      </c>
      <c r="AW12" s="36">
        <f>VLOOKUP(A:A,Sheet1!A:AD,30,FALSE)</f>
        <v>39.92</v>
      </c>
      <c r="AX12" s="36">
        <f t="shared" si="1"/>
        <v>-55.92</v>
      </c>
    </row>
    <row r="13" spans="1:50" customFormat="1" hidden="1" x14ac:dyDescent="0.25">
      <c r="A13" t="s">
        <v>51</v>
      </c>
      <c r="B13" t="s">
        <v>52</v>
      </c>
      <c r="C13">
        <v>3.8666670000000001</v>
      </c>
      <c r="F13">
        <v>0</v>
      </c>
      <c r="I13">
        <v>0</v>
      </c>
      <c r="L13">
        <v>0</v>
      </c>
      <c r="M13">
        <v>0</v>
      </c>
      <c r="N13">
        <v>0</v>
      </c>
      <c r="O13">
        <v>0</v>
      </c>
      <c r="P13">
        <v>0</v>
      </c>
      <c r="Q13">
        <v>0</v>
      </c>
      <c r="R13">
        <v>0</v>
      </c>
      <c r="S13">
        <v>0</v>
      </c>
      <c r="T13">
        <v>0</v>
      </c>
      <c r="W13">
        <v>0</v>
      </c>
      <c r="Z13">
        <v>3.8666670000000001</v>
      </c>
      <c r="AC13">
        <v>0</v>
      </c>
      <c r="AF13">
        <v>0</v>
      </c>
      <c r="AI13">
        <v>0</v>
      </c>
      <c r="AL13">
        <v>0</v>
      </c>
      <c r="AM13">
        <v>0</v>
      </c>
      <c r="AN13">
        <v>0</v>
      </c>
      <c r="AO13">
        <v>0</v>
      </c>
      <c r="AP13">
        <v>0</v>
      </c>
      <c r="AQ13">
        <v>0</v>
      </c>
      <c r="AR13">
        <v>0</v>
      </c>
      <c r="AS13">
        <v>0</v>
      </c>
      <c r="AT13">
        <v>0</v>
      </c>
      <c r="AU13">
        <v>0</v>
      </c>
      <c r="AV13">
        <f t="shared" si="0"/>
        <v>7.7333340000000002</v>
      </c>
      <c r="AW13">
        <f>VLOOKUP(A:A,Sheet1!A:AD,30,FALSE)</f>
        <v>7.74</v>
      </c>
      <c r="AX13">
        <f t="shared" si="1"/>
        <v>6.6660000000000608E-3</v>
      </c>
    </row>
    <row r="14" spans="1:50" customFormat="1" hidden="1" x14ac:dyDescent="0.25">
      <c r="A14" t="s">
        <v>53</v>
      </c>
      <c r="B14" t="s">
        <v>54</v>
      </c>
      <c r="C14">
        <v>2</v>
      </c>
      <c r="F14">
        <v>0</v>
      </c>
      <c r="I14">
        <v>0</v>
      </c>
      <c r="L14">
        <v>0</v>
      </c>
      <c r="M14">
        <v>0</v>
      </c>
      <c r="N14">
        <v>0</v>
      </c>
      <c r="O14">
        <v>0</v>
      </c>
      <c r="P14">
        <v>0</v>
      </c>
      <c r="Q14">
        <v>0</v>
      </c>
      <c r="R14">
        <v>0</v>
      </c>
      <c r="S14">
        <v>0</v>
      </c>
      <c r="T14">
        <v>0</v>
      </c>
      <c r="W14">
        <v>8</v>
      </c>
      <c r="Z14">
        <v>2</v>
      </c>
      <c r="AC14">
        <v>0</v>
      </c>
      <c r="AF14">
        <v>0</v>
      </c>
      <c r="AI14">
        <v>0</v>
      </c>
      <c r="AL14">
        <v>0</v>
      </c>
      <c r="AM14">
        <v>0</v>
      </c>
      <c r="AN14">
        <v>0</v>
      </c>
      <c r="AO14">
        <v>0</v>
      </c>
      <c r="AP14">
        <v>0</v>
      </c>
      <c r="AQ14">
        <v>0</v>
      </c>
      <c r="AR14">
        <v>0</v>
      </c>
      <c r="AS14">
        <v>0</v>
      </c>
      <c r="AT14">
        <v>0</v>
      </c>
      <c r="AU14">
        <v>0</v>
      </c>
      <c r="AV14">
        <f t="shared" si="0"/>
        <v>12</v>
      </c>
      <c r="AW14">
        <f>VLOOKUP(A:A,Sheet1!A:AD,30,FALSE)</f>
        <v>12.000000000000002</v>
      </c>
      <c r="AX14">
        <f t="shared" si="1"/>
        <v>0</v>
      </c>
    </row>
    <row r="15" spans="1:50" customFormat="1" hidden="1" x14ac:dyDescent="0.25">
      <c r="A15" t="s">
        <v>55</v>
      </c>
      <c r="B15" t="s">
        <v>56</v>
      </c>
      <c r="C15">
        <v>2</v>
      </c>
      <c r="F15">
        <v>8</v>
      </c>
      <c r="I15">
        <v>0</v>
      </c>
      <c r="L15">
        <v>0</v>
      </c>
      <c r="M15">
        <v>0</v>
      </c>
      <c r="N15">
        <v>0</v>
      </c>
      <c r="O15">
        <v>0</v>
      </c>
      <c r="P15">
        <v>0</v>
      </c>
      <c r="Q15">
        <v>0</v>
      </c>
      <c r="R15">
        <v>0</v>
      </c>
      <c r="S15">
        <v>0</v>
      </c>
      <c r="T15">
        <v>0</v>
      </c>
      <c r="W15">
        <v>0</v>
      </c>
      <c r="Z15">
        <v>0</v>
      </c>
      <c r="AC15">
        <v>0</v>
      </c>
      <c r="AF15">
        <v>0</v>
      </c>
      <c r="AI15">
        <v>8</v>
      </c>
      <c r="AL15">
        <v>0</v>
      </c>
      <c r="AM15">
        <v>0</v>
      </c>
      <c r="AN15">
        <v>0</v>
      </c>
      <c r="AO15">
        <v>0</v>
      </c>
      <c r="AP15">
        <v>0</v>
      </c>
      <c r="AQ15">
        <v>0</v>
      </c>
      <c r="AR15">
        <v>0</v>
      </c>
      <c r="AS15">
        <v>0</v>
      </c>
      <c r="AT15">
        <v>0</v>
      </c>
      <c r="AU15">
        <v>0</v>
      </c>
      <c r="AV15">
        <f t="shared" si="0"/>
        <v>18</v>
      </c>
      <c r="AW15">
        <f>VLOOKUP(A:A,Sheet1!A:AD,30,FALSE)</f>
        <v>18</v>
      </c>
      <c r="AX15">
        <f t="shared" si="1"/>
        <v>0</v>
      </c>
    </row>
    <row r="16" spans="1:50" customFormat="1" hidden="1" x14ac:dyDescent="0.25">
      <c r="A16" t="s">
        <v>57</v>
      </c>
      <c r="B16" t="s">
        <v>58</v>
      </c>
      <c r="C16">
        <v>0</v>
      </c>
      <c r="F16">
        <v>0</v>
      </c>
      <c r="I16">
        <v>0</v>
      </c>
      <c r="L16">
        <v>0</v>
      </c>
      <c r="M16">
        <v>0</v>
      </c>
      <c r="N16">
        <v>0</v>
      </c>
      <c r="O16">
        <v>0</v>
      </c>
      <c r="P16">
        <v>0</v>
      </c>
      <c r="Q16">
        <v>0</v>
      </c>
      <c r="R16">
        <v>0</v>
      </c>
      <c r="S16">
        <v>0</v>
      </c>
      <c r="T16">
        <v>0</v>
      </c>
      <c r="W16">
        <v>0</v>
      </c>
      <c r="Z16">
        <v>0</v>
      </c>
      <c r="AC16">
        <v>0</v>
      </c>
      <c r="AF16">
        <v>0</v>
      </c>
      <c r="AI16">
        <v>0</v>
      </c>
      <c r="AL16">
        <v>0</v>
      </c>
      <c r="AM16">
        <v>0</v>
      </c>
      <c r="AN16">
        <v>0</v>
      </c>
      <c r="AO16">
        <v>0</v>
      </c>
      <c r="AP16">
        <v>0</v>
      </c>
      <c r="AQ16">
        <v>0</v>
      </c>
      <c r="AR16">
        <v>0</v>
      </c>
      <c r="AS16">
        <v>0</v>
      </c>
      <c r="AT16">
        <v>0</v>
      </c>
      <c r="AU16">
        <v>0</v>
      </c>
      <c r="AV16">
        <f t="shared" si="0"/>
        <v>0</v>
      </c>
      <c r="AW16" t="e">
        <f>VLOOKUP(A:A,Sheet1!A:AD,30,FALSE)</f>
        <v>#N/A</v>
      </c>
      <c r="AX16" t="e">
        <f t="shared" si="1"/>
        <v>#N/A</v>
      </c>
    </row>
    <row r="17" spans="1:50" customFormat="1" hidden="1" x14ac:dyDescent="0.25">
      <c r="A17" t="s">
        <v>59</v>
      </c>
      <c r="B17" t="s">
        <v>60</v>
      </c>
      <c r="C17">
        <v>7</v>
      </c>
      <c r="F17">
        <v>0</v>
      </c>
      <c r="I17">
        <v>0</v>
      </c>
      <c r="L17">
        <v>0</v>
      </c>
      <c r="M17">
        <v>0</v>
      </c>
      <c r="N17">
        <v>0</v>
      </c>
      <c r="O17">
        <v>0</v>
      </c>
      <c r="P17">
        <v>0</v>
      </c>
      <c r="Q17">
        <v>0</v>
      </c>
      <c r="R17">
        <v>0</v>
      </c>
      <c r="S17">
        <v>0</v>
      </c>
      <c r="T17">
        <v>0</v>
      </c>
      <c r="W17">
        <v>32</v>
      </c>
      <c r="Z17">
        <v>7</v>
      </c>
      <c r="AC17">
        <v>0</v>
      </c>
      <c r="AF17">
        <v>0</v>
      </c>
      <c r="AI17">
        <v>0</v>
      </c>
      <c r="AL17">
        <v>0</v>
      </c>
      <c r="AM17">
        <v>0</v>
      </c>
      <c r="AN17">
        <v>0</v>
      </c>
      <c r="AO17">
        <v>0</v>
      </c>
      <c r="AP17">
        <v>0</v>
      </c>
      <c r="AQ17">
        <v>0</v>
      </c>
      <c r="AR17">
        <v>0</v>
      </c>
      <c r="AS17">
        <v>0</v>
      </c>
      <c r="AT17">
        <v>0</v>
      </c>
      <c r="AU17">
        <v>0</v>
      </c>
      <c r="AV17">
        <f t="shared" si="0"/>
        <v>46</v>
      </c>
      <c r="AW17">
        <f>VLOOKUP(A:A,Sheet1!A:AD,30,FALSE)</f>
        <v>46</v>
      </c>
      <c r="AX17">
        <f t="shared" si="1"/>
        <v>0</v>
      </c>
    </row>
    <row r="18" spans="1:50" customFormat="1" hidden="1" x14ac:dyDescent="0.25">
      <c r="A18" t="s">
        <v>61</v>
      </c>
      <c r="B18" t="s">
        <v>62</v>
      </c>
      <c r="C18">
        <v>7.5</v>
      </c>
      <c r="F18">
        <v>0</v>
      </c>
      <c r="I18">
        <v>0</v>
      </c>
      <c r="L18">
        <v>0</v>
      </c>
      <c r="M18">
        <v>0</v>
      </c>
      <c r="N18">
        <v>0</v>
      </c>
      <c r="O18">
        <v>0</v>
      </c>
      <c r="P18">
        <v>0</v>
      </c>
      <c r="Q18">
        <v>0</v>
      </c>
      <c r="R18">
        <v>0</v>
      </c>
      <c r="S18">
        <v>0</v>
      </c>
      <c r="T18">
        <v>0</v>
      </c>
      <c r="W18">
        <v>0</v>
      </c>
      <c r="Z18">
        <v>0</v>
      </c>
      <c r="AC18">
        <v>7.5</v>
      </c>
      <c r="AF18">
        <v>0</v>
      </c>
      <c r="AI18">
        <v>0</v>
      </c>
      <c r="AL18">
        <v>0</v>
      </c>
      <c r="AM18">
        <v>0</v>
      </c>
      <c r="AN18">
        <v>0</v>
      </c>
      <c r="AO18">
        <v>0</v>
      </c>
      <c r="AP18">
        <v>0</v>
      </c>
      <c r="AQ18">
        <v>0</v>
      </c>
      <c r="AR18">
        <v>0</v>
      </c>
      <c r="AS18">
        <v>0</v>
      </c>
      <c r="AT18">
        <v>0</v>
      </c>
      <c r="AU18">
        <v>0</v>
      </c>
      <c r="AV18">
        <f t="shared" si="0"/>
        <v>15</v>
      </c>
      <c r="AW18">
        <f>VLOOKUP(A:A,Sheet1!A:AD,30,FALSE)</f>
        <v>15</v>
      </c>
      <c r="AX18">
        <f t="shared" si="1"/>
        <v>0</v>
      </c>
    </row>
    <row r="19" spans="1:50" customFormat="1" hidden="1" x14ac:dyDescent="0.25">
      <c r="A19" t="s">
        <v>63</v>
      </c>
      <c r="B19" t="s">
        <v>64</v>
      </c>
      <c r="C19">
        <v>0</v>
      </c>
      <c r="F19">
        <v>0</v>
      </c>
      <c r="I19">
        <v>0</v>
      </c>
      <c r="L19">
        <v>0</v>
      </c>
      <c r="M19">
        <v>0</v>
      </c>
      <c r="N19">
        <v>0</v>
      </c>
      <c r="O19">
        <v>0</v>
      </c>
      <c r="P19">
        <v>0</v>
      </c>
      <c r="Q19">
        <v>0</v>
      </c>
      <c r="R19">
        <v>0</v>
      </c>
      <c r="S19">
        <v>0</v>
      </c>
      <c r="T19">
        <v>0</v>
      </c>
      <c r="W19">
        <v>0</v>
      </c>
      <c r="Z19">
        <v>0</v>
      </c>
      <c r="AC19">
        <v>0</v>
      </c>
      <c r="AF19">
        <v>0</v>
      </c>
      <c r="AI19">
        <v>0</v>
      </c>
      <c r="AL19">
        <v>0</v>
      </c>
      <c r="AM19">
        <v>0</v>
      </c>
      <c r="AN19">
        <v>0</v>
      </c>
      <c r="AO19">
        <v>0</v>
      </c>
      <c r="AP19">
        <v>0</v>
      </c>
      <c r="AQ19">
        <v>0</v>
      </c>
      <c r="AR19">
        <v>0</v>
      </c>
      <c r="AS19">
        <v>0</v>
      </c>
      <c r="AT19">
        <v>0</v>
      </c>
      <c r="AU19">
        <v>0</v>
      </c>
      <c r="AV19">
        <f t="shared" si="0"/>
        <v>0</v>
      </c>
      <c r="AW19" t="e">
        <f>VLOOKUP(A:A,Sheet1!A:AD,30,FALSE)</f>
        <v>#N/A</v>
      </c>
      <c r="AX19" t="e">
        <f t="shared" si="1"/>
        <v>#N/A</v>
      </c>
    </row>
    <row r="20" spans="1:50" customFormat="1" hidden="1" x14ac:dyDescent="0.25">
      <c r="A20" t="s">
        <v>65</v>
      </c>
      <c r="B20" t="s">
        <v>66</v>
      </c>
      <c r="C20">
        <v>0</v>
      </c>
      <c r="F20">
        <v>0</v>
      </c>
      <c r="I20">
        <v>0</v>
      </c>
      <c r="L20">
        <v>0</v>
      </c>
      <c r="M20">
        <v>0</v>
      </c>
      <c r="N20">
        <v>0</v>
      </c>
      <c r="O20">
        <v>0</v>
      </c>
      <c r="P20">
        <v>0</v>
      </c>
      <c r="Q20">
        <v>0</v>
      </c>
      <c r="R20">
        <v>0</v>
      </c>
      <c r="S20">
        <v>0</v>
      </c>
      <c r="T20">
        <v>0</v>
      </c>
      <c r="W20">
        <v>0</v>
      </c>
      <c r="Z20">
        <v>0</v>
      </c>
      <c r="AC20">
        <v>0</v>
      </c>
      <c r="AF20">
        <v>0</v>
      </c>
      <c r="AI20">
        <v>0</v>
      </c>
      <c r="AL20">
        <v>0</v>
      </c>
      <c r="AM20">
        <v>0</v>
      </c>
      <c r="AN20">
        <v>0</v>
      </c>
      <c r="AO20">
        <v>0</v>
      </c>
      <c r="AP20">
        <v>0</v>
      </c>
      <c r="AQ20">
        <v>0</v>
      </c>
      <c r="AR20">
        <v>0</v>
      </c>
      <c r="AS20">
        <v>0</v>
      </c>
      <c r="AT20">
        <v>0</v>
      </c>
      <c r="AU20">
        <v>0</v>
      </c>
      <c r="AV20">
        <f t="shared" si="0"/>
        <v>0</v>
      </c>
      <c r="AW20" t="e">
        <f>VLOOKUP(A:A,Sheet1!A:AD,30,FALSE)</f>
        <v>#N/A</v>
      </c>
      <c r="AX20" t="e">
        <f t="shared" si="1"/>
        <v>#N/A</v>
      </c>
    </row>
    <row r="21" spans="1:50" customFormat="1" hidden="1" x14ac:dyDescent="0.25">
      <c r="A21" t="s">
        <v>67</v>
      </c>
      <c r="B21" t="s">
        <v>68</v>
      </c>
      <c r="C21">
        <v>1</v>
      </c>
      <c r="F21">
        <v>0</v>
      </c>
      <c r="I21">
        <v>0</v>
      </c>
      <c r="L21">
        <v>0</v>
      </c>
      <c r="M21">
        <v>0</v>
      </c>
      <c r="N21">
        <v>0</v>
      </c>
      <c r="O21">
        <v>0</v>
      </c>
      <c r="P21">
        <v>0</v>
      </c>
      <c r="Q21">
        <v>0</v>
      </c>
      <c r="R21">
        <v>0</v>
      </c>
      <c r="S21">
        <v>0</v>
      </c>
      <c r="T21">
        <v>0</v>
      </c>
      <c r="W21">
        <v>0</v>
      </c>
      <c r="Z21">
        <v>0</v>
      </c>
      <c r="AC21">
        <v>0</v>
      </c>
      <c r="AF21">
        <v>0</v>
      </c>
      <c r="AI21">
        <v>0</v>
      </c>
      <c r="AL21">
        <v>0</v>
      </c>
      <c r="AM21">
        <v>0</v>
      </c>
      <c r="AN21">
        <v>0</v>
      </c>
      <c r="AO21">
        <v>0</v>
      </c>
      <c r="AP21">
        <v>0</v>
      </c>
      <c r="AQ21">
        <v>0</v>
      </c>
      <c r="AR21">
        <v>0</v>
      </c>
      <c r="AS21">
        <v>0</v>
      </c>
      <c r="AT21">
        <v>0</v>
      </c>
      <c r="AU21">
        <v>0</v>
      </c>
      <c r="AV21">
        <f t="shared" si="0"/>
        <v>1</v>
      </c>
      <c r="AW21">
        <f>VLOOKUP(A:A,Sheet1!A:AD,30,FALSE)</f>
        <v>1</v>
      </c>
      <c r="AX21">
        <f t="shared" si="1"/>
        <v>0</v>
      </c>
    </row>
    <row r="22" spans="1:50" customFormat="1" hidden="1" x14ac:dyDescent="0.25">
      <c r="A22" t="s">
        <v>69</v>
      </c>
      <c r="B22" t="s">
        <v>70</v>
      </c>
      <c r="C22">
        <v>5</v>
      </c>
      <c r="F22">
        <v>0</v>
      </c>
      <c r="I22">
        <v>0</v>
      </c>
      <c r="L22">
        <v>0</v>
      </c>
      <c r="M22">
        <v>0</v>
      </c>
      <c r="N22">
        <v>0</v>
      </c>
      <c r="O22">
        <v>0</v>
      </c>
      <c r="P22">
        <v>0</v>
      </c>
      <c r="Q22">
        <v>0</v>
      </c>
      <c r="R22">
        <v>0</v>
      </c>
      <c r="S22">
        <v>0</v>
      </c>
      <c r="T22">
        <v>0</v>
      </c>
      <c r="W22">
        <v>0</v>
      </c>
      <c r="Z22">
        <v>1</v>
      </c>
      <c r="AC22">
        <v>0</v>
      </c>
      <c r="AF22">
        <v>0</v>
      </c>
      <c r="AI22">
        <v>0</v>
      </c>
      <c r="AL22">
        <v>0</v>
      </c>
      <c r="AM22">
        <v>0</v>
      </c>
      <c r="AN22">
        <v>0</v>
      </c>
      <c r="AO22">
        <v>0</v>
      </c>
      <c r="AP22">
        <v>0</v>
      </c>
      <c r="AQ22">
        <v>0</v>
      </c>
      <c r="AR22">
        <v>0</v>
      </c>
      <c r="AS22">
        <v>0</v>
      </c>
      <c r="AT22">
        <v>0</v>
      </c>
      <c r="AU22">
        <v>0</v>
      </c>
      <c r="AV22">
        <f t="shared" si="0"/>
        <v>6</v>
      </c>
      <c r="AW22">
        <f>VLOOKUP(A:A,Sheet1!A:AD,30,FALSE)</f>
        <v>5.9999999999999982</v>
      </c>
      <c r="AX22">
        <f t="shared" si="1"/>
        <v>0</v>
      </c>
    </row>
    <row r="23" spans="1:50" customFormat="1" hidden="1" x14ac:dyDescent="0.25">
      <c r="A23" t="s">
        <v>71</v>
      </c>
      <c r="B23" t="s">
        <v>72</v>
      </c>
      <c r="C23">
        <v>0</v>
      </c>
      <c r="F23">
        <v>0</v>
      </c>
      <c r="I23">
        <v>0</v>
      </c>
      <c r="L23">
        <v>0</v>
      </c>
      <c r="M23">
        <v>0</v>
      </c>
      <c r="N23">
        <v>0</v>
      </c>
      <c r="O23">
        <v>0</v>
      </c>
      <c r="P23">
        <v>0</v>
      </c>
      <c r="Q23">
        <v>0</v>
      </c>
      <c r="R23">
        <v>0</v>
      </c>
      <c r="S23">
        <v>0</v>
      </c>
      <c r="T23">
        <v>4</v>
      </c>
      <c r="W23">
        <v>-8.3334000000000005E-2</v>
      </c>
      <c r="Z23">
        <v>0</v>
      </c>
      <c r="AC23">
        <v>0</v>
      </c>
      <c r="AF23">
        <v>0</v>
      </c>
      <c r="AI23">
        <v>0</v>
      </c>
      <c r="AL23">
        <v>0</v>
      </c>
      <c r="AM23">
        <v>0</v>
      </c>
      <c r="AN23">
        <v>0</v>
      </c>
      <c r="AO23">
        <v>0</v>
      </c>
      <c r="AP23">
        <v>0</v>
      </c>
      <c r="AQ23">
        <v>0</v>
      </c>
      <c r="AR23">
        <v>0</v>
      </c>
      <c r="AS23">
        <v>0</v>
      </c>
      <c r="AT23">
        <v>0</v>
      </c>
      <c r="AU23">
        <v>0</v>
      </c>
      <c r="AV23">
        <f t="shared" si="0"/>
        <v>3.9166660000000002</v>
      </c>
      <c r="AW23">
        <f>VLOOKUP(A:A,Sheet1!A:AD,30,FALSE)</f>
        <v>4</v>
      </c>
      <c r="AX23">
        <f t="shared" si="1"/>
        <v>8.3333999999999797E-2</v>
      </c>
    </row>
    <row r="24" spans="1:50" customFormat="1" hidden="1" x14ac:dyDescent="0.25">
      <c r="A24" t="s">
        <v>73</v>
      </c>
      <c r="B24" t="s">
        <v>74</v>
      </c>
      <c r="C24">
        <v>8</v>
      </c>
      <c r="F24">
        <v>0</v>
      </c>
      <c r="I24">
        <v>0</v>
      </c>
      <c r="L24">
        <v>0</v>
      </c>
      <c r="M24">
        <v>0</v>
      </c>
      <c r="N24">
        <v>0</v>
      </c>
      <c r="O24">
        <v>0</v>
      </c>
      <c r="P24">
        <v>0</v>
      </c>
      <c r="Q24">
        <v>0</v>
      </c>
      <c r="R24">
        <v>0</v>
      </c>
      <c r="S24">
        <v>0</v>
      </c>
      <c r="T24">
        <v>0</v>
      </c>
      <c r="W24">
        <v>0</v>
      </c>
      <c r="Z24">
        <v>4</v>
      </c>
      <c r="AC24">
        <v>0</v>
      </c>
      <c r="AF24">
        <v>0</v>
      </c>
      <c r="AI24">
        <v>0</v>
      </c>
      <c r="AL24">
        <v>0</v>
      </c>
      <c r="AM24">
        <v>0</v>
      </c>
      <c r="AN24">
        <v>0</v>
      </c>
      <c r="AO24">
        <v>0</v>
      </c>
      <c r="AP24">
        <v>0</v>
      </c>
      <c r="AQ24">
        <v>0</v>
      </c>
      <c r="AR24">
        <v>0</v>
      </c>
      <c r="AS24">
        <v>0</v>
      </c>
      <c r="AT24">
        <v>0</v>
      </c>
      <c r="AU24">
        <v>0</v>
      </c>
      <c r="AV24">
        <f t="shared" si="0"/>
        <v>12</v>
      </c>
      <c r="AW24">
        <f>VLOOKUP(A:A,Sheet1!A:AD,30,FALSE)</f>
        <v>12</v>
      </c>
      <c r="AX24">
        <f t="shared" si="1"/>
        <v>0</v>
      </c>
    </row>
    <row r="25" spans="1:50" customFormat="1" hidden="1" x14ac:dyDescent="0.25">
      <c r="A25" t="s">
        <v>75</v>
      </c>
      <c r="B25" t="s">
        <v>76</v>
      </c>
      <c r="C25">
        <v>7.5</v>
      </c>
      <c r="F25">
        <v>0</v>
      </c>
      <c r="I25">
        <v>0</v>
      </c>
      <c r="L25">
        <v>0</v>
      </c>
      <c r="M25">
        <v>0</v>
      </c>
      <c r="N25">
        <v>0</v>
      </c>
      <c r="O25">
        <v>0</v>
      </c>
      <c r="P25">
        <v>0</v>
      </c>
      <c r="Q25">
        <v>0</v>
      </c>
      <c r="R25">
        <v>0</v>
      </c>
      <c r="S25">
        <v>0</v>
      </c>
      <c r="T25">
        <v>0</v>
      </c>
      <c r="W25">
        <v>0</v>
      </c>
      <c r="Z25">
        <v>3.5</v>
      </c>
      <c r="AC25">
        <v>0</v>
      </c>
      <c r="AF25">
        <v>0</v>
      </c>
      <c r="AI25">
        <v>0</v>
      </c>
      <c r="AL25">
        <v>0</v>
      </c>
      <c r="AM25">
        <v>0</v>
      </c>
      <c r="AN25">
        <v>0</v>
      </c>
      <c r="AO25">
        <v>0</v>
      </c>
      <c r="AP25">
        <v>0</v>
      </c>
      <c r="AQ25">
        <v>0</v>
      </c>
      <c r="AR25">
        <v>0</v>
      </c>
      <c r="AS25">
        <v>0</v>
      </c>
      <c r="AT25">
        <v>0</v>
      </c>
      <c r="AU25">
        <v>0</v>
      </c>
      <c r="AV25">
        <f t="shared" si="0"/>
        <v>11</v>
      </c>
      <c r="AW25">
        <f>VLOOKUP(A:A,Sheet1!A:AD,30,FALSE)</f>
        <v>11</v>
      </c>
      <c r="AX25">
        <f t="shared" si="1"/>
        <v>0</v>
      </c>
    </row>
    <row r="26" spans="1:50" customFormat="1" hidden="1" x14ac:dyDescent="0.25">
      <c r="A26" t="s">
        <v>77</v>
      </c>
      <c r="B26" t="s">
        <v>78</v>
      </c>
      <c r="C26">
        <v>0</v>
      </c>
      <c r="F26">
        <v>8</v>
      </c>
      <c r="I26">
        <v>0.96666700000000005</v>
      </c>
      <c r="L26">
        <v>0</v>
      </c>
      <c r="M26">
        <v>0</v>
      </c>
      <c r="N26">
        <v>0</v>
      </c>
      <c r="O26">
        <v>0</v>
      </c>
      <c r="P26">
        <v>0</v>
      </c>
      <c r="Q26">
        <v>0</v>
      </c>
      <c r="R26">
        <v>0</v>
      </c>
      <c r="S26">
        <v>0</v>
      </c>
      <c r="T26">
        <v>0</v>
      </c>
      <c r="W26">
        <v>0</v>
      </c>
      <c r="Z26">
        <v>0</v>
      </c>
      <c r="AC26">
        <v>0</v>
      </c>
      <c r="AF26">
        <v>0</v>
      </c>
      <c r="AI26">
        <v>0</v>
      </c>
      <c r="AL26">
        <v>0</v>
      </c>
      <c r="AM26">
        <v>0</v>
      </c>
      <c r="AN26">
        <v>0</v>
      </c>
      <c r="AO26">
        <v>0</v>
      </c>
      <c r="AP26">
        <v>0</v>
      </c>
      <c r="AQ26">
        <v>0</v>
      </c>
      <c r="AR26">
        <v>0</v>
      </c>
      <c r="AS26">
        <v>0</v>
      </c>
      <c r="AT26">
        <v>0</v>
      </c>
      <c r="AU26">
        <v>0</v>
      </c>
      <c r="AV26">
        <f t="shared" si="0"/>
        <v>8.9666669999999993</v>
      </c>
      <c r="AW26">
        <f>VLOOKUP(A:A,Sheet1!A:AD,30,FALSE)</f>
        <v>8.9700000000000006</v>
      </c>
      <c r="AX26">
        <f t="shared" si="1"/>
        <v>3.3330000000013627E-3</v>
      </c>
    </row>
    <row r="27" spans="1:50" customFormat="1" hidden="1" x14ac:dyDescent="0.25">
      <c r="A27" t="s">
        <v>79</v>
      </c>
      <c r="B27" t="s">
        <v>80</v>
      </c>
      <c r="C27">
        <v>0</v>
      </c>
      <c r="F27">
        <v>8</v>
      </c>
      <c r="I27">
        <v>4</v>
      </c>
      <c r="L27">
        <v>0</v>
      </c>
      <c r="M27">
        <v>0</v>
      </c>
      <c r="N27">
        <v>0</v>
      </c>
      <c r="O27">
        <v>0</v>
      </c>
      <c r="P27">
        <v>0</v>
      </c>
      <c r="Q27">
        <v>0</v>
      </c>
      <c r="R27">
        <v>0</v>
      </c>
      <c r="S27">
        <v>0</v>
      </c>
      <c r="T27">
        <v>0</v>
      </c>
      <c r="W27">
        <v>0</v>
      </c>
      <c r="Z27">
        <v>0</v>
      </c>
      <c r="AC27">
        <v>0</v>
      </c>
      <c r="AF27">
        <v>4</v>
      </c>
      <c r="AI27">
        <v>8</v>
      </c>
      <c r="AL27">
        <v>0</v>
      </c>
      <c r="AM27">
        <v>0</v>
      </c>
      <c r="AN27">
        <v>0</v>
      </c>
      <c r="AO27">
        <v>0</v>
      </c>
      <c r="AP27">
        <v>0</v>
      </c>
      <c r="AQ27">
        <v>0</v>
      </c>
      <c r="AR27">
        <v>0</v>
      </c>
      <c r="AS27">
        <v>0</v>
      </c>
      <c r="AT27">
        <v>0</v>
      </c>
      <c r="AU27">
        <v>0</v>
      </c>
      <c r="AV27">
        <f t="shared" si="0"/>
        <v>24</v>
      </c>
      <c r="AW27">
        <f>VLOOKUP(A:A,Sheet1!A:AD,30,FALSE)</f>
        <v>24</v>
      </c>
      <c r="AX27">
        <f t="shared" si="1"/>
        <v>0</v>
      </c>
    </row>
    <row r="28" spans="1:50" customFormat="1" hidden="1" x14ac:dyDescent="0.25">
      <c r="A28" t="s">
        <v>81</v>
      </c>
      <c r="B28" t="s">
        <v>82</v>
      </c>
      <c r="C28">
        <v>2.25</v>
      </c>
      <c r="F28">
        <v>0</v>
      </c>
      <c r="I28">
        <v>0</v>
      </c>
      <c r="L28">
        <v>0</v>
      </c>
      <c r="M28">
        <v>0</v>
      </c>
      <c r="N28">
        <v>0</v>
      </c>
      <c r="O28">
        <v>0</v>
      </c>
      <c r="P28">
        <v>0</v>
      </c>
      <c r="Q28">
        <v>0</v>
      </c>
      <c r="R28">
        <v>0</v>
      </c>
      <c r="S28">
        <v>0</v>
      </c>
      <c r="T28">
        <v>0</v>
      </c>
      <c r="W28">
        <v>0</v>
      </c>
      <c r="Z28">
        <v>0</v>
      </c>
      <c r="AC28">
        <v>0</v>
      </c>
      <c r="AF28">
        <v>0</v>
      </c>
      <c r="AI28">
        <v>0</v>
      </c>
      <c r="AL28">
        <v>0</v>
      </c>
      <c r="AM28">
        <v>0</v>
      </c>
      <c r="AN28">
        <v>0</v>
      </c>
      <c r="AO28">
        <v>0</v>
      </c>
      <c r="AP28">
        <v>0</v>
      </c>
      <c r="AQ28">
        <v>0</v>
      </c>
      <c r="AR28">
        <v>0</v>
      </c>
      <c r="AS28">
        <v>0</v>
      </c>
      <c r="AT28">
        <v>0</v>
      </c>
      <c r="AU28">
        <v>0</v>
      </c>
      <c r="AV28">
        <f t="shared" si="0"/>
        <v>2.25</v>
      </c>
      <c r="AW28">
        <f>VLOOKUP(A:A,Sheet1!A:AD,30,FALSE)</f>
        <v>2.25</v>
      </c>
      <c r="AX28">
        <f t="shared" si="1"/>
        <v>0</v>
      </c>
    </row>
    <row r="29" spans="1:50" customFormat="1" hidden="1" x14ac:dyDescent="0.25">
      <c r="A29" t="s">
        <v>83</v>
      </c>
      <c r="B29" t="s">
        <v>84</v>
      </c>
      <c r="C29">
        <v>0</v>
      </c>
      <c r="F29">
        <v>0</v>
      </c>
      <c r="I29">
        <v>0</v>
      </c>
      <c r="L29">
        <v>0</v>
      </c>
      <c r="M29">
        <v>0</v>
      </c>
      <c r="N29">
        <v>0</v>
      </c>
      <c r="O29">
        <v>0</v>
      </c>
      <c r="P29">
        <v>0</v>
      </c>
      <c r="Q29">
        <v>0</v>
      </c>
      <c r="R29">
        <v>0</v>
      </c>
      <c r="S29">
        <v>0</v>
      </c>
      <c r="T29">
        <v>0</v>
      </c>
      <c r="W29">
        <v>0</v>
      </c>
      <c r="Z29">
        <v>0</v>
      </c>
      <c r="AC29">
        <v>0</v>
      </c>
      <c r="AF29">
        <v>0</v>
      </c>
      <c r="AI29">
        <v>0</v>
      </c>
      <c r="AL29">
        <v>0</v>
      </c>
      <c r="AM29">
        <v>0</v>
      </c>
      <c r="AN29">
        <v>0</v>
      </c>
      <c r="AO29">
        <v>0</v>
      </c>
      <c r="AP29">
        <v>0</v>
      </c>
      <c r="AQ29">
        <v>0</v>
      </c>
      <c r="AR29">
        <v>0</v>
      </c>
      <c r="AS29">
        <v>0</v>
      </c>
      <c r="AT29">
        <v>0</v>
      </c>
      <c r="AU29">
        <v>0</v>
      </c>
      <c r="AV29">
        <f t="shared" si="0"/>
        <v>0</v>
      </c>
      <c r="AW29" t="e">
        <f>VLOOKUP(A:A,Sheet1!A:AD,30,FALSE)</f>
        <v>#N/A</v>
      </c>
      <c r="AX29" t="e">
        <f t="shared" si="1"/>
        <v>#N/A</v>
      </c>
    </row>
    <row r="30" spans="1:50" customFormat="1" hidden="1" x14ac:dyDescent="0.25">
      <c r="A30" t="s">
        <v>85</v>
      </c>
      <c r="B30" t="s">
        <v>86</v>
      </c>
      <c r="C30">
        <v>0</v>
      </c>
      <c r="F30">
        <v>0</v>
      </c>
      <c r="I30">
        <v>0</v>
      </c>
      <c r="L30">
        <v>0</v>
      </c>
      <c r="M30">
        <v>0</v>
      </c>
      <c r="N30">
        <v>0</v>
      </c>
      <c r="O30">
        <v>0</v>
      </c>
      <c r="P30">
        <v>0</v>
      </c>
      <c r="Q30">
        <v>0</v>
      </c>
      <c r="R30">
        <v>0</v>
      </c>
      <c r="S30">
        <v>0</v>
      </c>
      <c r="T30">
        <v>0</v>
      </c>
      <c r="W30">
        <v>0</v>
      </c>
      <c r="Z30">
        <v>0</v>
      </c>
      <c r="AC30">
        <v>0</v>
      </c>
      <c r="AF30">
        <v>0</v>
      </c>
      <c r="AI30">
        <v>0</v>
      </c>
      <c r="AL30">
        <v>0</v>
      </c>
      <c r="AM30">
        <v>0</v>
      </c>
      <c r="AN30">
        <v>0</v>
      </c>
      <c r="AO30">
        <v>0</v>
      </c>
      <c r="AP30">
        <v>0</v>
      </c>
      <c r="AQ30">
        <v>0</v>
      </c>
      <c r="AR30">
        <v>0</v>
      </c>
      <c r="AS30">
        <v>0</v>
      </c>
      <c r="AT30">
        <v>0</v>
      </c>
      <c r="AU30">
        <v>0</v>
      </c>
      <c r="AV30">
        <f t="shared" si="0"/>
        <v>0</v>
      </c>
      <c r="AW30" t="e">
        <f>VLOOKUP(A:A,Sheet1!A:AD,30,FALSE)</f>
        <v>#N/A</v>
      </c>
      <c r="AX30" t="e">
        <f t="shared" si="1"/>
        <v>#N/A</v>
      </c>
    </row>
    <row r="31" spans="1:50" customFormat="1" hidden="1" x14ac:dyDescent="0.25">
      <c r="A31" t="s">
        <v>87</v>
      </c>
      <c r="B31" t="s">
        <v>88</v>
      </c>
      <c r="C31">
        <v>0</v>
      </c>
      <c r="F31">
        <v>0</v>
      </c>
      <c r="I31">
        <v>0</v>
      </c>
      <c r="L31">
        <v>0</v>
      </c>
      <c r="M31">
        <v>0</v>
      </c>
      <c r="N31">
        <v>0</v>
      </c>
      <c r="O31">
        <v>0</v>
      </c>
      <c r="P31">
        <v>0</v>
      </c>
      <c r="Q31">
        <v>0</v>
      </c>
      <c r="R31">
        <v>0</v>
      </c>
      <c r="S31">
        <v>0</v>
      </c>
      <c r="T31">
        <v>0</v>
      </c>
      <c r="W31">
        <v>8</v>
      </c>
      <c r="Z31">
        <v>0</v>
      </c>
      <c r="AC31">
        <v>0</v>
      </c>
      <c r="AF31">
        <v>0</v>
      </c>
      <c r="AI31">
        <v>0</v>
      </c>
      <c r="AL31">
        <v>0</v>
      </c>
      <c r="AM31">
        <v>0</v>
      </c>
      <c r="AN31">
        <v>0</v>
      </c>
      <c r="AO31">
        <v>0</v>
      </c>
      <c r="AP31">
        <v>0</v>
      </c>
      <c r="AQ31">
        <v>0</v>
      </c>
      <c r="AR31">
        <v>0</v>
      </c>
      <c r="AS31">
        <v>0</v>
      </c>
      <c r="AT31">
        <v>0</v>
      </c>
      <c r="AU31">
        <v>0</v>
      </c>
      <c r="AV31">
        <f t="shared" si="0"/>
        <v>8</v>
      </c>
      <c r="AW31">
        <f>VLOOKUP(A:A,Sheet1!A:AD,30,FALSE)</f>
        <v>8</v>
      </c>
      <c r="AX31">
        <f t="shared" si="1"/>
        <v>0</v>
      </c>
    </row>
    <row r="32" spans="1:50" customFormat="1" hidden="1" x14ac:dyDescent="0.25">
      <c r="A32" t="s">
        <v>89</v>
      </c>
      <c r="B32" t="s">
        <v>90</v>
      </c>
      <c r="C32">
        <v>7.6333339999999996</v>
      </c>
      <c r="F32">
        <v>0</v>
      </c>
      <c r="I32">
        <v>0</v>
      </c>
      <c r="L32">
        <v>0</v>
      </c>
      <c r="M32">
        <v>0</v>
      </c>
      <c r="N32">
        <v>0</v>
      </c>
      <c r="O32">
        <v>0</v>
      </c>
      <c r="P32">
        <v>0</v>
      </c>
      <c r="Q32">
        <v>0</v>
      </c>
      <c r="R32">
        <v>0</v>
      </c>
      <c r="S32">
        <v>0</v>
      </c>
      <c r="T32">
        <v>0</v>
      </c>
      <c r="W32">
        <v>0</v>
      </c>
      <c r="Z32">
        <v>7.6333339999999996</v>
      </c>
      <c r="AC32">
        <v>0</v>
      </c>
      <c r="AF32">
        <v>0</v>
      </c>
      <c r="AI32">
        <v>0</v>
      </c>
      <c r="AL32">
        <v>0</v>
      </c>
      <c r="AM32">
        <v>0</v>
      </c>
      <c r="AN32">
        <v>0</v>
      </c>
      <c r="AO32">
        <v>0</v>
      </c>
      <c r="AP32">
        <v>0</v>
      </c>
      <c r="AQ32">
        <v>0</v>
      </c>
      <c r="AR32">
        <v>0</v>
      </c>
      <c r="AS32">
        <v>0</v>
      </c>
      <c r="AT32">
        <v>0</v>
      </c>
      <c r="AU32">
        <v>0</v>
      </c>
      <c r="AV32">
        <f t="shared" si="0"/>
        <v>15.266667999999999</v>
      </c>
      <c r="AW32">
        <f>VLOOKUP(A:A,Sheet1!A:AD,30,FALSE)</f>
        <v>15.260000000000002</v>
      </c>
      <c r="AX32">
        <f t="shared" si="1"/>
        <v>-6.6679999999976758E-3</v>
      </c>
    </row>
    <row r="33" spans="1:50" x14ac:dyDescent="0.25">
      <c r="A33" s="38" t="s">
        <v>91</v>
      </c>
      <c r="B33" s="38" t="s">
        <v>92</v>
      </c>
      <c r="C33" s="36">
        <v>0</v>
      </c>
      <c r="D33" s="40">
        <f>VLOOKUP(A:A,Sheet1!A:AD,3,FALSE)</f>
        <v>3.5</v>
      </c>
      <c r="E33" s="41">
        <f>D33-C33</f>
        <v>3.5</v>
      </c>
      <c r="F33" s="36">
        <v>8</v>
      </c>
      <c r="G33" s="40">
        <f>VLOOKUP(A:A,Sheet1!A:AD,4,FALSE)</f>
        <v>0</v>
      </c>
      <c r="H33" s="41">
        <f>G33-F33</f>
        <v>-8</v>
      </c>
      <c r="I33" s="36">
        <v>0.05</v>
      </c>
      <c r="J33" s="40">
        <f>VLOOKUP(A:A,Sheet1!A:AD,5,FALSE)</f>
        <v>0</v>
      </c>
      <c r="K33" s="41">
        <f>J33-I33</f>
        <v>-0.05</v>
      </c>
      <c r="L33" s="36">
        <v>0</v>
      </c>
      <c r="M33" s="36">
        <v>0</v>
      </c>
      <c r="N33" s="36">
        <v>0</v>
      </c>
      <c r="O33" s="36">
        <v>0</v>
      </c>
      <c r="P33" s="36">
        <v>0</v>
      </c>
      <c r="Q33" s="36">
        <v>0</v>
      </c>
      <c r="R33" s="36">
        <v>0</v>
      </c>
      <c r="S33" s="36">
        <v>0</v>
      </c>
      <c r="T33" s="36">
        <v>0</v>
      </c>
      <c r="U33" s="40">
        <f>VLOOKUP(A:A,Sheet1!A:AD,14,FALSE)</f>
        <v>0</v>
      </c>
      <c r="V33" s="41">
        <f>U33-T33</f>
        <v>0</v>
      </c>
      <c r="W33" s="36">
        <v>0</v>
      </c>
      <c r="X33" s="40">
        <f>VLOOKUP(A:A,Sheet1!A:AD,15,FALSE)</f>
        <v>0</v>
      </c>
      <c r="Y33" s="41">
        <f>X33-W33</f>
        <v>0</v>
      </c>
      <c r="Z33" s="36">
        <v>0</v>
      </c>
      <c r="AA33" s="40">
        <f>VLOOKUP(A:A,Sheet1!A:AD,16,FALSE)</f>
        <v>1.5000000000000018</v>
      </c>
      <c r="AB33" s="41">
        <f>AA33-Z33</f>
        <v>1.5000000000000018</v>
      </c>
      <c r="AC33" s="36">
        <v>0</v>
      </c>
      <c r="AD33" s="40">
        <f>VLOOKUP(A:A,Sheet1!A:AD,17,FALSE)</f>
        <v>0</v>
      </c>
      <c r="AE33" s="41">
        <f>AD33-AC33</f>
        <v>0</v>
      </c>
      <c r="AF33" s="36">
        <v>0</v>
      </c>
      <c r="AG33" s="40">
        <f>VLOOKUP(A:A,Sheet1!A:AD,18,FALSE)</f>
        <v>0</v>
      </c>
      <c r="AH33" s="41">
        <f>AG33-AF33</f>
        <v>0</v>
      </c>
      <c r="AI33" s="36">
        <v>7.9166670000000003</v>
      </c>
      <c r="AJ33" s="40">
        <f>VLOOKUP(A:A,Sheet1!A:AD,19,FALSE)</f>
        <v>0</v>
      </c>
      <c r="AK33" s="41">
        <f>AI33-AJ33</f>
        <v>7.9166670000000003</v>
      </c>
      <c r="AL33" s="36">
        <v>0</v>
      </c>
      <c r="AM33" s="36">
        <v>0</v>
      </c>
      <c r="AN33" s="36">
        <v>0</v>
      </c>
      <c r="AO33" s="36">
        <v>0</v>
      </c>
      <c r="AP33" s="36">
        <v>0</v>
      </c>
      <c r="AQ33" s="36">
        <v>0</v>
      </c>
      <c r="AR33" s="36">
        <v>0</v>
      </c>
      <c r="AS33" s="36">
        <v>0</v>
      </c>
      <c r="AT33" s="36">
        <v>0</v>
      </c>
      <c r="AU33" s="36">
        <v>0</v>
      </c>
      <c r="AV33" s="36">
        <f t="shared" si="0"/>
        <v>25.833334000000004</v>
      </c>
      <c r="AW33" s="36">
        <f>VLOOKUP(A:A,Sheet1!A:AD,30,FALSE)</f>
        <v>5.0000000000000018</v>
      </c>
      <c r="AX33" s="36">
        <f t="shared" si="1"/>
        <v>-20.833334000000001</v>
      </c>
    </row>
    <row r="34" spans="1:50" customFormat="1" hidden="1" x14ac:dyDescent="0.25">
      <c r="A34" t="s">
        <v>93</v>
      </c>
      <c r="B34" t="s">
        <v>94</v>
      </c>
      <c r="C34">
        <v>0</v>
      </c>
      <c r="F34">
        <v>0</v>
      </c>
      <c r="I34">
        <v>0</v>
      </c>
      <c r="L34">
        <v>0</v>
      </c>
      <c r="M34">
        <v>0</v>
      </c>
      <c r="N34">
        <v>0</v>
      </c>
      <c r="O34">
        <v>0</v>
      </c>
      <c r="P34">
        <v>0</v>
      </c>
      <c r="Q34">
        <v>0</v>
      </c>
      <c r="R34">
        <v>0</v>
      </c>
      <c r="S34">
        <v>0</v>
      </c>
      <c r="T34">
        <v>0</v>
      </c>
      <c r="W34">
        <v>0</v>
      </c>
      <c r="Z34">
        <v>0</v>
      </c>
      <c r="AC34">
        <v>0</v>
      </c>
      <c r="AF34">
        <v>0</v>
      </c>
      <c r="AI34">
        <v>0</v>
      </c>
      <c r="AL34">
        <v>0</v>
      </c>
      <c r="AM34">
        <v>0</v>
      </c>
      <c r="AN34">
        <v>0</v>
      </c>
      <c r="AO34">
        <v>0</v>
      </c>
      <c r="AP34">
        <v>0</v>
      </c>
      <c r="AQ34">
        <v>0</v>
      </c>
      <c r="AR34">
        <v>0</v>
      </c>
      <c r="AS34">
        <v>0</v>
      </c>
      <c r="AT34">
        <v>0</v>
      </c>
      <c r="AU34">
        <v>0</v>
      </c>
      <c r="AV34">
        <f t="shared" si="0"/>
        <v>0</v>
      </c>
      <c r="AW34" t="e">
        <f>VLOOKUP(A:A,Sheet1!A:AD,30,FALSE)</f>
        <v>#N/A</v>
      </c>
      <c r="AX34" t="e">
        <f t="shared" si="1"/>
        <v>#N/A</v>
      </c>
    </row>
    <row r="35" spans="1:50" customFormat="1" hidden="1" x14ac:dyDescent="0.25">
      <c r="A35" t="s">
        <v>95</v>
      </c>
      <c r="B35" t="s">
        <v>96</v>
      </c>
      <c r="C35">
        <v>0</v>
      </c>
      <c r="F35">
        <v>0</v>
      </c>
      <c r="I35">
        <v>0</v>
      </c>
      <c r="L35">
        <v>0</v>
      </c>
      <c r="M35">
        <v>0</v>
      </c>
      <c r="N35">
        <v>0</v>
      </c>
      <c r="O35">
        <v>0</v>
      </c>
      <c r="P35">
        <v>0</v>
      </c>
      <c r="Q35">
        <v>0</v>
      </c>
      <c r="R35">
        <v>0</v>
      </c>
      <c r="S35">
        <v>0</v>
      </c>
      <c r="T35">
        <v>0</v>
      </c>
      <c r="W35">
        <v>0</v>
      </c>
      <c r="Z35">
        <v>0</v>
      </c>
      <c r="AC35">
        <v>0</v>
      </c>
      <c r="AF35">
        <v>0</v>
      </c>
      <c r="AI35">
        <v>0</v>
      </c>
      <c r="AL35">
        <v>0</v>
      </c>
      <c r="AM35">
        <v>0</v>
      </c>
      <c r="AN35">
        <v>0</v>
      </c>
      <c r="AO35">
        <v>0</v>
      </c>
      <c r="AP35">
        <v>0</v>
      </c>
      <c r="AQ35">
        <v>0</v>
      </c>
      <c r="AR35">
        <v>0</v>
      </c>
      <c r="AS35">
        <v>0</v>
      </c>
      <c r="AT35">
        <v>0</v>
      </c>
      <c r="AU35">
        <v>0</v>
      </c>
      <c r="AV35">
        <f t="shared" si="0"/>
        <v>0</v>
      </c>
      <c r="AW35" t="e">
        <f>VLOOKUP(A:A,Sheet1!A:AD,30,FALSE)</f>
        <v>#N/A</v>
      </c>
      <c r="AX35" t="e">
        <f t="shared" si="1"/>
        <v>#N/A</v>
      </c>
    </row>
    <row r="36" spans="1:50" customFormat="1" hidden="1" x14ac:dyDescent="0.25">
      <c r="A36" t="s">
        <v>97</v>
      </c>
      <c r="B36" t="s">
        <v>98</v>
      </c>
      <c r="C36">
        <v>0.61666699999999997</v>
      </c>
      <c r="F36">
        <v>0</v>
      </c>
      <c r="I36">
        <v>0</v>
      </c>
      <c r="L36">
        <v>0</v>
      </c>
      <c r="M36">
        <v>0</v>
      </c>
      <c r="N36">
        <v>0</v>
      </c>
      <c r="O36">
        <v>0</v>
      </c>
      <c r="P36">
        <v>0</v>
      </c>
      <c r="Q36">
        <v>0</v>
      </c>
      <c r="R36">
        <v>0</v>
      </c>
      <c r="S36">
        <v>0</v>
      </c>
      <c r="T36">
        <v>0</v>
      </c>
      <c r="W36">
        <v>0</v>
      </c>
      <c r="Z36">
        <v>0</v>
      </c>
      <c r="AC36">
        <v>0</v>
      </c>
      <c r="AF36">
        <v>0</v>
      </c>
      <c r="AI36">
        <v>0</v>
      </c>
      <c r="AL36">
        <v>0</v>
      </c>
      <c r="AM36">
        <v>0</v>
      </c>
      <c r="AN36">
        <v>0</v>
      </c>
      <c r="AO36">
        <v>0</v>
      </c>
      <c r="AP36">
        <v>0</v>
      </c>
      <c r="AQ36">
        <v>0</v>
      </c>
      <c r="AR36">
        <v>0</v>
      </c>
      <c r="AS36">
        <v>0</v>
      </c>
      <c r="AT36">
        <v>0</v>
      </c>
      <c r="AU36">
        <v>0</v>
      </c>
      <c r="AV36">
        <f t="shared" si="0"/>
        <v>0.61666699999999997</v>
      </c>
      <c r="AW36">
        <f>VLOOKUP(A:A,Sheet1!A:AD,30,FALSE)</f>
        <v>0.61000000000000121</v>
      </c>
      <c r="AX36">
        <f t="shared" si="1"/>
        <v>-6.6669999999987573E-3</v>
      </c>
    </row>
    <row r="37" spans="1:50" x14ac:dyDescent="0.25">
      <c r="A37" s="38" t="s">
        <v>99</v>
      </c>
      <c r="B37" s="38" t="s">
        <v>100</v>
      </c>
      <c r="C37" s="36">
        <v>8.85</v>
      </c>
      <c r="D37" s="40">
        <f>VLOOKUP(A:A,Sheet1!A:AD,3,FALSE)</f>
        <v>12.33</v>
      </c>
      <c r="E37" s="41">
        <f>D37-C37</f>
        <v>3.4800000000000004</v>
      </c>
      <c r="F37" s="36">
        <v>8</v>
      </c>
      <c r="G37" s="40">
        <f>VLOOKUP(A:A,Sheet1!A:AD,4,FALSE)</f>
        <v>8</v>
      </c>
      <c r="H37" s="41">
        <f>G37-F37</f>
        <v>0</v>
      </c>
      <c r="I37" s="36">
        <v>2.233333</v>
      </c>
      <c r="J37" s="40">
        <f>VLOOKUP(A:A,Sheet1!A:AD,5,FALSE)</f>
        <v>2.23</v>
      </c>
      <c r="K37" s="41">
        <f>J37-I37</f>
        <v>-3.3330000000000304E-3</v>
      </c>
      <c r="L37" s="36">
        <v>0</v>
      </c>
      <c r="M37" s="36">
        <v>0</v>
      </c>
      <c r="N37" s="36">
        <v>0</v>
      </c>
      <c r="O37" s="36">
        <v>0</v>
      </c>
      <c r="P37" s="36">
        <v>0</v>
      </c>
      <c r="Q37" s="36">
        <v>0</v>
      </c>
      <c r="R37" s="36">
        <v>0</v>
      </c>
      <c r="S37" s="36">
        <v>0</v>
      </c>
      <c r="T37" s="36">
        <v>-0.45</v>
      </c>
      <c r="U37" s="40">
        <f>VLOOKUP(A:A,Sheet1!A:AD,14,FALSE)</f>
        <v>-0.45000000000000018</v>
      </c>
      <c r="V37" s="41">
        <f>U37-T37</f>
        <v>0</v>
      </c>
      <c r="W37" s="36">
        <v>7.3833330000000004</v>
      </c>
      <c r="X37" s="40">
        <f>VLOOKUP(A:A,Sheet1!A:AD,15,FALSE)</f>
        <v>7.3800000000000026</v>
      </c>
      <c r="Y37" s="41">
        <f>X37-W37</f>
        <v>-3.3329999999978099E-3</v>
      </c>
      <c r="Z37" s="36">
        <v>0</v>
      </c>
      <c r="AA37" s="40">
        <f>VLOOKUP(A:A,Sheet1!A:AD,16,FALSE)</f>
        <v>0</v>
      </c>
      <c r="AB37" s="41">
        <f>AA37-Z37</f>
        <v>0</v>
      </c>
      <c r="AC37" s="36">
        <v>0</v>
      </c>
      <c r="AD37" s="40">
        <f>VLOOKUP(A:A,Sheet1!A:AD,17,FALSE)</f>
        <v>0.62</v>
      </c>
      <c r="AE37" s="41">
        <f>AD37-AC37</f>
        <v>0.62</v>
      </c>
      <c r="AF37" s="36">
        <v>0.6</v>
      </c>
      <c r="AG37" s="40">
        <f>VLOOKUP(A:A,Sheet1!A:AD,18,FALSE)</f>
        <v>0.6</v>
      </c>
      <c r="AH37" s="41">
        <f>AG37-AF37</f>
        <v>0</v>
      </c>
      <c r="AI37" s="36">
        <v>0</v>
      </c>
      <c r="AJ37" s="40">
        <f>VLOOKUP(A:A,Sheet1!A:AD,19,FALSE)</f>
        <v>0</v>
      </c>
      <c r="AK37" s="41">
        <f>AI37-AJ37</f>
        <v>0</v>
      </c>
      <c r="AL37" s="36">
        <v>0</v>
      </c>
      <c r="AM37" s="36">
        <v>0</v>
      </c>
      <c r="AN37" s="36">
        <v>0</v>
      </c>
      <c r="AO37" s="36">
        <v>0</v>
      </c>
      <c r="AP37" s="36">
        <v>0</v>
      </c>
      <c r="AQ37" s="36">
        <v>0</v>
      </c>
      <c r="AR37" s="36">
        <v>0</v>
      </c>
      <c r="AS37" s="36">
        <v>0</v>
      </c>
      <c r="AT37" s="36">
        <v>0</v>
      </c>
      <c r="AU37" s="36">
        <v>0</v>
      </c>
      <c r="AV37" s="36">
        <f t="shared" si="0"/>
        <v>61.419999999999995</v>
      </c>
      <c r="AW37" s="36">
        <f>VLOOKUP(A:A,Sheet1!A:AD,30,FALSE)</f>
        <v>30.710000000000004</v>
      </c>
      <c r="AX37" s="36">
        <f t="shared" si="1"/>
        <v>-30.70999999999999</v>
      </c>
    </row>
    <row r="38" spans="1:50" customFormat="1" hidden="1" x14ac:dyDescent="0.25">
      <c r="A38" t="s">
        <v>101</v>
      </c>
      <c r="B38" t="s">
        <v>102</v>
      </c>
      <c r="C38">
        <v>0</v>
      </c>
      <c r="F38">
        <v>0</v>
      </c>
      <c r="I38">
        <v>0</v>
      </c>
      <c r="L38">
        <v>0</v>
      </c>
      <c r="M38">
        <v>0</v>
      </c>
      <c r="N38">
        <v>0</v>
      </c>
      <c r="O38">
        <v>0</v>
      </c>
      <c r="P38">
        <v>0</v>
      </c>
      <c r="Q38">
        <v>0</v>
      </c>
      <c r="R38">
        <v>0</v>
      </c>
      <c r="S38">
        <v>0</v>
      </c>
      <c r="T38">
        <v>0</v>
      </c>
      <c r="W38">
        <v>0</v>
      </c>
      <c r="Z38">
        <v>0</v>
      </c>
      <c r="AC38">
        <v>0</v>
      </c>
      <c r="AF38">
        <v>0</v>
      </c>
      <c r="AI38">
        <v>0</v>
      </c>
      <c r="AL38">
        <v>0</v>
      </c>
      <c r="AM38">
        <v>0</v>
      </c>
      <c r="AN38">
        <v>0</v>
      </c>
      <c r="AO38">
        <v>0</v>
      </c>
      <c r="AP38">
        <v>0</v>
      </c>
      <c r="AQ38">
        <v>0</v>
      </c>
      <c r="AR38">
        <v>0</v>
      </c>
      <c r="AS38">
        <v>0</v>
      </c>
      <c r="AT38">
        <v>0</v>
      </c>
      <c r="AU38">
        <v>0</v>
      </c>
      <c r="AV38">
        <f t="shared" si="0"/>
        <v>0</v>
      </c>
      <c r="AW38" t="e">
        <f>VLOOKUP(A:A,Sheet1!A:AD,30,FALSE)</f>
        <v>#N/A</v>
      </c>
      <c r="AX38" t="e">
        <f t="shared" si="1"/>
        <v>#N/A</v>
      </c>
    </row>
    <row r="39" spans="1:50" customFormat="1" hidden="1" x14ac:dyDescent="0.25">
      <c r="A39" t="s">
        <v>103</v>
      </c>
      <c r="B39" t="s">
        <v>104</v>
      </c>
      <c r="C39">
        <v>4</v>
      </c>
      <c r="F39">
        <v>0</v>
      </c>
      <c r="I39">
        <v>0</v>
      </c>
      <c r="L39">
        <v>0</v>
      </c>
      <c r="M39">
        <v>0</v>
      </c>
      <c r="N39">
        <v>0</v>
      </c>
      <c r="O39">
        <v>0</v>
      </c>
      <c r="P39">
        <v>0</v>
      </c>
      <c r="Q39">
        <v>0</v>
      </c>
      <c r="R39">
        <v>0</v>
      </c>
      <c r="S39">
        <v>0</v>
      </c>
      <c r="T39">
        <v>0</v>
      </c>
      <c r="W39">
        <v>0</v>
      </c>
      <c r="Z39">
        <v>4</v>
      </c>
      <c r="AC39">
        <v>0</v>
      </c>
      <c r="AF39">
        <v>0</v>
      </c>
      <c r="AI39">
        <v>0</v>
      </c>
      <c r="AL39">
        <v>0</v>
      </c>
      <c r="AM39">
        <v>0</v>
      </c>
      <c r="AN39">
        <v>0</v>
      </c>
      <c r="AO39">
        <v>0</v>
      </c>
      <c r="AP39">
        <v>0</v>
      </c>
      <c r="AQ39">
        <v>0</v>
      </c>
      <c r="AR39">
        <v>0</v>
      </c>
      <c r="AS39">
        <v>0</v>
      </c>
      <c r="AT39">
        <v>0</v>
      </c>
      <c r="AU39">
        <v>0</v>
      </c>
      <c r="AV39">
        <f t="shared" si="0"/>
        <v>8</v>
      </c>
      <c r="AW39">
        <f>VLOOKUP(A:A,Sheet1!A:AD,30,FALSE)</f>
        <v>8</v>
      </c>
      <c r="AX39">
        <f t="shared" si="1"/>
        <v>0</v>
      </c>
    </row>
    <row r="40" spans="1:50" customFormat="1" hidden="1" x14ac:dyDescent="0.25">
      <c r="A40" t="s">
        <v>105</v>
      </c>
      <c r="B40" t="s">
        <v>106</v>
      </c>
      <c r="C40">
        <v>3</v>
      </c>
      <c r="F40">
        <v>0</v>
      </c>
      <c r="I40">
        <v>0</v>
      </c>
      <c r="L40">
        <v>0</v>
      </c>
      <c r="M40">
        <v>0</v>
      </c>
      <c r="N40">
        <v>0</v>
      </c>
      <c r="O40">
        <v>0</v>
      </c>
      <c r="P40">
        <v>0</v>
      </c>
      <c r="Q40">
        <v>0</v>
      </c>
      <c r="R40">
        <v>0</v>
      </c>
      <c r="S40">
        <v>0</v>
      </c>
      <c r="T40">
        <v>0</v>
      </c>
      <c r="W40">
        <v>0</v>
      </c>
      <c r="Z40">
        <v>2</v>
      </c>
      <c r="AC40">
        <v>0</v>
      </c>
      <c r="AF40">
        <v>0</v>
      </c>
      <c r="AI40">
        <v>0</v>
      </c>
      <c r="AL40">
        <v>0</v>
      </c>
      <c r="AM40">
        <v>0</v>
      </c>
      <c r="AN40">
        <v>0</v>
      </c>
      <c r="AO40">
        <v>0</v>
      </c>
      <c r="AP40">
        <v>0</v>
      </c>
      <c r="AQ40">
        <v>0</v>
      </c>
      <c r="AR40">
        <v>0</v>
      </c>
      <c r="AS40">
        <v>0</v>
      </c>
      <c r="AT40">
        <v>0</v>
      </c>
      <c r="AU40">
        <v>0</v>
      </c>
      <c r="AV40">
        <f t="shared" si="0"/>
        <v>5</v>
      </c>
      <c r="AW40">
        <f>VLOOKUP(A:A,Sheet1!A:AD,30,FALSE)</f>
        <v>5</v>
      </c>
      <c r="AX40">
        <f t="shared" si="1"/>
        <v>0</v>
      </c>
    </row>
    <row r="41" spans="1:50" customFormat="1" hidden="1" x14ac:dyDescent="0.25">
      <c r="A41" t="s">
        <v>107</v>
      </c>
      <c r="B41" t="s">
        <v>108</v>
      </c>
      <c r="C41">
        <v>0</v>
      </c>
      <c r="F41">
        <v>0</v>
      </c>
      <c r="I41">
        <v>0</v>
      </c>
      <c r="L41">
        <v>0</v>
      </c>
      <c r="M41">
        <v>0</v>
      </c>
      <c r="N41">
        <v>0</v>
      </c>
      <c r="O41">
        <v>0</v>
      </c>
      <c r="P41">
        <v>0</v>
      </c>
      <c r="Q41">
        <v>0</v>
      </c>
      <c r="R41">
        <v>0</v>
      </c>
      <c r="S41">
        <v>0</v>
      </c>
      <c r="T41">
        <v>0</v>
      </c>
      <c r="W41">
        <v>0</v>
      </c>
      <c r="Z41">
        <v>0</v>
      </c>
      <c r="AC41">
        <v>0</v>
      </c>
      <c r="AF41">
        <v>0</v>
      </c>
      <c r="AI41">
        <v>0</v>
      </c>
      <c r="AL41">
        <v>0</v>
      </c>
      <c r="AM41">
        <v>0</v>
      </c>
      <c r="AN41">
        <v>0</v>
      </c>
      <c r="AO41">
        <v>0</v>
      </c>
      <c r="AP41">
        <v>0</v>
      </c>
      <c r="AQ41">
        <v>0</v>
      </c>
      <c r="AR41">
        <v>0</v>
      </c>
      <c r="AS41">
        <v>0</v>
      </c>
      <c r="AT41">
        <v>0</v>
      </c>
      <c r="AU41">
        <v>0</v>
      </c>
      <c r="AV41">
        <f t="shared" si="0"/>
        <v>0</v>
      </c>
      <c r="AW41" t="e">
        <f>VLOOKUP(A:A,Sheet1!A:AD,30,FALSE)</f>
        <v>#N/A</v>
      </c>
      <c r="AX41" t="e">
        <f t="shared" si="1"/>
        <v>#N/A</v>
      </c>
    </row>
    <row r="42" spans="1:50" customFormat="1" hidden="1" x14ac:dyDescent="0.25">
      <c r="A42" t="s">
        <v>109</v>
      </c>
      <c r="B42" t="s">
        <v>110</v>
      </c>
      <c r="C42">
        <v>0</v>
      </c>
      <c r="F42">
        <v>0</v>
      </c>
      <c r="I42">
        <v>0</v>
      </c>
      <c r="L42">
        <v>0</v>
      </c>
      <c r="M42">
        <v>0</v>
      </c>
      <c r="N42">
        <v>0</v>
      </c>
      <c r="O42">
        <v>0</v>
      </c>
      <c r="P42">
        <v>0</v>
      </c>
      <c r="Q42">
        <v>0</v>
      </c>
      <c r="R42">
        <v>0</v>
      </c>
      <c r="S42">
        <v>0</v>
      </c>
      <c r="T42">
        <v>0</v>
      </c>
      <c r="W42">
        <v>0</v>
      </c>
      <c r="Z42">
        <v>0</v>
      </c>
      <c r="AC42">
        <v>0</v>
      </c>
      <c r="AF42">
        <v>0</v>
      </c>
      <c r="AI42">
        <v>0</v>
      </c>
      <c r="AL42">
        <v>0</v>
      </c>
      <c r="AM42">
        <v>0</v>
      </c>
      <c r="AN42">
        <v>0</v>
      </c>
      <c r="AO42">
        <v>0</v>
      </c>
      <c r="AP42">
        <v>0</v>
      </c>
      <c r="AQ42">
        <v>0</v>
      </c>
      <c r="AR42">
        <v>0</v>
      </c>
      <c r="AS42">
        <v>0</v>
      </c>
      <c r="AT42">
        <v>0</v>
      </c>
      <c r="AU42">
        <v>0</v>
      </c>
      <c r="AV42">
        <f t="shared" si="0"/>
        <v>0</v>
      </c>
      <c r="AW42" t="e">
        <f>VLOOKUP(A:A,Sheet1!A:AD,30,FALSE)</f>
        <v>#N/A</v>
      </c>
      <c r="AX42" t="e">
        <f t="shared" si="1"/>
        <v>#N/A</v>
      </c>
    </row>
    <row r="43" spans="1:50" customFormat="1" hidden="1" x14ac:dyDescent="0.25">
      <c r="A43" t="s">
        <v>111</v>
      </c>
      <c r="B43" t="s">
        <v>112</v>
      </c>
      <c r="C43">
        <v>4</v>
      </c>
      <c r="F43">
        <v>0</v>
      </c>
      <c r="I43">
        <v>0</v>
      </c>
      <c r="L43">
        <v>0</v>
      </c>
      <c r="M43">
        <v>0</v>
      </c>
      <c r="N43">
        <v>0</v>
      </c>
      <c r="O43">
        <v>0</v>
      </c>
      <c r="P43">
        <v>0</v>
      </c>
      <c r="Q43">
        <v>0</v>
      </c>
      <c r="R43">
        <v>0</v>
      </c>
      <c r="S43">
        <v>0</v>
      </c>
      <c r="T43">
        <v>0</v>
      </c>
      <c r="W43">
        <v>8</v>
      </c>
      <c r="Z43">
        <v>4</v>
      </c>
      <c r="AC43">
        <v>0</v>
      </c>
      <c r="AF43">
        <v>0</v>
      </c>
      <c r="AI43">
        <v>0</v>
      </c>
      <c r="AL43">
        <v>0</v>
      </c>
      <c r="AM43">
        <v>0</v>
      </c>
      <c r="AN43">
        <v>0</v>
      </c>
      <c r="AO43">
        <v>0</v>
      </c>
      <c r="AP43">
        <v>0</v>
      </c>
      <c r="AQ43">
        <v>0</v>
      </c>
      <c r="AR43">
        <v>0</v>
      </c>
      <c r="AS43">
        <v>0</v>
      </c>
      <c r="AT43">
        <v>0</v>
      </c>
      <c r="AU43">
        <v>0</v>
      </c>
      <c r="AV43">
        <f t="shared" si="0"/>
        <v>16</v>
      </c>
      <c r="AW43">
        <f>VLOOKUP(A:A,Sheet1!A:AD,30,FALSE)</f>
        <v>16</v>
      </c>
      <c r="AX43">
        <f t="shared" si="1"/>
        <v>0</v>
      </c>
    </row>
    <row r="44" spans="1:50" x14ac:dyDescent="0.25">
      <c r="A44" s="38" t="s">
        <v>113</v>
      </c>
      <c r="B44" s="38" t="s">
        <v>114</v>
      </c>
      <c r="C44" s="36">
        <v>3.45</v>
      </c>
      <c r="D44" s="40">
        <f>VLOOKUP(A:A,Sheet1!A:AD,3,FALSE)</f>
        <v>3.4499999999999993</v>
      </c>
      <c r="E44" s="41">
        <f t="shared" ref="E44:E46" si="2">D44-C44</f>
        <v>0</v>
      </c>
      <c r="F44" s="36">
        <v>0</v>
      </c>
      <c r="G44" s="40">
        <f>VLOOKUP(A:A,Sheet1!A:AD,4,FALSE)</f>
        <v>0</v>
      </c>
      <c r="H44" s="41">
        <f t="shared" ref="H44:H46" si="3">G44-F44</f>
        <v>0</v>
      </c>
      <c r="I44" s="36">
        <v>0</v>
      </c>
      <c r="J44" s="40">
        <f>VLOOKUP(A:A,Sheet1!A:AD,5,FALSE)</f>
        <v>0</v>
      </c>
      <c r="K44" s="41">
        <f t="shared" ref="K44:K46" si="4">J44-I44</f>
        <v>0</v>
      </c>
      <c r="L44" s="36">
        <v>0</v>
      </c>
      <c r="M44" s="36">
        <v>0</v>
      </c>
      <c r="N44" s="36">
        <v>0</v>
      </c>
      <c r="O44" s="36">
        <v>0</v>
      </c>
      <c r="P44" s="36">
        <v>0</v>
      </c>
      <c r="Q44" s="36">
        <v>0</v>
      </c>
      <c r="R44" s="36">
        <v>0</v>
      </c>
      <c r="S44" s="36">
        <v>0</v>
      </c>
      <c r="T44" s="36">
        <v>0</v>
      </c>
      <c r="U44" s="40">
        <f>VLOOKUP(A:A,Sheet1!A:AD,14,FALSE)</f>
        <v>0</v>
      </c>
      <c r="V44" s="41">
        <f t="shared" ref="V44:V46" si="5">U44-T44</f>
        <v>0</v>
      </c>
      <c r="W44" s="36">
        <v>0</v>
      </c>
      <c r="X44" s="40">
        <f>VLOOKUP(A:A,Sheet1!A:AD,15,FALSE)</f>
        <v>0</v>
      </c>
      <c r="Y44" s="41">
        <f t="shared" ref="Y44:Y46" si="6">X44-W44</f>
        <v>0</v>
      </c>
      <c r="Z44" s="36">
        <v>0.2</v>
      </c>
      <c r="AA44" s="40">
        <f>VLOOKUP(A:A,Sheet1!A:AD,16,FALSE)</f>
        <v>0</v>
      </c>
      <c r="AB44" s="41">
        <f t="shared" ref="AB44:AB46" si="7">AA44-Z44</f>
        <v>-0.2</v>
      </c>
      <c r="AC44" s="36">
        <v>0</v>
      </c>
      <c r="AD44" s="40">
        <f>VLOOKUP(A:A,Sheet1!A:AD,17,FALSE)</f>
        <v>0</v>
      </c>
      <c r="AE44" s="41">
        <f t="shared" ref="AE44:AE46" si="8">AD44-AC44</f>
        <v>0</v>
      </c>
      <c r="AF44" s="36">
        <v>0</v>
      </c>
      <c r="AG44" s="40">
        <f>VLOOKUP(A:A,Sheet1!A:AD,18,FALSE)</f>
        <v>0</v>
      </c>
      <c r="AH44" s="41">
        <f t="shared" ref="AH44:AH46" si="9">AG44-AF44</f>
        <v>0</v>
      </c>
      <c r="AI44" s="36">
        <v>0</v>
      </c>
      <c r="AJ44" s="40">
        <f>VLOOKUP(A:A,Sheet1!A:AD,19,FALSE)</f>
        <v>0</v>
      </c>
      <c r="AK44" s="41">
        <f t="shared" ref="AK44:AK46" si="10">AI44-AJ44</f>
        <v>0</v>
      </c>
      <c r="AL44" s="36">
        <v>0</v>
      </c>
      <c r="AM44" s="36">
        <v>0</v>
      </c>
      <c r="AN44" s="36">
        <v>0</v>
      </c>
      <c r="AO44" s="36">
        <v>0</v>
      </c>
      <c r="AP44" s="36">
        <v>0</v>
      </c>
      <c r="AQ44" s="36">
        <v>0</v>
      </c>
      <c r="AR44" s="36">
        <v>0</v>
      </c>
      <c r="AS44" s="36">
        <v>0</v>
      </c>
      <c r="AT44" s="36">
        <v>0</v>
      </c>
      <c r="AU44" s="36">
        <v>0</v>
      </c>
      <c r="AV44" s="36">
        <f t="shared" si="0"/>
        <v>6.8999999999999995</v>
      </c>
      <c r="AW44" s="36">
        <f>VLOOKUP(A:A,Sheet1!A:AD,30,FALSE)</f>
        <v>3.4499999999999993</v>
      </c>
      <c r="AX44" s="36">
        <f t="shared" si="1"/>
        <v>-3.45</v>
      </c>
    </row>
    <row r="45" spans="1:50" x14ac:dyDescent="0.25">
      <c r="A45" s="38" t="s">
        <v>115</v>
      </c>
      <c r="B45" s="38" t="s">
        <v>116</v>
      </c>
      <c r="C45" s="36">
        <v>0</v>
      </c>
      <c r="D45" s="40">
        <f>VLOOKUP(A:A,Sheet1!A:AD,3,FALSE)</f>
        <v>0</v>
      </c>
      <c r="E45" s="41">
        <f t="shared" si="2"/>
        <v>0</v>
      </c>
      <c r="F45" s="36">
        <v>8</v>
      </c>
      <c r="G45" s="40">
        <f>VLOOKUP(A:A,Sheet1!A:AD,4,FALSE)</f>
        <v>8</v>
      </c>
      <c r="H45" s="41">
        <f t="shared" si="3"/>
        <v>0</v>
      </c>
      <c r="I45" s="36">
        <v>0.2</v>
      </c>
      <c r="J45" s="40">
        <f>VLOOKUP(A:A,Sheet1!A:AD,5,FALSE)</f>
        <v>0</v>
      </c>
      <c r="K45" s="41">
        <f t="shared" si="4"/>
        <v>-0.2</v>
      </c>
      <c r="L45" s="36">
        <v>0</v>
      </c>
      <c r="M45" s="36">
        <v>0</v>
      </c>
      <c r="N45" s="36">
        <v>0</v>
      </c>
      <c r="O45" s="36">
        <v>0</v>
      </c>
      <c r="P45" s="36">
        <v>0</v>
      </c>
      <c r="Q45" s="36">
        <v>0</v>
      </c>
      <c r="R45" s="36">
        <v>0</v>
      </c>
      <c r="S45" s="36">
        <v>0</v>
      </c>
      <c r="T45" s="36">
        <v>0</v>
      </c>
      <c r="U45" s="40">
        <f>VLOOKUP(A:A,Sheet1!A:AD,14,FALSE)</f>
        <v>0</v>
      </c>
      <c r="V45" s="41">
        <f t="shared" si="5"/>
        <v>0</v>
      </c>
      <c r="W45" s="36">
        <v>0</v>
      </c>
      <c r="X45" s="40">
        <f>VLOOKUP(A:A,Sheet1!A:AD,15,FALSE)</f>
        <v>0</v>
      </c>
      <c r="Y45" s="41">
        <f t="shared" si="6"/>
        <v>0</v>
      </c>
      <c r="Z45" s="36">
        <v>0</v>
      </c>
      <c r="AA45" s="40">
        <f>VLOOKUP(A:A,Sheet1!A:AD,16,FALSE)</f>
        <v>0</v>
      </c>
      <c r="AB45" s="41">
        <f t="shared" si="7"/>
        <v>0</v>
      </c>
      <c r="AC45" s="36">
        <v>0</v>
      </c>
      <c r="AD45" s="40">
        <f>VLOOKUP(A:A,Sheet1!A:AD,17,FALSE)</f>
        <v>0</v>
      </c>
      <c r="AE45" s="41">
        <f t="shared" si="8"/>
        <v>0</v>
      </c>
      <c r="AF45" s="36">
        <v>0.13333300000000001</v>
      </c>
      <c r="AG45" s="40">
        <f>VLOOKUP(A:A,Sheet1!A:AD,18,FALSE)</f>
        <v>0.13</v>
      </c>
      <c r="AH45" s="41">
        <f t="shared" si="9"/>
        <v>-3.3330000000000026E-3</v>
      </c>
      <c r="AI45" s="36">
        <v>8</v>
      </c>
      <c r="AJ45" s="40">
        <f>VLOOKUP(A:A,Sheet1!A:AD,19,FALSE)</f>
        <v>8</v>
      </c>
      <c r="AK45" s="41">
        <f t="shared" si="10"/>
        <v>0</v>
      </c>
      <c r="AL45" s="36">
        <v>0</v>
      </c>
      <c r="AM45" s="36">
        <v>0</v>
      </c>
      <c r="AN45" s="36">
        <v>0</v>
      </c>
      <c r="AO45" s="36">
        <v>0</v>
      </c>
      <c r="AP45" s="36">
        <v>0</v>
      </c>
      <c r="AQ45" s="36">
        <v>0</v>
      </c>
      <c r="AR45" s="36">
        <v>0</v>
      </c>
      <c r="AS45" s="36">
        <v>0</v>
      </c>
      <c r="AT45" s="36">
        <v>0</v>
      </c>
      <c r="AU45" s="36">
        <v>0</v>
      </c>
      <c r="AV45" s="36">
        <f t="shared" si="0"/>
        <v>32.26</v>
      </c>
      <c r="AW45" s="36">
        <f>VLOOKUP(A:A,Sheet1!A:AD,30,FALSE)</f>
        <v>16.130000000000003</v>
      </c>
      <c r="AX45" s="36">
        <f t="shared" si="1"/>
        <v>-16.129999999999995</v>
      </c>
    </row>
    <row r="46" spans="1:50" x14ac:dyDescent="0.25">
      <c r="A46" s="38" t="s">
        <v>117</v>
      </c>
      <c r="B46" s="38" t="s">
        <v>118</v>
      </c>
      <c r="C46" s="36">
        <v>31.216667000000001</v>
      </c>
      <c r="D46" s="40">
        <f>VLOOKUP(A:A,Sheet1!A:AD,3,FALSE)</f>
        <v>31.22</v>
      </c>
      <c r="E46" s="41">
        <f t="shared" si="2"/>
        <v>3.3329999999978099E-3</v>
      </c>
      <c r="F46" s="36">
        <v>0</v>
      </c>
      <c r="G46" s="40">
        <f>VLOOKUP(A:A,Sheet1!A:AD,4,FALSE)</f>
        <v>0</v>
      </c>
      <c r="H46" s="41">
        <f t="shared" si="3"/>
        <v>0</v>
      </c>
      <c r="I46" s="36">
        <v>0</v>
      </c>
      <c r="J46" s="40">
        <f>VLOOKUP(A:A,Sheet1!A:AD,5,FALSE)</f>
        <v>0</v>
      </c>
      <c r="K46" s="41">
        <f t="shared" si="4"/>
        <v>0</v>
      </c>
      <c r="L46" s="36">
        <v>0</v>
      </c>
      <c r="M46" s="36">
        <v>0</v>
      </c>
      <c r="N46" s="36">
        <v>0</v>
      </c>
      <c r="O46" s="36">
        <v>0</v>
      </c>
      <c r="P46" s="36">
        <v>0</v>
      </c>
      <c r="Q46" s="36">
        <v>0</v>
      </c>
      <c r="R46" s="36">
        <v>0</v>
      </c>
      <c r="S46" s="36">
        <v>0</v>
      </c>
      <c r="T46" s="36">
        <v>0</v>
      </c>
      <c r="U46" s="40">
        <f>VLOOKUP(A:A,Sheet1!A:AD,14,FALSE)</f>
        <v>0</v>
      </c>
      <c r="V46" s="41">
        <f t="shared" si="5"/>
        <v>0</v>
      </c>
      <c r="W46" s="36">
        <v>0</v>
      </c>
      <c r="X46" s="40">
        <f>VLOOKUP(A:A,Sheet1!A:AD,15,FALSE)</f>
        <v>0</v>
      </c>
      <c r="Y46" s="41">
        <f t="shared" si="6"/>
        <v>0</v>
      </c>
      <c r="Z46" s="36">
        <v>8.1999999999999993</v>
      </c>
      <c r="AA46" s="40">
        <f>VLOOKUP(A:A,Sheet1!A:AD,16,FALSE)</f>
        <v>8</v>
      </c>
      <c r="AB46" s="41">
        <f t="shared" si="7"/>
        <v>-0.19999999999999929</v>
      </c>
      <c r="AC46" s="36">
        <v>0</v>
      </c>
      <c r="AD46" s="40">
        <f>VLOOKUP(A:A,Sheet1!A:AD,17,FALSE)</f>
        <v>0</v>
      </c>
      <c r="AE46" s="41">
        <f t="shared" si="8"/>
        <v>0</v>
      </c>
      <c r="AF46" s="36">
        <v>0</v>
      </c>
      <c r="AG46" s="40">
        <f>VLOOKUP(A:A,Sheet1!A:AD,18,FALSE)</f>
        <v>0</v>
      </c>
      <c r="AH46" s="41">
        <f t="shared" si="9"/>
        <v>0</v>
      </c>
      <c r="AI46" s="36">
        <v>0</v>
      </c>
      <c r="AJ46" s="40">
        <f>VLOOKUP(A:A,Sheet1!A:AD,19,FALSE)</f>
        <v>0</v>
      </c>
      <c r="AK46" s="41">
        <f t="shared" si="10"/>
        <v>0</v>
      </c>
      <c r="AL46" s="36">
        <v>0</v>
      </c>
      <c r="AM46" s="36">
        <v>0</v>
      </c>
      <c r="AN46" s="36">
        <v>0</v>
      </c>
      <c r="AO46" s="36">
        <v>0</v>
      </c>
      <c r="AP46" s="36">
        <v>0</v>
      </c>
      <c r="AQ46" s="36">
        <v>0</v>
      </c>
      <c r="AR46" s="36">
        <v>0</v>
      </c>
      <c r="AS46" s="36">
        <v>0</v>
      </c>
      <c r="AT46" s="36">
        <v>0</v>
      </c>
      <c r="AU46" s="36">
        <v>0</v>
      </c>
      <c r="AV46" s="36">
        <f t="shared" si="0"/>
        <v>78.44</v>
      </c>
      <c r="AW46" s="36">
        <f>VLOOKUP(A:A,Sheet1!A:AD,30,FALSE)</f>
        <v>39.22</v>
      </c>
      <c r="AX46" s="36">
        <f t="shared" si="1"/>
        <v>-39.22</v>
      </c>
    </row>
    <row r="47" spans="1:50" customFormat="1" hidden="1" x14ac:dyDescent="0.25">
      <c r="A47" t="s">
        <v>119</v>
      </c>
      <c r="B47" t="s">
        <v>120</v>
      </c>
      <c r="C47">
        <v>0</v>
      </c>
      <c r="F47">
        <v>8</v>
      </c>
      <c r="I47">
        <v>0</v>
      </c>
      <c r="L47">
        <v>0</v>
      </c>
      <c r="M47">
        <v>0</v>
      </c>
      <c r="N47">
        <v>0</v>
      </c>
      <c r="O47">
        <v>0</v>
      </c>
      <c r="P47">
        <v>0</v>
      </c>
      <c r="Q47">
        <v>0</v>
      </c>
      <c r="R47">
        <v>0</v>
      </c>
      <c r="S47">
        <v>0</v>
      </c>
      <c r="T47">
        <v>0</v>
      </c>
      <c r="W47">
        <v>0</v>
      </c>
      <c r="Z47">
        <v>0</v>
      </c>
      <c r="AC47">
        <v>0</v>
      </c>
      <c r="AF47">
        <v>0</v>
      </c>
      <c r="AI47">
        <v>8</v>
      </c>
      <c r="AL47">
        <v>0</v>
      </c>
      <c r="AM47">
        <v>0</v>
      </c>
      <c r="AN47">
        <v>0</v>
      </c>
      <c r="AO47">
        <v>0</v>
      </c>
      <c r="AP47">
        <v>0</v>
      </c>
      <c r="AQ47">
        <v>0</v>
      </c>
      <c r="AR47">
        <v>0</v>
      </c>
      <c r="AS47">
        <v>0</v>
      </c>
      <c r="AT47">
        <v>0</v>
      </c>
      <c r="AU47">
        <v>0</v>
      </c>
      <c r="AV47">
        <f t="shared" si="0"/>
        <v>16</v>
      </c>
      <c r="AW47">
        <f>VLOOKUP(A:A,Sheet1!A:AD,30,FALSE)</f>
        <v>16</v>
      </c>
      <c r="AX47">
        <f t="shared" si="1"/>
        <v>0</v>
      </c>
    </row>
    <row r="48" spans="1:50" customFormat="1" hidden="1" x14ac:dyDescent="0.25">
      <c r="A48" t="s">
        <v>121</v>
      </c>
      <c r="B48" t="s">
        <v>122</v>
      </c>
      <c r="C48">
        <v>0</v>
      </c>
      <c r="F48">
        <v>0</v>
      </c>
      <c r="I48">
        <v>0</v>
      </c>
      <c r="L48">
        <v>0</v>
      </c>
      <c r="M48">
        <v>0</v>
      </c>
      <c r="N48">
        <v>0</v>
      </c>
      <c r="O48">
        <v>0</v>
      </c>
      <c r="P48">
        <v>0</v>
      </c>
      <c r="Q48">
        <v>0</v>
      </c>
      <c r="R48">
        <v>0</v>
      </c>
      <c r="S48">
        <v>0</v>
      </c>
      <c r="T48">
        <v>0</v>
      </c>
      <c r="W48">
        <v>16</v>
      </c>
      <c r="Z48">
        <v>0</v>
      </c>
      <c r="AC48">
        <v>0</v>
      </c>
      <c r="AF48">
        <v>0</v>
      </c>
      <c r="AI48">
        <v>0</v>
      </c>
      <c r="AL48">
        <v>0</v>
      </c>
      <c r="AM48">
        <v>0</v>
      </c>
      <c r="AN48">
        <v>0</v>
      </c>
      <c r="AO48">
        <v>0</v>
      </c>
      <c r="AP48">
        <v>0</v>
      </c>
      <c r="AQ48">
        <v>0</v>
      </c>
      <c r="AR48">
        <v>0</v>
      </c>
      <c r="AS48">
        <v>0</v>
      </c>
      <c r="AT48">
        <v>0</v>
      </c>
      <c r="AU48">
        <v>0</v>
      </c>
      <c r="AV48">
        <f t="shared" si="0"/>
        <v>16</v>
      </c>
      <c r="AW48">
        <f>VLOOKUP(A:A,Sheet1!A:AD,30,FALSE)</f>
        <v>16</v>
      </c>
      <c r="AX48">
        <f t="shared" si="1"/>
        <v>0</v>
      </c>
    </row>
    <row r="49" spans="1:50" x14ac:dyDescent="0.25">
      <c r="A49" s="38" t="s">
        <v>123</v>
      </c>
      <c r="B49" s="38" t="s">
        <v>124</v>
      </c>
      <c r="C49" s="36">
        <v>9.8166670000000007</v>
      </c>
      <c r="D49" s="40">
        <f>VLOOKUP(A:A,Sheet1!A:AD,3,FALSE)</f>
        <v>0</v>
      </c>
      <c r="E49" s="41">
        <f>D49-C49</f>
        <v>-9.8166670000000007</v>
      </c>
      <c r="F49" s="36">
        <v>15.45</v>
      </c>
      <c r="G49" s="40">
        <f>VLOOKUP(A:A,Sheet1!A:AD,4,FALSE)</f>
        <v>7.45</v>
      </c>
      <c r="H49" s="41">
        <f>G49-F49</f>
        <v>-7.9999999999999991</v>
      </c>
      <c r="I49" s="36">
        <v>10.416667</v>
      </c>
      <c r="J49" s="40">
        <f>VLOOKUP(A:A,Sheet1!A:AD,5,FALSE)</f>
        <v>0</v>
      </c>
      <c r="K49" s="41">
        <f>J49-I49</f>
        <v>-10.416667</v>
      </c>
      <c r="L49" s="36">
        <v>0</v>
      </c>
      <c r="M49" s="36">
        <v>0</v>
      </c>
      <c r="N49" s="36">
        <v>0</v>
      </c>
      <c r="O49" s="36">
        <v>0</v>
      </c>
      <c r="P49" s="36">
        <v>0</v>
      </c>
      <c r="Q49" s="36">
        <v>0</v>
      </c>
      <c r="R49" s="36">
        <v>0</v>
      </c>
      <c r="S49" s="36">
        <v>0</v>
      </c>
      <c r="T49" s="36">
        <v>9.25</v>
      </c>
      <c r="U49" s="40">
        <f>VLOOKUP(A:A,Sheet1!A:AD,14,FALSE)</f>
        <v>9.25</v>
      </c>
      <c r="V49" s="41">
        <f>U49-T49</f>
        <v>0</v>
      </c>
      <c r="W49" s="36">
        <v>1.3833329999999999</v>
      </c>
      <c r="X49" s="40">
        <f>VLOOKUP(A:A,Sheet1!A:AD,15,FALSE)</f>
        <v>1</v>
      </c>
      <c r="Y49" s="41">
        <f>X49-W49</f>
        <v>-0.38333299999999992</v>
      </c>
      <c r="Z49" s="36">
        <v>8.4</v>
      </c>
      <c r="AA49" s="40">
        <f>VLOOKUP(A:A,Sheet1!A:AD,16,FALSE)</f>
        <v>0</v>
      </c>
      <c r="AB49" s="41">
        <f>AA49-Z49</f>
        <v>-8.4</v>
      </c>
      <c r="AC49" s="36">
        <v>1.4166669999999999</v>
      </c>
      <c r="AD49" s="40">
        <f>VLOOKUP(A:A,Sheet1!A:AD,17,FALSE)</f>
        <v>0</v>
      </c>
      <c r="AE49" s="41">
        <f>AD49-AC49</f>
        <v>-1.4166669999999999</v>
      </c>
      <c r="AF49" s="36">
        <v>4</v>
      </c>
      <c r="AG49" s="40">
        <f>VLOOKUP(A:A,Sheet1!A:AD,18,FALSE)</f>
        <v>0</v>
      </c>
      <c r="AH49" s="41">
        <f>AG49-AF49</f>
        <v>-4</v>
      </c>
      <c r="AI49" s="36">
        <v>7.6</v>
      </c>
      <c r="AJ49" s="40">
        <f>VLOOKUP(A:A,Sheet1!A:AD,19,FALSE)</f>
        <v>0</v>
      </c>
      <c r="AK49" s="41">
        <f>AI49-AJ49</f>
        <v>7.6</v>
      </c>
      <c r="AL49" s="36">
        <v>0</v>
      </c>
      <c r="AM49" s="36">
        <v>0</v>
      </c>
      <c r="AN49" s="36">
        <v>0</v>
      </c>
      <c r="AO49" s="36">
        <v>0</v>
      </c>
      <c r="AP49" s="36">
        <v>0</v>
      </c>
      <c r="AQ49" s="36">
        <v>0</v>
      </c>
      <c r="AR49" s="36">
        <v>0</v>
      </c>
      <c r="AS49" s="36">
        <v>0</v>
      </c>
      <c r="AT49" s="36">
        <v>0</v>
      </c>
      <c r="AU49" s="36">
        <v>0</v>
      </c>
      <c r="AV49" s="36">
        <f t="shared" si="0"/>
        <v>50.6</v>
      </c>
      <c r="AW49" s="36">
        <f>VLOOKUP(A:A,Sheet1!A:AD,30,FALSE)</f>
        <v>17.7</v>
      </c>
      <c r="AX49" s="36">
        <f t="shared" si="1"/>
        <v>-32.900000000000006</v>
      </c>
    </row>
    <row r="50" spans="1:50" customFormat="1" hidden="1" x14ac:dyDescent="0.25">
      <c r="A50" t="s">
        <v>125</v>
      </c>
      <c r="B50" t="s">
        <v>126</v>
      </c>
      <c r="C50">
        <v>0</v>
      </c>
      <c r="F50">
        <v>0</v>
      </c>
      <c r="I50">
        <v>0</v>
      </c>
      <c r="L50">
        <v>0</v>
      </c>
      <c r="M50">
        <v>0</v>
      </c>
      <c r="N50">
        <v>0</v>
      </c>
      <c r="O50">
        <v>0</v>
      </c>
      <c r="P50">
        <v>0</v>
      </c>
      <c r="Q50">
        <v>0</v>
      </c>
      <c r="R50">
        <v>0</v>
      </c>
      <c r="S50">
        <v>0</v>
      </c>
      <c r="T50">
        <v>0</v>
      </c>
      <c r="W50">
        <v>0</v>
      </c>
      <c r="Z50">
        <v>0</v>
      </c>
      <c r="AC50">
        <v>0</v>
      </c>
      <c r="AF50">
        <v>0</v>
      </c>
      <c r="AI50">
        <v>0</v>
      </c>
      <c r="AL50">
        <v>0</v>
      </c>
      <c r="AM50">
        <v>0</v>
      </c>
      <c r="AN50">
        <v>0</v>
      </c>
      <c r="AO50">
        <v>0</v>
      </c>
      <c r="AP50">
        <v>0</v>
      </c>
      <c r="AQ50">
        <v>0</v>
      </c>
      <c r="AR50">
        <v>0</v>
      </c>
      <c r="AS50">
        <v>0</v>
      </c>
      <c r="AT50">
        <v>0</v>
      </c>
      <c r="AU50">
        <v>0</v>
      </c>
      <c r="AV50">
        <f t="shared" si="0"/>
        <v>0</v>
      </c>
      <c r="AW50" t="e">
        <f>VLOOKUP(A:A,Sheet1!A:AD,30,FALSE)</f>
        <v>#N/A</v>
      </c>
      <c r="AX50" t="e">
        <f t="shared" si="1"/>
        <v>#N/A</v>
      </c>
    </row>
    <row r="51" spans="1:50" x14ac:dyDescent="0.25">
      <c r="A51" s="38" t="s">
        <v>127</v>
      </c>
      <c r="B51" s="38" t="s">
        <v>128</v>
      </c>
      <c r="C51" s="36">
        <v>4.7166670000000002</v>
      </c>
      <c r="D51" s="40">
        <f>VLOOKUP(A:A,Sheet1!A:AD,3,FALSE)</f>
        <v>11.98</v>
      </c>
      <c r="E51" s="41">
        <f>D51-C51</f>
        <v>7.2633330000000003</v>
      </c>
      <c r="F51" s="36">
        <v>0</v>
      </c>
      <c r="G51" s="40">
        <f>VLOOKUP(A:A,Sheet1!A:AD,4,FALSE)</f>
        <v>0</v>
      </c>
      <c r="H51" s="41">
        <f>G51-F51</f>
        <v>0</v>
      </c>
      <c r="I51" s="36">
        <v>0</v>
      </c>
      <c r="J51" s="40">
        <f>VLOOKUP(A:A,Sheet1!A:AD,5,FALSE)</f>
        <v>0</v>
      </c>
      <c r="K51" s="41">
        <f>J51-I51</f>
        <v>0</v>
      </c>
      <c r="L51" s="36">
        <v>0</v>
      </c>
      <c r="M51" s="36">
        <v>0</v>
      </c>
      <c r="N51" s="36">
        <v>0</v>
      </c>
      <c r="O51" s="36">
        <v>0</v>
      </c>
      <c r="P51" s="36">
        <v>0</v>
      </c>
      <c r="Q51" s="36">
        <v>0</v>
      </c>
      <c r="R51" s="36">
        <v>0</v>
      </c>
      <c r="S51" s="36">
        <v>0</v>
      </c>
      <c r="T51" s="36">
        <v>3.9666670000000002</v>
      </c>
      <c r="U51" s="40">
        <f>VLOOKUP(A:A,Sheet1!A:AD,14,FALSE)</f>
        <v>10.98</v>
      </c>
      <c r="V51" s="41">
        <f>U51-T51</f>
        <v>7.0133330000000003</v>
      </c>
      <c r="W51" s="36">
        <v>0</v>
      </c>
      <c r="X51" s="40">
        <f>VLOOKUP(A:A,Sheet1!A:AD,15,FALSE)</f>
        <v>0</v>
      </c>
      <c r="Y51" s="41">
        <f>X51-W51</f>
        <v>0</v>
      </c>
      <c r="Z51" s="36">
        <v>3.7166670000000002</v>
      </c>
      <c r="AA51" s="40">
        <f>VLOOKUP(A:A,Sheet1!A:AD,16,FALSE)</f>
        <v>0</v>
      </c>
      <c r="AB51" s="41">
        <f>AA51-Z51</f>
        <v>-3.7166670000000002</v>
      </c>
      <c r="AC51" s="36">
        <v>0</v>
      </c>
      <c r="AD51" s="40">
        <f>VLOOKUP(A:A,Sheet1!A:AD,17,FALSE)</f>
        <v>0</v>
      </c>
      <c r="AE51" s="41">
        <f>AD51-AC51</f>
        <v>0</v>
      </c>
      <c r="AF51" s="36">
        <v>0</v>
      </c>
      <c r="AG51" s="40">
        <f>VLOOKUP(A:A,Sheet1!A:AD,18,FALSE)</f>
        <v>0</v>
      </c>
      <c r="AH51" s="41">
        <f>AG51-AF51</f>
        <v>0</v>
      </c>
      <c r="AI51" s="36">
        <v>0</v>
      </c>
      <c r="AJ51" s="40">
        <f>VLOOKUP(A:A,Sheet1!A:AD,19,FALSE)</f>
        <v>0</v>
      </c>
      <c r="AK51" s="41">
        <f>AI51-AJ51</f>
        <v>0</v>
      </c>
      <c r="AL51" s="36">
        <v>0</v>
      </c>
      <c r="AM51" s="36">
        <v>0</v>
      </c>
      <c r="AN51" s="36">
        <v>0</v>
      </c>
      <c r="AO51" s="36">
        <v>0</v>
      </c>
      <c r="AP51" s="36">
        <v>0</v>
      </c>
      <c r="AQ51" s="36">
        <v>0</v>
      </c>
      <c r="AR51" s="36">
        <v>0</v>
      </c>
      <c r="AS51" s="36">
        <v>0</v>
      </c>
      <c r="AT51" s="36">
        <v>0</v>
      </c>
      <c r="AU51" s="36">
        <v>0</v>
      </c>
      <c r="AV51" s="36">
        <f t="shared" si="0"/>
        <v>45.92</v>
      </c>
      <c r="AW51" s="36">
        <f>VLOOKUP(A:A,Sheet1!A:AD,30,FALSE)</f>
        <v>22.96</v>
      </c>
      <c r="AX51" s="36">
        <f t="shared" si="1"/>
        <v>-22.96</v>
      </c>
    </row>
    <row r="52" spans="1:50" customFormat="1" hidden="1" x14ac:dyDescent="0.25">
      <c r="A52" t="s">
        <v>129</v>
      </c>
      <c r="B52" t="s">
        <v>130</v>
      </c>
      <c r="C52">
        <v>0</v>
      </c>
      <c r="F52">
        <v>0</v>
      </c>
      <c r="I52">
        <v>0</v>
      </c>
      <c r="L52">
        <v>0</v>
      </c>
      <c r="M52">
        <v>0</v>
      </c>
      <c r="N52">
        <v>0</v>
      </c>
      <c r="O52">
        <v>0</v>
      </c>
      <c r="P52">
        <v>0</v>
      </c>
      <c r="Q52">
        <v>0</v>
      </c>
      <c r="R52">
        <v>0</v>
      </c>
      <c r="S52">
        <v>0</v>
      </c>
      <c r="T52">
        <v>0</v>
      </c>
      <c r="W52">
        <v>0</v>
      </c>
      <c r="Z52">
        <v>0</v>
      </c>
      <c r="AC52">
        <v>0</v>
      </c>
      <c r="AF52">
        <v>0</v>
      </c>
      <c r="AI52">
        <v>0</v>
      </c>
      <c r="AL52">
        <v>0</v>
      </c>
      <c r="AM52">
        <v>0</v>
      </c>
      <c r="AN52">
        <v>0</v>
      </c>
      <c r="AO52">
        <v>0</v>
      </c>
      <c r="AP52">
        <v>0</v>
      </c>
      <c r="AQ52">
        <v>0</v>
      </c>
      <c r="AR52">
        <v>0</v>
      </c>
      <c r="AS52">
        <v>0</v>
      </c>
      <c r="AT52">
        <v>0</v>
      </c>
      <c r="AU52">
        <v>0</v>
      </c>
      <c r="AV52">
        <f t="shared" si="0"/>
        <v>0</v>
      </c>
      <c r="AW52" t="e">
        <f>VLOOKUP(A:A,Sheet1!A:AD,30,FALSE)</f>
        <v>#N/A</v>
      </c>
      <c r="AX52" t="e">
        <f t="shared" si="1"/>
        <v>#N/A</v>
      </c>
    </row>
    <row r="53" spans="1:50" customFormat="1" hidden="1" x14ac:dyDescent="0.25">
      <c r="A53" t="s">
        <v>131</v>
      </c>
      <c r="B53" t="s">
        <v>132</v>
      </c>
      <c r="C53">
        <v>0</v>
      </c>
      <c r="F53">
        <v>0</v>
      </c>
      <c r="I53">
        <v>0</v>
      </c>
      <c r="L53">
        <v>0</v>
      </c>
      <c r="M53">
        <v>0</v>
      </c>
      <c r="N53">
        <v>0</v>
      </c>
      <c r="O53">
        <v>0</v>
      </c>
      <c r="P53">
        <v>0</v>
      </c>
      <c r="Q53">
        <v>0</v>
      </c>
      <c r="R53">
        <v>0</v>
      </c>
      <c r="S53">
        <v>0</v>
      </c>
      <c r="T53">
        <v>0</v>
      </c>
      <c r="W53">
        <v>0</v>
      </c>
      <c r="Z53">
        <v>0</v>
      </c>
      <c r="AC53">
        <v>0</v>
      </c>
      <c r="AF53">
        <v>0</v>
      </c>
      <c r="AI53">
        <v>0</v>
      </c>
      <c r="AL53">
        <v>0</v>
      </c>
      <c r="AM53">
        <v>0</v>
      </c>
      <c r="AN53">
        <v>0</v>
      </c>
      <c r="AO53">
        <v>0</v>
      </c>
      <c r="AP53">
        <v>0</v>
      </c>
      <c r="AQ53">
        <v>0</v>
      </c>
      <c r="AR53">
        <v>0</v>
      </c>
      <c r="AS53">
        <v>0</v>
      </c>
      <c r="AT53">
        <v>0</v>
      </c>
      <c r="AU53">
        <v>0</v>
      </c>
      <c r="AV53">
        <f t="shared" si="0"/>
        <v>0</v>
      </c>
      <c r="AW53" t="e">
        <f>VLOOKUP(A:A,Sheet1!A:AD,30,FALSE)</f>
        <v>#N/A</v>
      </c>
      <c r="AX53" t="e">
        <f t="shared" si="1"/>
        <v>#N/A</v>
      </c>
    </row>
    <row r="54" spans="1:50" customFormat="1" hidden="1" x14ac:dyDescent="0.25">
      <c r="A54" t="s">
        <v>133</v>
      </c>
      <c r="B54" t="s">
        <v>134</v>
      </c>
      <c r="C54">
        <v>0</v>
      </c>
      <c r="F54">
        <v>0</v>
      </c>
      <c r="I54">
        <v>0</v>
      </c>
      <c r="L54">
        <v>0</v>
      </c>
      <c r="M54">
        <v>0</v>
      </c>
      <c r="N54">
        <v>0</v>
      </c>
      <c r="O54">
        <v>0</v>
      </c>
      <c r="P54">
        <v>0</v>
      </c>
      <c r="Q54">
        <v>0</v>
      </c>
      <c r="R54">
        <v>0</v>
      </c>
      <c r="S54">
        <v>0</v>
      </c>
      <c r="T54">
        <v>0</v>
      </c>
      <c r="W54">
        <v>0</v>
      </c>
      <c r="Z54">
        <v>0</v>
      </c>
      <c r="AC54">
        <v>0</v>
      </c>
      <c r="AF54">
        <v>0</v>
      </c>
      <c r="AI54">
        <v>0</v>
      </c>
      <c r="AL54">
        <v>0</v>
      </c>
      <c r="AM54">
        <v>0</v>
      </c>
      <c r="AN54">
        <v>0</v>
      </c>
      <c r="AO54">
        <v>0</v>
      </c>
      <c r="AP54">
        <v>0</v>
      </c>
      <c r="AQ54">
        <v>0</v>
      </c>
      <c r="AR54">
        <v>0</v>
      </c>
      <c r="AS54">
        <v>0</v>
      </c>
      <c r="AT54">
        <v>0</v>
      </c>
      <c r="AU54">
        <v>0</v>
      </c>
      <c r="AV54">
        <f t="shared" si="0"/>
        <v>0</v>
      </c>
      <c r="AW54" t="e">
        <f>VLOOKUP(A:A,Sheet1!A:AD,30,FALSE)</f>
        <v>#N/A</v>
      </c>
      <c r="AX54" t="e">
        <f t="shared" si="1"/>
        <v>#N/A</v>
      </c>
    </row>
    <row r="55" spans="1:50" customFormat="1" hidden="1" x14ac:dyDescent="0.25">
      <c r="A55" t="s">
        <v>135</v>
      </c>
      <c r="B55" t="s">
        <v>136</v>
      </c>
      <c r="C55">
        <v>0</v>
      </c>
      <c r="F55">
        <v>0</v>
      </c>
      <c r="I55">
        <v>0</v>
      </c>
      <c r="L55">
        <v>0</v>
      </c>
      <c r="M55">
        <v>0</v>
      </c>
      <c r="N55">
        <v>0</v>
      </c>
      <c r="O55">
        <v>0</v>
      </c>
      <c r="P55">
        <v>0</v>
      </c>
      <c r="Q55">
        <v>0</v>
      </c>
      <c r="R55">
        <v>0</v>
      </c>
      <c r="S55">
        <v>0</v>
      </c>
      <c r="T55">
        <v>0</v>
      </c>
      <c r="W55">
        <v>0</v>
      </c>
      <c r="Z55">
        <v>0</v>
      </c>
      <c r="AC55">
        <v>0</v>
      </c>
      <c r="AF55">
        <v>0</v>
      </c>
      <c r="AI55">
        <v>0</v>
      </c>
      <c r="AL55">
        <v>0</v>
      </c>
      <c r="AM55">
        <v>0</v>
      </c>
      <c r="AN55">
        <v>0</v>
      </c>
      <c r="AO55">
        <v>0</v>
      </c>
      <c r="AP55">
        <v>0</v>
      </c>
      <c r="AQ55">
        <v>0</v>
      </c>
      <c r="AR55">
        <v>0</v>
      </c>
      <c r="AS55">
        <v>0</v>
      </c>
      <c r="AT55">
        <v>0</v>
      </c>
      <c r="AU55">
        <v>0</v>
      </c>
      <c r="AV55">
        <f t="shared" si="0"/>
        <v>0</v>
      </c>
      <c r="AW55" t="e">
        <f>VLOOKUP(A:A,Sheet1!A:AD,30,FALSE)</f>
        <v>#N/A</v>
      </c>
      <c r="AX55" t="e">
        <f t="shared" si="1"/>
        <v>#N/A</v>
      </c>
    </row>
    <row r="56" spans="1:50" customFormat="1" hidden="1" x14ac:dyDescent="0.25">
      <c r="A56" t="s">
        <v>137</v>
      </c>
      <c r="B56" t="s">
        <v>138</v>
      </c>
      <c r="C56">
        <v>0</v>
      </c>
      <c r="F56">
        <v>0</v>
      </c>
      <c r="I56">
        <v>0</v>
      </c>
      <c r="L56">
        <v>0</v>
      </c>
      <c r="M56">
        <v>0</v>
      </c>
      <c r="N56">
        <v>0</v>
      </c>
      <c r="O56">
        <v>0</v>
      </c>
      <c r="P56">
        <v>0</v>
      </c>
      <c r="Q56">
        <v>0</v>
      </c>
      <c r="R56">
        <v>0</v>
      </c>
      <c r="S56">
        <v>0</v>
      </c>
      <c r="T56">
        <v>0</v>
      </c>
      <c r="W56">
        <v>0</v>
      </c>
      <c r="Z56">
        <v>0</v>
      </c>
      <c r="AC56">
        <v>0</v>
      </c>
      <c r="AF56">
        <v>0</v>
      </c>
      <c r="AI56">
        <v>0</v>
      </c>
      <c r="AL56">
        <v>0</v>
      </c>
      <c r="AM56">
        <v>0</v>
      </c>
      <c r="AN56">
        <v>0</v>
      </c>
      <c r="AO56">
        <v>0</v>
      </c>
      <c r="AP56">
        <v>0</v>
      </c>
      <c r="AQ56">
        <v>0</v>
      </c>
      <c r="AR56">
        <v>0</v>
      </c>
      <c r="AS56">
        <v>0</v>
      </c>
      <c r="AT56">
        <v>0</v>
      </c>
      <c r="AU56">
        <v>0</v>
      </c>
      <c r="AV56">
        <f t="shared" si="0"/>
        <v>0</v>
      </c>
      <c r="AW56" t="e">
        <f>VLOOKUP(A:A,Sheet1!A:AD,30,FALSE)</f>
        <v>#N/A</v>
      </c>
      <c r="AX56" t="e">
        <f t="shared" si="1"/>
        <v>#N/A</v>
      </c>
    </row>
    <row r="57" spans="1:50" customFormat="1" hidden="1" x14ac:dyDescent="0.25">
      <c r="A57" t="s">
        <v>139</v>
      </c>
      <c r="B57" t="s">
        <v>140</v>
      </c>
      <c r="C57">
        <v>0</v>
      </c>
      <c r="F57">
        <v>0</v>
      </c>
      <c r="I57">
        <v>0</v>
      </c>
      <c r="L57">
        <v>0</v>
      </c>
      <c r="M57">
        <v>0</v>
      </c>
      <c r="N57">
        <v>0</v>
      </c>
      <c r="O57">
        <v>0</v>
      </c>
      <c r="P57">
        <v>0</v>
      </c>
      <c r="Q57">
        <v>0</v>
      </c>
      <c r="R57">
        <v>0</v>
      </c>
      <c r="S57">
        <v>0</v>
      </c>
      <c r="T57">
        <v>0</v>
      </c>
      <c r="W57">
        <v>0</v>
      </c>
      <c r="Z57">
        <v>0</v>
      </c>
      <c r="AC57">
        <v>0</v>
      </c>
      <c r="AF57">
        <v>0</v>
      </c>
      <c r="AI57">
        <v>0</v>
      </c>
      <c r="AL57">
        <v>0</v>
      </c>
      <c r="AM57">
        <v>0</v>
      </c>
      <c r="AN57">
        <v>0</v>
      </c>
      <c r="AO57">
        <v>0</v>
      </c>
      <c r="AP57">
        <v>0</v>
      </c>
      <c r="AQ57">
        <v>0</v>
      </c>
      <c r="AR57">
        <v>0</v>
      </c>
      <c r="AS57">
        <v>0</v>
      </c>
      <c r="AT57">
        <v>0</v>
      </c>
      <c r="AU57">
        <v>0</v>
      </c>
      <c r="AV57">
        <f t="shared" si="0"/>
        <v>0</v>
      </c>
      <c r="AW57">
        <f>VLOOKUP(A:A,Sheet1!A:AD,30,FALSE)</f>
        <v>39.5</v>
      </c>
      <c r="AX57">
        <f t="shared" si="1"/>
        <v>39.5</v>
      </c>
    </row>
    <row r="58" spans="1:50" customFormat="1" hidden="1" x14ac:dyDescent="0.25">
      <c r="A58" t="s">
        <v>141</v>
      </c>
      <c r="B58" t="s">
        <v>142</v>
      </c>
      <c r="C58">
        <v>2</v>
      </c>
      <c r="F58">
        <v>0</v>
      </c>
      <c r="I58">
        <v>0</v>
      </c>
      <c r="L58">
        <v>0</v>
      </c>
      <c r="M58">
        <v>0</v>
      </c>
      <c r="N58">
        <v>0</v>
      </c>
      <c r="O58">
        <v>0</v>
      </c>
      <c r="P58">
        <v>0</v>
      </c>
      <c r="Q58">
        <v>0</v>
      </c>
      <c r="R58">
        <v>0</v>
      </c>
      <c r="S58">
        <v>0</v>
      </c>
      <c r="T58">
        <v>2</v>
      </c>
      <c r="W58">
        <v>0</v>
      </c>
      <c r="Z58">
        <v>2</v>
      </c>
      <c r="AC58">
        <v>0</v>
      </c>
      <c r="AF58">
        <v>0</v>
      </c>
      <c r="AI58">
        <v>0</v>
      </c>
      <c r="AL58">
        <v>0</v>
      </c>
      <c r="AM58">
        <v>0</v>
      </c>
      <c r="AN58">
        <v>0</v>
      </c>
      <c r="AO58">
        <v>0</v>
      </c>
      <c r="AP58">
        <v>0</v>
      </c>
      <c r="AQ58">
        <v>0</v>
      </c>
      <c r="AR58">
        <v>0</v>
      </c>
      <c r="AS58">
        <v>0</v>
      </c>
      <c r="AT58">
        <v>0</v>
      </c>
      <c r="AU58">
        <v>0</v>
      </c>
      <c r="AV58">
        <f t="shared" si="0"/>
        <v>6</v>
      </c>
      <c r="AW58">
        <f>VLOOKUP(A:A,Sheet1!A:AD,30,FALSE)</f>
        <v>6.0000000000000009</v>
      </c>
      <c r="AX58">
        <f t="shared" si="1"/>
        <v>0</v>
      </c>
    </row>
    <row r="59" spans="1:50" customFormat="1" hidden="1" x14ac:dyDescent="0.25">
      <c r="A59" t="s">
        <v>143</v>
      </c>
      <c r="B59" t="s">
        <v>144</v>
      </c>
      <c r="C59">
        <v>0</v>
      </c>
      <c r="F59">
        <v>0</v>
      </c>
      <c r="I59">
        <v>0</v>
      </c>
      <c r="L59">
        <v>0</v>
      </c>
      <c r="M59">
        <v>0</v>
      </c>
      <c r="N59">
        <v>0</v>
      </c>
      <c r="O59">
        <v>0</v>
      </c>
      <c r="P59">
        <v>0</v>
      </c>
      <c r="Q59">
        <v>0</v>
      </c>
      <c r="R59">
        <v>0</v>
      </c>
      <c r="S59">
        <v>0</v>
      </c>
      <c r="T59">
        <v>0</v>
      </c>
      <c r="W59">
        <v>0</v>
      </c>
      <c r="Z59">
        <v>0</v>
      </c>
      <c r="AC59">
        <v>0</v>
      </c>
      <c r="AF59">
        <v>0</v>
      </c>
      <c r="AI59">
        <v>0</v>
      </c>
      <c r="AL59">
        <v>0</v>
      </c>
      <c r="AM59">
        <v>0</v>
      </c>
      <c r="AN59">
        <v>0</v>
      </c>
      <c r="AO59">
        <v>0</v>
      </c>
      <c r="AP59">
        <v>0</v>
      </c>
      <c r="AQ59">
        <v>0</v>
      </c>
      <c r="AR59">
        <v>0</v>
      </c>
      <c r="AS59">
        <v>0</v>
      </c>
      <c r="AT59">
        <v>0</v>
      </c>
      <c r="AU59">
        <v>0</v>
      </c>
      <c r="AV59">
        <f t="shared" si="0"/>
        <v>0</v>
      </c>
      <c r="AW59" t="e">
        <f>VLOOKUP(A:A,Sheet1!A:AD,30,FALSE)</f>
        <v>#N/A</v>
      </c>
      <c r="AX59" t="e">
        <f t="shared" si="1"/>
        <v>#N/A</v>
      </c>
    </row>
    <row r="60" spans="1:50" customFormat="1" hidden="1" x14ac:dyDescent="0.25">
      <c r="A60" t="s">
        <v>145</v>
      </c>
      <c r="B60" t="s">
        <v>146</v>
      </c>
      <c r="C60">
        <v>0</v>
      </c>
      <c r="F60">
        <v>0</v>
      </c>
      <c r="I60">
        <v>0</v>
      </c>
      <c r="L60">
        <v>0</v>
      </c>
      <c r="M60">
        <v>0</v>
      </c>
      <c r="N60">
        <v>0</v>
      </c>
      <c r="O60">
        <v>0</v>
      </c>
      <c r="P60">
        <v>0</v>
      </c>
      <c r="Q60">
        <v>0</v>
      </c>
      <c r="R60">
        <v>0</v>
      </c>
      <c r="S60">
        <v>0</v>
      </c>
      <c r="T60">
        <v>0</v>
      </c>
      <c r="W60">
        <v>0</v>
      </c>
      <c r="Z60">
        <v>0</v>
      </c>
      <c r="AC60">
        <v>0</v>
      </c>
      <c r="AF60">
        <v>0</v>
      </c>
      <c r="AI60">
        <v>0</v>
      </c>
      <c r="AL60">
        <v>0</v>
      </c>
      <c r="AM60">
        <v>0</v>
      </c>
      <c r="AN60">
        <v>0</v>
      </c>
      <c r="AO60">
        <v>0</v>
      </c>
      <c r="AP60">
        <v>0</v>
      </c>
      <c r="AQ60">
        <v>0</v>
      </c>
      <c r="AR60">
        <v>0</v>
      </c>
      <c r="AS60">
        <v>0</v>
      </c>
      <c r="AT60">
        <v>0</v>
      </c>
      <c r="AU60">
        <v>0</v>
      </c>
      <c r="AV60">
        <f t="shared" si="0"/>
        <v>0</v>
      </c>
      <c r="AW60" t="e">
        <f>VLOOKUP(A:A,Sheet1!A:AD,30,FALSE)</f>
        <v>#N/A</v>
      </c>
      <c r="AX60" t="e">
        <f t="shared" si="1"/>
        <v>#N/A</v>
      </c>
    </row>
    <row r="61" spans="1:50" customFormat="1" hidden="1" x14ac:dyDescent="0.25">
      <c r="A61" t="s">
        <v>147</v>
      </c>
      <c r="B61" t="s">
        <v>148</v>
      </c>
      <c r="C61">
        <v>0</v>
      </c>
      <c r="F61">
        <v>0</v>
      </c>
      <c r="I61">
        <v>0</v>
      </c>
      <c r="L61">
        <v>0</v>
      </c>
      <c r="M61">
        <v>0</v>
      </c>
      <c r="N61">
        <v>0</v>
      </c>
      <c r="O61">
        <v>0</v>
      </c>
      <c r="P61">
        <v>0</v>
      </c>
      <c r="Q61">
        <v>0</v>
      </c>
      <c r="R61">
        <v>0</v>
      </c>
      <c r="S61">
        <v>0</v>
      </c>
      <c r="T61">
        <v>0</v>
      </c>
      <c r="W61">
        <v>0</v>
      </c>
      <c r="Z61">
        <v>0</v>
      </c>
      <c r="AC61">
        <v>0</v>
      </c>
      <c r="AF61">
        <v>0</v>
      </c>
      <c r="AI61">
        <v>0</v>
      </c>
      <c r="AL61">
        <v>0</v>
      </c>
      <c r="AM61">
        <v>0</v>
      </c>
      <c r="AN61">
        <v>0</v>
      </c>
      <c r="AO61">
        <v>0</v>
      </c>
      <c r="AP61">
        <v>0</v>
      </c>
      <c r="AQ61">
        <v>0</v>
      </c>
      <c r="AR61">
        <v>0</v>
      </c>
      <c r="AS61">
        <v>0</v>
      </c>
      <c r="AT61">
        <v>0</v>
      </c>
      <c r="AU61">
        <v>0</v>
      </c>
      <c r="AV61">
        <f t="shared" si="0"/>
        <v>0</v>
      </c>
      <c r="AW61" t="e">
        <f>VLOOKUP(A:A,Sheet1!A:AD,30,FALSE)</f>
        <v>#N/A</v>
      </c>
      <c r="AX61" t="e">
        <f t="shared" si="1"/>
        <v>#N/A</v>
      </c>
    </row>
    <row r="62" spans="1:50" customFormat="1" hidden="1" x14ac:dyDescent="0.25">
      <c r="A62" t="s">
        <v>149</v>
      </c>
      <c r="B62" t="s">
        <v>150</v>
      </c>
      <c r="C62">
        <v>0</v>
      </c>
      <c r="F62">
        <v>0</v>
      </c>
      <c r="I62">
        <v>0</v>
      </c>
      <c r="L62">
        <v>0</v>
      </c>
      <c r="M62">
        <v>0</v>
      </c>
      <c r="N62">
        <v>0</v>
      </c>
      <c r="O62">
        <v>0</v>
      </c>
      <c r="P62">
        <v>0</v>
      </c>
      <c r="Q62">
        <v>0</v>
      </c>
      <c r="R62">
        <v>0</v>
      </c>
      <c r="S62">
        <v>0</v>
      </c>
      <c r="T62">
        <v>0</v>
      </c>
      <c r="W62">
        <v>0</v>
      </c>
      <c r="Z62">
        <v>0</v>
      </c>
      <c r="AC62">
        <v>0</v>
      </c>
      <c r="AF62">
        <v>0</v>
      </c>
      <c r="AI62">
        <v>0</v>
      </c>
      <c r="AL62">
        <v>0</v>
      </c>
      <c r="AM62">
        <v>0</v>
      </c>
      <c r="AN62">
        <v>0</v>
      </c>
      <c r="AO62">
        <v>0</v>
      </c>
      <c r="AP62">
        <v>0</v>
      </c>
      <c r="AQ62">
        <v>0</v>
      </c>
      <c r="AR62">
        <v>0</v>
      </c>
      <c r="AS62">
        <v>0</v>
      </c>
      <c r="AT62">
        <v>0</v>
      </c>
      <c r="AU62">
        <v>0</v>
      </c>
      <c r="AV62">
        <f t="shared" si="0"/>
        <v>0</v>
      </c>
      <c r="AW62" t="e">
        <f>VLOOKUP(A:A,Sheet1!A:AD,30,FALSE)</f>
        <v>#N/A</v>
      </c>
      <c r="AX62" t="e">
        <f t="shared" si="1"/>
        <v>#N/A</v>
      </c>
    </row>
    <row r="63" spans="1:50" customFormat="1" hidden="1" x14ac:dyDescent="0.25">
      <c r="A63" t="s">
        <v>151</v>
      </c>
      <c r="AV63">
        <f t="shared" si="0"/>
        <v>0</v>
      </c>
      <c r="AW63">
        <f>VLOOKUP(A:A,Sheet1!A:AD,30,FALSE)</f>
        <v>596.69000000000005</v>
      </c>
      <c r="AX63">
        <f t="shared" si="1"/>
        <v>596.69000000000005</v>
      </c>
    </row>
  </sheetData>
  <autoFilter ref="A1:AX63" xr:uid="{00000000-0001-0000-0000-000000000000}">
    <filterColumn colId="47">
      <filters>
        <filter val="12.400001"/>
        <filter val="15.966667"/>
        <filter val="16.333333"/>
        <filter val="26.616666"/>
        <filter val="3.65"/>
        <filter val="39.416667"/>
        <filter val="40.066667"/>
        <filter val="56.166667"/>
        <filter val="67.733334"/>
        <filter val="8"/>
      </filters>
    </filterColumn>
    <filterColumn colId="49">
      <filters>
        <filter val="#N/A"/>
        <filter val="-0.196667"/>
        <filter val="-0.2"/>
        <filter val="-0.203333"/>
        <filter val="10.559999"/>
        <filter val="-10.966667"/>
        <filter val="-16.246667"/>
        <filter val="-32.116667"/>
        <filter val="39.5"/>
        <filter val="-4"/>
        <filter val="4.093334"/>
        <filter val="-50.033334"/>
        <filter val="596.69"/>
      </filters>
    </filterColumn>
  </autoFilter>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3588C-423C-41E0-A05E-F119C0C0954E}">
  <dimension ref="A1:AH51"/>
  <sheetViews>
    <sheetView workbookViewId="0">
      <selection activeCell="A15" sqref="A15"/>
    </sheetView>
  </sheetViews>
  <sheetFormatPr defaultRowHeight="15" x14ac:dyDescent="0.25"/>
  <cols>
    <col min="2" max="2" width="16.140625" customWidth="1"/>
    <col min="4" max="4" width="18.5703125" customWidth="1"/>
    <col min="6" max="6" width="15.5703125" customWidth="1"/>
    <col min="8" max="8" width="14.7109375" customWidth="1"/>
    <col min="10" max="10" width="16" customWidth="1"/>
    <col min="12" max="12" width="14.85546875" customWidth="1"/>
    <col min="14" max="14" width="20.140625" customWidth="1"/>
    <col min="21" max="22" width="14.5703125" customWidth="1"/>
    <col min="25" max="25" width="14.7109375" customWidth="1"/>
    <col min="26" max="26" width="17.5703125" customWidth="1"/>
    <col min="30" max="30" width="11.28515625" customWidth="1"/>
  </cols>
  <sheetData>
    <row r="1" spans="1:34" x14ac:dyDescent="0.25">
      <c r="A1" s="1" t="s">
        <v>152</v>
      </c>
      <c r="C1" s="2"/>
      <c r="D1" s="2"/>
      <c r="E1" s="2"/>
      <c r="F1" s="2"/>
      <c r="G1" s="2"/>
      <c r="H1" s="2"/>
      <c r="I1" s="2"/>
      <c r="J1" s="2"/>
      <c r="K1" s="2"/>
      <c r="L1" s="2"/>
      <c r="M1" s="2"/>
      <c r="N1" s="2"/>
      <c r="O1" s="2"/>
      <c r="P1" s="2"/>
      <c r="Q1" s="2"/>
      <c r="R1" s="2"/>
      <c r="S1" s="2"/>
      <c r="T1" s="2"/>
      <c r="U1" s="2"/>
      <c r="V1" s="2"/>
      <c r="W1" s="2"/>
      <c r="X1" s="2"/>
      <c r="Y1" s="2"/>
      <c r="Z1" s="2"/>
      <c r="AA1" s="2"/>
      <c r="AB1" s="2"/>
      <c r="AC1" s="2"/>
    </row>
    <row r="2" spans="1:34" x14ac:dyDescent="0.25">
      <c r="A2" s="1" t="s">
        <v>153</v>
      </c>
      <c r="C2" s="2"/>
      <c r="D2" s="2"/>
      <c r="E2" s="2"/>
      <c r="F2" s="2"/>
      <c r="G2" s="2"/>
      <c r="H2" s="2"/>
      <c r="I2" s="2"/>
      <c r="J2" s="2"/>
      <c r="K2" s="2"/>
      <c r="L2" s="2"/>
      <c r="M2" s="2"/>
      <c r="N2" s="2"/>
      <c r="O2" s="2"/>
      <c r="P2" s="2"/>
      <c r="Q2" s="2"/>
      <c r="R2" s="2"/>
      <c r="S2" s="2"/>
      <c r="T2" s="2"/>
      <c r="U2" s="2"/>
      <c r="V2" s="2"/>
      <c r="W2" s="2"/>
      <c r="X2" s="2"/>
      <c r="Y2" s="2"/>
      <c r="Z2" s="2"/>
      <c r="AA2" s="2"/>
      <c r="AB2" s="2"/>
      <c r="AC2" s="2"/>
    </row>
    <row r="3" spans="1:34" x14ac:dyDescent="0.25">
      <c r="A3" s="1" t="s">
        <v>154</v>
      </c>
      <c r="C3" s="2"/>
      <c r="D3" s="2"/>
      <c r="E3" s="2"/>
      <c r="F3" s="2"/>
      <c r="G3" s="2"/>
      <c r="H3" s="2"/>
      <c r="I3" s="2"/>
      <c r="J3" s="2"/>
      <c r="K3" s="2"/>
      <c r="L3" s="2"/>
      <c r="M3" s="2"/>
      <c r="N3" s="2"/>
      <c r="O3" s="2"/>
      <c r="P3" s="2"/>
      <c r="Q3" s="2"/>
      <c r="R3" s="2"/>
      <c r="S3" s="2"/>
      <c r="T3" s="2"/>
      <c r="U3" s="2"/>
      <c r="V3" s="2"/>
      <c r="W3" s="2"/>
      <c r="X3" s="2"/>
      <c r="Y3" s="2"/>
      <c r="Z3" s="2"/>
      <c r="AA3" s="2"/>
      <c r="AB3" s="2"/>
      <c r="AC3" s="2"/>
    </row>
    <row r="4" spans="1:34" ht="15.75" thickBot="1" x14ac:dyDescent="0.3">
      <c r="A4">
        <v>1</v>
      </c>
      <c r="B4">
        <v>2</v>
      </c>
      <c r="C4">
        <v>3</v>
      </c>
      <c r="D4">
        <v>4</v>
      </c>
      <c r="E4">
        <v>5</v>
      </c>
      <c r="F4">
        <v>6</v>
      </c>
      <c r="G4">
        <v>7</v>
      </c>
      <c r="H4">
        <v>8</v>
      </c>
      <c r="I4">
        <v>9</v>
      </c>
      <c r="J4">
        <v>10</v>
      </c>
      <c r="K4">
        <v>11</v>
      </c>
      <c r="L4">
        <v>12</v>
      </c>
      <c r="M4">
        <v>13</v>
      </c>
      <c r="N4">
        <v>14</v>
      </c>
      <c r="O4">
        <v>15</v>
      </c>
      <c r="P4">
        <v>16</v>
      </c>
      <c r="Q4">
        <v>17</v>
      </c>
      <c r="R4">
        <v>18</v>
      </c>
      <c r="S4">
        <v>19</v>
      </c>
      <c r="T4">
        <v>20</v>
      </c>
      <c r="U4">
        <v>21</v>
      </c>
      <c r="V4">
        <v>22</v>
      </c>
      <c r="W4">
        <v>23</v>
      </c>
      <c r="X4">
        <v>24</v>
      </c>
      <c r="Y4">
        <v>25</v>
      </c>
      <c r="Z4">
        <v>26</v>
      </c>
      <c r="AA4">
        <v>27</v>
      </c>
      <c r="AB4">
        <v>28</v>
      </c>
      <c r="AC4">
        <v>29</v>
      </c>
      <c r="AD4">
        <v>30</v>
      </c>
    </row>
    <row r="5" spans="1:34" x14ac:dyDescent="0.25">
      <c r="A5" s="3"/>
      <c r="B5" s="4"/>
      <c r="C5" s="5" t="s">
        <v>155</v>
      </c>
      <c r="D5" s="5"/>
      <c r="E5" s="5"/>
      <c r="F5" s="5"/>
      <c r="G5" s="5"/>
      <c r="H5" s="5"/>
      <c r="I5" s="5"/>
      <c r="J5" s="5"/>
      <c r="K5" s="5"/>
      <c r="L5" s="5"/>
      <c r="M5" s="5"/>
      <c r="N5" s="6" t="s">
        <v>156</v>
      </c>
      <c r="O5" s="6"/>
      <c r="P5" s="5" t="s">
        <v>157</v>
      </c>
      <c r="Q5" s="5"/>
      <c r="R5" s="5"/>
      <c r="S5" s="5"/>
      <c r="T5" s="5"/>
      <c r="U5" s="5"/>
      <c r="V5" s="5"/>
      <c r="W5" s="5"/>
      <c r="X5" s="5"/>
      <c r="Y5" s="5"/>
      <c r="Z5" s="5"/>
      <c r="AA5" s="5"/>
      <c r="AB5" s="5"/>
      <c r="AC5" s="5"/>
      <c r="AD5" s="7" t="s">
        <v>158</v>
      </c>
      <c r="AE5" s="8"/>
      <c r="AF5" s="8"/>
      <c r="AG5" s="8"/>
      <c r="AH5" s="8"/>
    </row>
    <row r="6" spans="1:34" x14ac:dyDescent="0.25">
      <c r="A6" s="9"/>
      <c r="B6" s="10"/>
      <c r="C6" s="11" t="s">
        <v>159</v>
      </c>
      <c r="D6" s="11" t="s">
        <v>160</v>
      </c>
      <c r="E6" s="11"/>
      <c r="F6" s="11" t="s">
        <v>161</v>
      </c>
      <c r="G6" s="11"/>
      <c r="H6" s="11" t="s">
        <v>162</v>
      </c>
      <c r="I6" s="11"/>
      <c r="J6" s="11" t="s">
        <v>163</v>
      </c>
      <c r="K6" s="11"/>
      <c r="L6" s="11" t="s">
        <v>164</v>
      </c>
      <c r="M6" s="11"/>
      <c r="N6" s="12"/>
      <c r="O6" s="12"/>
      <c r="P6" s="13" t="s">
        <v>165</v>
      </c>
      <c r="Q6" s="13"/>
      <c r="R6" s="13" t="s">
        <v>160</v>
      </c>
      <c r="S6" s="13"/>
      <c r="T6" s="13" t="s">
        <v>161</v>
      </c>
      <c r="U6" s="13"/>
      <c r="V6" s="13" t="s">
        <v>162</v>
      </c>
      <c r="W6" s="13"/>
      <c r="X6" s="13" t="s">
        <v>163</v>
      </c>
      <c r="Y6" s="13"/>
      <c r="Z6" s="13" t="s">
        <v>164</v>
      </c>
      <c r="AA6" s="13"/>
      <c r="AB6" s="13" t="s">
        <v>166</v>
      </c>
      <c r="AC6" s="13"/>
      <c r="AD6" s="14"/>
      <c r="AE6" s="8"/>
      <c r="AF6" s="8"/>
      <c r="AG6" s="8"/>
      <c r="AH6" s="8"/>
    </row>
    <row r="7" spans="1:34" ht="15.75" thickBot="1" x14ac:dyDescent="0.3">
      <c r="A7" s="15" t="s">
        <v>167</v>
      </c>
      <c r="B7" s="16" t="s">
        <v>168</v>
      </c>
      <c r="C7" s="17"/>
      <c r="D7" s="18" t="s">
        <v>169</v>
      </c>
      <c r="E7" s="18" t="s">
        <v>170</v>
      </c>
      <c r="F7" s="18" t="s">
        <v>169</v>
      </c>
      <c r="G7" s="18" t="s">
        <v>170</v>
      </c>
      <c r="H7" s="18" t="s">
        <v>169</v>
      </c>
      <c r="I7" s="18" t="s">
        <v>170</v>
      </c>
      <c r="J7" s="18" t="s">
        <v>169</v>
      </c>
      <c r="K7" s="18" t="s">
        <v>170</v>
      </c>
      <c r="L7" s="18" t="s">
        <v>169</v>
      </c>
      <c r="M7" s="18" t="s">
        <v>170</v>
      </c>
      <c r="N7" s="19" t="s">
        <v>171</v>
      </c>
      <c r="O7" s="19" t="s">
        <v>172</v>
      </c>
      <c r="P7" s="20" t="s">
        <v>171</v>
      </c>
      <c r="Q7" s="20" t="s">
        <v>172</v>
      </c>
      <c r="R7" s="20" t="s">
        <v>171</v>
      </c>
      <c r="S7" s="20" t="s">
        <v>172</v>
      </c>
      <c r="T7" s="20" t="s">
        <v>171</v>
      </c>
      <c r="U7" s="20" t="s">
        <v>172</v>
      </c>
      <c r="V7" s="20" t="s">
        <v>171</v>
      </c>
      <c r="W7" s="20" t="s">
        <v>172</v>
      </c>
      <c r="X7" s="20" t="s">
        <v>171</v>
      </c>
      <c r="Y7" s="20" t="s">
        <v>172</v>
      </c>
      <c r="Z7" s="20" t="s">
        <v>171</v>
      </c>
      <c r="AA7" s="20" t="s">
        <v>172</v>
      </c>
      <c r="AB7" s="20" t="s">
        <v>173</v>
      </c>
      <c r="AC7" s="20" t="s">
        <v>174</v>
      </c>
      <c r="AD7" s="21"/>
      <c r="AE7" s="8"/>
      <c r="AF7" s="8"/>
      <c r="AG7" s="8"/>
      <c r="AH7" s="8"/>
    </row>
    <row r="8" spans="1:34" x14ac:dyDescent="0.25">
      <c r="A8" s="22" t="s">
        <v>175</v>
      </c>
      <c r="B8" s="22" t="s">
        <v>168</v>
      </c>
      <c r="C8" s="23" t="s">
        <v>176</v>
      </c>
      <c r="D8" s="23" t="s">
        <v>177</v>
      </c>
      <c r="E8" s="23" t="s">
        <v>178</v>
      </c>
      <c r="F8" s="23" t="s">
        <v>179</v>
      </c>
      <c r="G8" s="23" t="s">
        <v>180</v>
      </c>
      <c r="H8" s="23" t="s">
        <v>181</v>
      </c>
      <c r="I8" s="23" t="s">
        <v>182</v>
      </c>
      <c r="J8" s="23" t="s">
        <v>183</v>
      </c>
      <c r="K8" s="23" t="s">
        <v>184</v>
      </c>
      <c r="L8" s="23" t="s">
        <v>185</v>
      </c>
      <c r="M8" s="23" t="s">
        <v>186</v>
      </c>
      <c r="N8" s="23" t="s">
        <v>187</v>
      </c>
      <c r="O8" s="23" t="s">
        <v>188</v>
      </c>
      <c r="P8" s="23" t="s">
        <v>189</v>
      </c>
      <c r="Q8" s="23" t="s">
        <v>190</v>
      </c>
      <c r="R8" s="23" t="s">
        <v>191</v>
      </c>
      <c r="S8" s="23" t="s">
        <v>192</v>
      </c>
      <c r="T8" s="23" t="s">
        <v>193</v>
      </c>
      <c r="U8" s="23" t="s">
        <v>194</v>
      </c>
      <c r="V8" s="23" t="s">
        <v>195</v>
      </c>
      <c r="W8" s="23" t="s">
        <v>196</v>
      </c>
      <c r="X8" s="23" t="s">
        <v>197</v>
      </c>
      <c r="Y8" s="23" t="s">
        <v>198</v>
      </c>
      <c r="Z8" s="23" t="s">
        <v>199</v>
      </c>
      <c r="AA8" s="23" t="s">
        <v>200</v>
      </c>
      <c r="AB8" s="23" t="s">
        <v>201</v>
      </c>
      <c r="AC8" s="23" t="s">
        <v>202</v>
      </c>
      <c r="AD8" s="24" t="s">
        <v>158</v>
      </c>
      <c r="AE8" s="1"/>
      <c r="AF8" s="1"/>
      <c r="AG8" s="1"/>
      <c r="AH8" s="1"/>
    </row>
    <row r="9" spans="1:34" x14ac:dyDescent="0.25">
      <c r="A9" s="25" t="s">
        <v>203</v>
      </c>
      <c r="B9" s="26"/>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6"/>
    </row>
    <row r="10" spans="1:34" x14ac:dyDescent="0.25">
      <c r="A10" s="28" t="s">
        <v>204</v>
      </c>
      <c r="B10" s="28" t="s">
        <v>205</v>
      </c>
      <c r="C10" s="29"/>
      <c r="D10" s="29"/>
      <c r="E10" s="29"/>
      <c r="F10" s="30">
        <v>8</v>
      </c>
      <c r="G10" s="30">
        <v>0.2</v>
      </c>
      <c r="H10" s="29"/>
      <c r="I10" s="29"/>
      <c r="J10" s="29"/>
      <c r="K10" s="29"/>
      <c r="L10" s="29"/>
      <c r="M10" s="29"/>
      <c r="N10" s="29"/>
      <c r="O10" s="29"/>
      <c r="P10" s="29"/>
      <c r="Q10" s="29"/>
      <c r="R10" s="29"/>
      <c r="S10" s="29"/>
      <c r="T10" s="29"/>
      <c r="U10" s="29"/>
      <c r="V10" s="29"/>
      <c r="W10" s="29"/>
      <c r="X10" s="29"/>
      <c r="Y10" s="29"/>
      <c r="Z10" s="29"/>
      <c r="AA10" s="29"/>
      <c r="AB10" s="31"/>
      <c r="AC10" s="31"/>
      <c r="AD10" s="32">
        <f>SUM(C10:AC10)</f>
        <v>8.1999999999999993</v>
      </c>
      <c r="AE10" s="33" t="s">
        <v>206</v>
      </c>
      <c r="AF10" s="34"/>
      <c r="AG10" s="31"/>
      <c r="AH10" s="31"/>
    </row>
    <row r="11" spans="1:34" x14ac:dyDescent="0.25">
      <c r="A11" s="28" t="s">
        <v>127</v>
      </c>
      <c r="B11" s="28" t="s">
        <v>128</v>
      </c>
      <c r="C11" s="30">
        <v>11.98</v>
      </c>
      <c r="D11" s="29"/>
      <c r="E11" s="29"/>
      <c r="F11" s="29"/>
      <c r="G11" s="29"/>
      <c r="H11" s="29"/>
      <c r="I11" s="29"/>
      <c r="J11" s="29"/>
      <c r="K11" s="29"/>
      <c r="L11" s="29"/>
      <c r="M11" s="29"/>
      <c r="N11" s="30">
        <v>10.98</v>
      </c>
      <c r="O11" s="30">
        <v>0</v>
      </c>
      <c r="P11" s="30">
        <v>0</v>
      </c>
      <c r="Q11" s="29"/>
      <c r="R11" s="29"/>
      <c r="S11" s="29"/>
      <c r="T11" s="29"/>
      <c r="U11" s="29"/>
      <c r="V11" s="29"/>
      <c r="W11" s="29"/>
      <c r="X11" s="29"/>
      <c r="Y11" s="29"/>
      <c r="Z11" s="29"/>
      <c r="AA11" s="29"/>
      <c r="AB11" s="31"/>
      <c r="AC11" s="31"/>
      <c r="AD11" s="32">
        <f t="shared" ref="AD11:AD50" si="0">SUM(C11:AC11)</f>
        <v>22.96</v>
      </c>
      <c r="AE11" s="33" t="s">
        <v>207</v>
      </c>
      <c r="AF11" s="31"/>
      <c r="AG11" s="31"/>
      <c r="AH11" s="31"/>
    </row>
    <row r="12" spans="1:34" x14ac:dyDescent="0.25">
      <c r="A12" s="28" t="s">
        <v>91</v>
      </c>
      <c r="B12" s="28" t="s">
        <v>92</v>
      </c>
      <c r="C12" s="30">
        <v>3.5</v>
      </c>
      <c r="D12" s="29"/>
      <c r="E12" s="29"/>
      <c r="F12" s="29"/>
      <c r="G12" s="29"/>
      <c r="H12" s="29"/>
      <c r="I12" s="29"/>
      <c r="J12" s="29"/>
      <c r="K12" s="29"/>
      <c r="L12" s="29"/>
      <c r="M12" s="29"/>
      <c r="N12" s="30">
        <v>0</v>
      </c>
      <c r="O12" s="30">
        <v>0</v>
      </c>
      <c r="P12" s="30">
        <v>1.5000000000000018</v>
      </c>
      <c r="Q12" s="29"/>
      <c r="R12" s="29"/>
      <c r="S12" s="29"/>
      <c r="T12" s="29"/>
      <c r="U12" s="29"/>
      <c r="V12" s="29"/>
      <c r="W12" s="29"/>
      <c r="X12" s="29"/>
      <c r="Y12" s="29"/>
      <c r="Z12" s="29"/>
      <c r="AA12" s="29"/>
      <c r="AB12" s="31"/>
      <c r="AC12" s="31"/>
      <c r="AD12" s="32">
        <f t="shared" si="0"/>
        <v>5.0000000000000018</v>
      </c>
      <c r="AE12" s="33" t="s">
        <v>207</v>
      </c>
      <c r="AF12" s="31"/>
      <c r="AG12" s="31"/>
      <c r="AH12" s="31"/>
    </row>
    <row r="13" spans="1:34" x14ac:dyDescent="0.25">
      <c r="A13" s="28" t="s">
        <v>41</v>
      </c>
      <c r="B13" s="28" t="s">
        <v>42</v>
      </c>
      <c r="C13" s="30">
        <v>0</v>
      </c>
      <c r="D13" s="29"/>
      <c r="E13" s="29"/>
      <c r="F13" s="29"/>
      <c r="G13" s="29"/>
      <c r="H13" s="29"/>
      <c r="I13" s="29"/>
      <c r="J13" s="29"/>
      <c r="K13" s="29"/>
      <c r="L13" s="29"/>
      <c r="M13" s="29"/>
      <c r="N13" s="30">
        <v>0</v>
      </c>
      <c r="O13" s="30">
        <v>7.9499999999999993</v>
      </c>
      <c r="P13" s="29"/>
      <c r="Q13" s="29"/>
      <c r="R13" s="29"/>
      <c r="S13" s="29"/>
      <c r="T13" s="29"/>
      <c r="U13" s="29"/>
      <c r="V13" s="29"/>
      <c r="W13" s="29"/>
      <c r="X13" s="29"/>
      <c r="Y13" s="29"/>
      <c r="Z13" s="29"/>
      <c r="AA13" s="29"/>
      <c r="AB13" s="31"/>
      <c r="AC13" s="31"/>
      <c r="AD13" s="32">
        <f t="shared" si="0"/>
        <v>7.9499999999999993</v>
      </c>
      <c r="AE13" s="33" t="s">
        <v>207</v>
      </c>
      <c r="AF13" s="31"/>
      <c r="AG13" s="31"/>
      <c r="AH13" s="31"/>
    </row>
    <row r="14" spans="1:34" x14ac:dyDescent="0.25">
      <c r="A14" s="28" t="s">
        <v>87</v>
      </c>
      <c r="B14" s="28" t="s">
        <v>88</v>
      </c>
      <c r="C14" s="30">
        <v>0</v>
      </c>
      <c r="D14" s="30">
        <v>0</v>
      </c>
      <c r="E14" s="30">
        <v>0</v>
      </c>
      <c r="F14" s="29"/>
      <c r="G14" s="29"/>
      <c r="H14" s="29"/>
      <c r="I14" s="29"/>
      <c r="J14" s="29"/>
      <c r="K14" s="29"/>
      <c r="L14" s="29"/>
      <c r="M14" s="29"/>
      <c r="N14" s="30">
        <v>0</v>
      </c>
      <c r="O14" s="30">
        <v>8</v>
      </c>
      <c r="P14" s="30">
        <v>0</v>
      </c>
      <c r="Q14" s="30">
        <v>0</v>
      </c>
      <c r="R14" s="30">
        <v>0</v>
      </c>
      <c r="S14" s="30">
        <v>0</v>
      </c>
      <c r="T14" s="29"/>
      <c r="U14" s="29"/>
      <c r="V14" s="29"/>
      <c r="W14" s="29"/>
      <c r="X14" s="29"/>
      <c r="Y14" s="29"/>
      <c r="Z14" s="29"/>
      <c r="AA14" s="29"/>
      <c r="AB14" s="31"/>
      <c r="AC14" s="31"/>
      <c r="AD14" s="32">
        <f t="shared" si="0"/>
        <v>8</v>
      </c>
      <c r="AE14" s="33" t="s">
        <v>208</v>
      </c>
      <c r="AF14" s="31"/>
      <c r="AG14" s="31"/>
      <c r="AH14" s="31"/>
    </row>
    <row r="15" spans="1:34" x14ac:dyDescent="0.25">
      <c r="A15" s="28" t="s">
        <v>35</v>
      </c>
      <c r="B15" s="28" t="s">
        <v>36</v>
      </c>
      <c r="C15" s="30">
        <v>0</v>
      </c>
      <c r="D15" s="30">
        <v>0</v>
      </c>
      <c r="E15" s="30">
        <v>0</v>
      </c>
      <c r="F15" s="29"/>
      <c r="G15" s="29"/>
      <c r="H15" s="29"/>
      <c r="I15" s="29"/>
      <c r="J15" s="29"/>
      <c r="K15" s="29"/>
      <c r="L15" s="29"/>
      <c r="M15" s="29"/>
      <c r="N15" s="30">
        <v>4</v>
      </c>
      <c r="O15" s="30">
        <v>0</v>
      </c>
      <c r="P15" s="30">
        <v>0</v>
      </c>
      <c r="Q15" s="30">
        <v>0</v>
      </c>
      <c r="R15" s="30">
        <v>0</v>
      </c>
      <c r="S15" s="30">
        <v>0</v>
      </c>
      <c r="T15" s="29"/>
      <c r="U15" s="29"/>
      <c r="V15" s="29"/>
      <c r="W15" s="29"/>
      <c r="X15" s="29"/>
      <c r="Y15" s="29"/>
      <c r="Z15" s="29"/>
      <c r="AA15" s="29"/>
      <c r="AB15" s="31"/>
      <c r="AC15" s="31"/>
      <c r="AD15" s="32">
        <f t="shared" si="0"/>
        <v>4</v>
      </c>
      <c r="AE15" s="33" t="s">
        <v>208</v>
      </c>
      <c r="AF15" s="31"/>
      <c r="AG15" s="31"/>
      <c r="AH15" s="31"/>
    </row>
    <row r="16" spans="1:34" x14ac:dyDescent="0.25">
      <c r="A16" s="28" t="s">
        <v>55</v>
      </c>
      <c r="B16" s="28" t="s">
        <v>56</v>
      </c>
      <c r="C16" s="30">
        <v>2</v>
      </c>
      <c r="D16" s="30">
        <v>8</v>
      </c>
      <c r="E16" s="30">
        <v>0</v>
      </c>
      <c r="F16" s="29"/>
      <c r="G16" s="29"/>
      <c r="H16" s="29"/>
      <c r="I16" s="29"/>
      <c r="J16" s="29"/>
      <c r="K16" s="29"/>
      <c r="L16" s="29"/>
      <c r="M16" s="29"/>
      <c r="N16" s="30">
        <v>0</v>
      </c>
      <c r="O16" s="30">
        <v>0</v>
      </c>
      <c r="P16" s="30">
        <v>0</v>
      </c>
      <c r="Q16" s="30">
        <v>0</v>
      </c>
      <c r="R16" s="30">
        <v>0</v>
      </c>
      <c r="S16" s="30">
        <v>8</v>
      </c>
      <c r="T16" s="29"/>
      <c r="U16" s="29"/>
      <c r="V16" s="29"/>
      <c r="W16" s="29"/>
      <c r="X16" s="29"/>
      <c r="Y16" s="29"/>
      <c r="Z16" s="29"/>
      <c r="AA16" s="29"/>
      <c r="AB16" s="31"/>
      <c r="AC16" s="31"/>
      <c r="AD16" s="32">
        <f t="shared" si="0"/>
        <v>18</v>
      </c>
      <c r="AE16" s="33" t="s">
        <v>208</v>
      </c>
      <c r="AF16" s="31"/>
      <c r="AG16" s="31"/>
      <c r="AH16" s="31"/>
    </row>
    <row r="17" spans="1:34" x14ac:dyDescent="0.25">
      <c r="A17" s="28" t="s">
        <v>139</v>
      </c>
      <c r="B17" s="28" t="s">
        <v>140</v>
      </c>
      <c r="C17" s="30">
        <v>39.5</v>
      </c>
      <c r="D17" s="30">
        <v>0</v>
      </c>
      <c r="E17" s="30">
        <v>0</v>
      </c>
      <c r="F17" s="29"/>
      <c r="G17" s="29"/>
      <c r="H17" s="29"/>
      <c r="I17" s="29"/>
      <c r="J17" s="29"/>
      <c r="K17" s="29"/>
      <c r="L17" s="29"/>
      <c r="M17" s="29"/>
      <c r="N17" s="30">
        <v>0</v>
      </c>
      <c r="O17" s="30">
        <v>0</v>
      </c>
      <c r="P17" s="30">
        <v>0</v>
      </c>
      <c r="Q17" s="30">
        <v>0</v>
      </c>
      <c r="R17" s="30">
        <v>0</v>
      </c>
      <c r="S17" s="30">
        <v>0</v>
      </c>
      <c r="T17" s="29"/>
      <c r="U17" s="29"/>
      <c r="V17" s="29"/>
      <c r="W17" s="29"/>
      <c r="X17" s="29"/>
      <c r="Y17" s="29"/>
      <c r="Z17" s="29"/>
      <c r="AA17" s="29"/>
      <c r="AB17" s="31"/>
      <c r="AC17" s="31"/>
      <c r="AD17" s="32">
        <f t="shared" si="0"/>
        <v>39.5</v>
      </c>
      <c r="AE17" s="33" t="s">
        <v>208</v>
      </c>
      <c r="AF17" s="31"/>
      <c r="AG17" s="31"/>
      <c r="AH17" s="31"/>
    </row>
    <row r="18" spans="1:34" x14ac:dyDescent="0.25">
      <c r="A18" s="28" t="s">
        <v>61</v>
      </c>
      <c r="B18" s="28" t="s">
        <v>62</v>
      </c>
      <c r="C18" s="30">
        <v>7.5</v>
      </c>
      <c r="D18" s="30">
        <v>0</v>
      </c>
      <c r="E18" s="30">
        <v>0</v>
      </c>
      <c r="F18" s="29"/>
      <c r="G18" s="29"/>
      <c r="H18" s="29"/>
      <c r="I18" s="29"/>
      <c r="J18" s="29"/>
      <c r="K18" s="29"/>
      <c r="L18" s="29"/>
      <c r="M18" s="29"/>
      <c r="N18" s="30">
        <v>0</v>
      </c>
      <c r="O18" s="30">
        <v>0</v>
      </c>
      <c r="P18" s="30">
        <v>0</v>
      </c>
      <c r="Q18" s="30">
        <v>7.5</v>
      </c>
      <c r="R18" s="30">
        <v>0</v>
      </c>
      <c r="S18" s="30">
        <v>0</v>
      </c>
      <c r="T18" s="29"/>
      <c r="U18" s="29"/>
      <c r="V18" s="29"/>
      <c r="W18" s="29"/>
      <c r="X18" s="29"/>
      <c r="Y18" s="29"/>
      <c r="Z18" s="29"/>
      <c r="AA18" s="29"/>
      <c r="AB18" s="31"/>
      <c r="AC18" s="31"/>
      <c r="AD18" s="32">
        <f t="shared" si="0"/>
        <v>15</v>
      </c>
      <c r="AE18" s="33" t="s">
        <v>208</v>
      </c>
      <c r="AF18" s="31"/>
      <c r="AG18" s="31"/>
      <c r="AH18" s="31"/>
    </row>
    <row r="19" spans="1:34" x14ac:dyDescent="0.25">
      <c r="A19" s="28" t="s">
        <v>71</v>
      </c>
      <c r="B19" s="28" t="s">
        <v>72</v>
      </c>
      <c r="C19" s="30">
        <v>0</v>
      </c>
      <c r="D19" s="30">
        <v>0</v>
      </c>
      <c r="E19" s="30">
        <v>0</v>
      </c>
      <c r="F19" s="29"/>
      <c r="G19" s="29"/>
      <c r="H19" s="29"/>
      <c r="I19" s="29"/>
      <c r="J19" s="29"/>
      <c r="K19" s="29"/>
      <c r="L19" s="29"/>
      <c r="M19" s="29"/>
      <c r="N19" s="30">
        <v>4</v>
      </c>
      <c r="O19" s="30">
        <v>0</v>
      </c>
      <c r="P19" s="30">
        <v>0</v>
      </c>
      <c r="Q19" s="30">
        <v>0</v>
      </c>
      <c r="R19" s="30">
        <v>0</v>
      </c>
      <c r="S19" s="30">
        <v>0</v>
      </c>
      <c r="T19" s="29"/>
      <c r="U19" s="29"/>
      <c r="V19" s="29"/>
      <c r="W19" s="29"/>
      <c r="X19" s="29"/>
      <c r="Y19" s="29"/>
      <c r="Z19" s="29"/>
      <c r="AA19" s="29"/>
      <c r="AB19" s="31"/>
      <c r="AC19" s="31"/>
      <c r="AD19" s="32">
        <f t="shared" si="0"/>
        <v>4</v>
      </c>
      <c r="AE19" s="33" t="s">
        <v>208</v>
      </c>
      <c r="AF19" s="31"/>
      <c r="AG19" s="31"/>
      <c r="AH19" s="31"/>
    </row>
    <row r="20" spans="1:34" x14ac:dyDescent="0.25">
      <c r="A20" s="28" t="s">
        <v>141</v>
      </c>
      <c r="B20" s="28" t="s">
        <v>142</v>
      </c>
      <c r="C20" s="30">
        <v>2</v>
      </c>
      <c r="D20" s="30">
        <v>0</v>
      </c>
      <c r="E20" s="30">
        <v>0</v>
      </c>
      <c r="F20" s="29"/>
      <c r="G20" s="29"/>
      <c r="H20" s="29"/>
      <c r="I20" s="29"/>
      <c r="J20" s="29"/>
      <c r="K20" s="29"/>
      <c r="L20" s="29"/>
      <c r="M20" s="29"/>
      <c r="N20" s="30">
        <v>2.0000000000000009</v>
      </c>
      <c r="O20" s="30">
        <v>0</v>
      </c>
      <c r="P20" s="30">
        <v>2</v>
      </c>
      <c r="Q20" s="30">
        <v>0</v>
      </c>
      <c r="R20" s="30">
        <v>0</v>
      </c>
      <c r="S20" s="30">
        <v>0</v>
      </c>
      <c r="T20" s="29"/>
      <c r="U20" s="29"/>
      <c r="V20" s="29"/>
      <c r="W20" s="29"/>
      <c r="X20" s="29"/>
      <c r="Y20" s="29"/>
      <c r="Z20" s="29"/>
      <c r="AA20" s="29"/>
      <c r="AB20" s="31"/>
      <c r="AC20" s="31"/>
      <c r="AD20" s="32">
        <f t="shared" si="0"/>
        <v>6.0000000000000009</v>
      </c>
      <c r="AE20" s="33" t="s">
        <v>208</v>
      </c>
      <c r="AF20" s="31"/>
      <c r="AG20" s="31"/>
      <c r="AH20" s="31"/>
    </row>
    <row r="21" spans="1:34" x14ac:dyDescent="0.25">
      <c r="A21" s="28" t="s">
        <v>81</v>
      </c>
      <c r="B21" s="28" t="s">
        <v>82</v>
      </c>
      <c r="C21" s="30">
        <v>2.25</v>
      </c>
      <c r="D21" s="30">
        <v>0</v>
      </c>
      <c r="E21" s="30">
        <v>0</v>
      </c>
      <c r="F21" s="29"/>
      <c r="G21" s="29"/>
      <c r="H21" s="29"/>
      <c r="I21" s="29"/>
      <c r="J21" s="29"/>
      <c r="K21" s="29"/>
      <c r="L21" s="29"/>
      <c r="M21" s="29"/>
      <c r="N21" s="30">
        <v>0</v>
      </c>
      <c r="O21" s="30">
        <v>0</v>
      </c>
      <c r="P21" s="30">
        <v>0</v>
      </c>
      <c r="Q21" s="30">
        <v>0</v>
      </c>
      <c r="R21" s="30">
        <v>0</v>
      </c>
      <c r="S21" s="30">
        <v>0</v>
      </c>
      <c r="T21" s="29"/>
      <c r="U21" s="29"/>
      <c r="V21" s="29"/>
      <c r="W21" s="29"/>
      <c r="X21" s="29"/>
      <c r="Y21" s="29"/>
      <c r="Z21" s="29"/>
      <c r="AA21" s="29"/>
      <c r="AB21" s="31"/>
      <c r="AC21" s="31"/>
      <c r="AD21" s="32">
        <f t="shared" si="0"/>
        <v>2.25</v>
      </c>
      <c r="AE21" s="33" t="s">
        <v>208</v>
      </c>
      <c r="AF21" s="31"/>
      <c r="AG21" s="31"/>
      <c r="AH21" s="31"/>
    </row>
    <row r="22" spans="1:34" x14ac:dyDescent="0.25">
      <c r="A22" s="28" t="s">
        <v>117</v>
      </c>
      <c r="B22" s="28" t="s">
        <v>118</v>
      </c>
      <c r="C22" s="30">
        <v>31.22</v>
      </c>
      <c r="D22" s="30">
        <v>0</v>
      </c>
      <c r="E22" s="30">
        <v>0</v>
      </c>
      <c r="F22" s="29"/>
      <c r="G22" s="29"/>
      <c r="H22" s="29"/>
      <c r="I22" s="29"/>
      <c r="J22" s="29"/>
      <c r="K22" s="29"/>
      <c r="L22" s="29"/>
      <c r="M22" s="29"/>
      <c r="N22" s="30">
        <v>0</v>
      </c>
      <c r="O22" s="30">
        <v>0</v>
      </c>
      <c r="P22" s="30">
        <v>8</v>
      </c>
      <c r="Q22" s="30">
        <v>0</v>
      </c>
      <c r="R22" s="30">
        <v>0</v>
      </c>
      <c r="S22" s="30">
        <v>0</v>
      </c>
      <c r="T22" s="29"/>
      <c r="U22" s="29"/>
      <c r="V22" s="29"/>
      <c r="W22" s="29"/>
      <c r="X22" s="29"/>
      <c r="Y22" s="29"/>
      <c r="Z22" s="29"/>
      <c r="AA22" s="29"/>
      <c r="AB22" s="31"/>
      <c r="AC22" s="31"/>
      <c r="AD22" s="32">
        <f t="shared" si="0"/>
        <v>39.22</v>
      </c>
      <c r="AE22" s="33" t="s">
        <v>208</v>
      </c>
      <c r="AF22" s="31"/>
      <c r="AG22" s="31"/>
      <c r="AH22" s="31"/>
    </row>
    <row r="23" spans="1:34" x14ac:dyDescent="0.25">
      <c r="A23" s="28" t="s">
        <v>47</v>
      </c>
      <c r="B23" s="28" t="s">
        <v>48</v>
      </c>
      <c r="C23" s="30">
        <v>3</v>
      </c>
      <c r="D23" s="30">
        <v>0</v>
      </c>
      <c r="E23" s="30">
        <v>0</v>
      </c>
      <c r="F23" s="29"/>
      <c r="G23" s="29"/>
      <c r="H23" s="29"/>
      <c r="I23" s="29"/>
      <c r="J23" s="29"/>
      <c r="K23" s="29"/>
      <c r="L23" s="29"/>
      <c r="M23" s="29"/>
      <c r="N23" s="30">
        <v>0</v>
      </c>
      <c r="O23" s="30">
        <v>0</v>
      </c>
      <c r="P23" s="30">
        <v>0</v>
      </c>
      <c r="Q23" s="30">
        <v>0</v>
      </c>
      <c r="R23" s="30">
        <v>0</v>
      </c>
      <c r="S23" s="30">
        <v>0</v>
      </c>
      <c r="T23" s="29"/>
      <c r="U23" s="29"/>
      <c r="V23" s="29"/>
      <c r="W23" s="29"/>
      <c r="X23" s="29"/>
      <c r="Y23" s="29"/>
      <c r="Z23" s="29"/>
      <c r="AA23" s="29"/>
      <c r="AB23" s="31"/>
      <c r="AC23" s="31"/>
      <c r="AD23" s="32">
        <f t="shared" si="0"/>
        <v>3</v>
      </c>
      <c r="AE23" s="33" t="s">
        <v>208</v>
      </c>
      <c r="AF23" s="31"/>
      <c r="AG23" s="31"/>
      <c r="AH23" s="31"/>
    </row>
    <row r="24" spans="1:34" x14ac:dyDescent="0.25">
      <c r="A24" s="28" t="s">
        <v>53</v>
      </c>
      <c r="B24" s="28" t="s">
        <v>54</v>
      </c>
      <c r="C24" s="30">
        <v>2</v>
      </c>
      <c r="D24" s="30">
        <v>0</v>
      </c>
      <c r="E24" s="30">
        <v>0</v>
      </c>
      <c r="F24" s="29"/>
      <c r="G24" s="29"/>
      <c r="H24" s="29"/>
      <c r="I24" s="29"/>
      <c r="J24" s="29"/>
      <c r="K24" s="29"/>
      <c r="L24" s="29"/>
      <c r="M24" s="29"/>
      <c r="N24" s="30">
        <v>0</v>
      </c>
      <c r="O24" s="30">
        <v>8</v>
      </c>
      <c r="P24" s="30">
        <v>2.0000000000000018</v>
      </c>
      <c r="Q24" s="30">
        <v>0</v>
      </c>
      <c r="R24" s="30">
        <v>0</v>
      </c>
      <c r="S24" s="30">
        <v>0</v>
      </c>
      <c r="T24" s="29"/>
      <c r="U24" s="29"/>
      <c r="V24" s="29"/>
      <c r="W24" s="29"/>
      <c r="X24" s="29"/>
      <c r="Y24" s="29"/>
      <c r="Z24" s="29"/>
      <c r="AA24" s="29"/>
      <c r="AB24" s="31"/>
      <c r="AC24" s="31"/>
      <c r="AD24" s="32">
        <f t="shared" si="0"/>
        <v>12.000000000000002</v>
      </c>
      <c r="AE24" s="33" t="s">
        <v>208</v>
      </c>
      <c r="AF24" s="31"/>
      <c r="AG24" s="31"/>
      <c r="AH24" s="31"/>
    </row>
    <row r="25" spans="1:34" x14ac:dyDescent="0.25">
      <c r="A25" s="28" t="s">
        <v>99</v>
      </c>
      <c r="B25" s="28" t="s">
        <v>100</v>
      </c>
      <c r="C25" s="30">
        <v>12.33</v>
      </c>
      <c r="D25" s="30">
        <v>8</v>
      </c>
      <c r="E25" s="30">
        <v>2.23</v>
      </c>
      <c r="F25" s="29"/>
      <c r="G25" s="29"/>
      <c r="H25" s="29"/>
      <c r="I25" s="29"/>
      <c r="J25" s="29"/>
      <c r="K25" s="29"/>
      <c r="L25" s="29"/>
      <c r="M25" s="29"/>
      <c r="N25" s="30">
        <v>-0.45000000000000018</v>
      </c>
      <c r="O25" s="30">
        <v>7.3800000000000026</v>
      </c>
      <c r="P25" s="30">
        <v>0</v>
      </c>
      <c r="Q25" s="30">
        <v>0.62</v>
      </c>
      <c r="R25" s="30">
        <v>0.6</v>
      </c>
      <c r="S25" s="30">
        <v>0</v>
      </c>
      <c r="T25" s="29"/>
      <c r="U25" s="29"/>
      <c r="V25" s="29"/>
      <c r="W25" s="29"/>
      <c r="X25" s="29"/>
      <c r="Y25" s="29"/>
      <c r="Z25" s="29"/>
      <c r="AA25" s="29"/>
      <c r="AB25" s="31"/>
      <c r="AC25" s="31"/>
      <c r="AD25" s="32">
        <f t="shared" si="0"/>
        <v>30.710000000000004</v>
      </c>
      <c r="AE25" s="33" t="s">
        <v>208</v>
      </c>
      <c r="AF25" s="31"/>
      <c r="AG25" s="31"/>
      <c r="AH25" s="31"/>
    </row>
    <row r="26" spans="1:34" x14ac:dyDescent="0.25">
      <c r="A26" s="28" t="s">
        <v>67</v>
      </c>
      <c r="B26" s="28" t="s">
        <v>68</v>
      </c>
      <c r="C26" s="30">
        <v>1</v>
      </c>
      <c r="D26" s="30">
        <v>0</v>
      </c>
      <c r="E26" s="30">
        <v>0</v>
      </c>
      <c r="F26" s="29"/>
      <c r="G26" s="29"/>
      <c r="H26" s="29"/>
      <c r="I26" s="29"/>
      <c r="J26" s="29"/>
      <c r="K26" s="29"/>
      <c r="L26" s="29"/>
      <c r="M26" s="29"/>
      <c r="N26" s="30">
        <v>0</v>
      </c>
      <c r="O26" s="30">
        <v>0</v>
      </c>
      <c r="P26" s="30">
        <v>0</v>
      </c>
      <c r="Q26" s="30">
        <v>0</v>
      </c>
      <c r="R26" s="30">
        <v>0</v>
      </c>
      <c r="S26" s="30">
        <v>0</v>
      </c>
      <c r="T26" s="29"/>
      <c r="U26" s="29"/>
      <c r="V26" s="29"/>
      <c r="W26" s="29"/>
      <c r="X26" s="29"/>
      <c r="Y26" s="29"/>
      <c r="Z26" s="29"/>
      <c r="AA26" s="29"/>
      <c r="AB26" s="31"/>
      <c r="AC26" s="31"/>
      <c r="AD26" s="32">
        <f t="shared" si="0"/>
        <v>1</v>
      </c>
      <c r="AE26" s="33" t="s">
        <v>208</v>
      </c>
      <c r="AF26" s="31"/>
      <c r="AG26" s="31"/>
      <c r="AH26" s="31"/>
    </row>
    <row r="27" spans="1:34" x14ac:dyDescent="0.25">
      <c r="A27" s="28" t="s">
        <v>45</v>
      </c>
      <c r="B27" s="28" t="s">
        <v>46</v>
      </c>
      <c r="C27" s="30">
        <v>0</v>
      </c>
      <c r="D27" s="30">
        <v>8</v>
      </c>
      <c r="E27" s="30">
        <v>0</v>
      </c>
      <c r="F27" s="29"/>
      <c r="G27" s="29"/>
      <c r="H27" s="29"/>
      <c r="I27" s="29"/>
      <c r="J27" s="29"/>
      <c r="K27" s="29"/>
      <c r="L27" s="29"/>
      <c r="M27" s="29"/>
      <c r="N27" s="30">
        <v>0</v>
      </c>
      <c r="O27" s="30">
        <v>0</v>
      </c>
      <c r="P27" s="30">
        <v>0</v>
      </c>
      <c r="Q27" s="30">
        <v>0</v>
      </c>
      <c r="R27" s="30">
        <v>0</v>
      </c>
      <c r="S27" s="30">
        <v>8</v>
      </c>
      <c r="T27" s="29"/>
      <c r="U27" s="29"/>
      <c r="V27" s="29"/>
      <c r="W27" s="29"/>
      <c r="X27" s="29"/>
      <c r="Y27" s="29"/>
      <c r="Z27" s="29"/>
      <c r="AA27" s="29"/>
      <c r="AB27" s="31"/>
      <c r="AC27" s="31"/>
      <c r="AD27" s="32">
        <f t="shared" si="0"/>
        <v>16</v>
      </c>
      <c r="AE27" s="33" t="s">
        <v>208</v>
      </c>
      <c r="AF27" s="31"/>
      <c r="AG27" s="31"/>
      <c r="AH27" s="31"/>
    </row>
    <row r="28" spans="1:34" x14ac:dyDescent="0.25">
      <c r="A28" s="28" t="s">
        <v>97</v>
      </c>
      <c r="B28" s="28" t="s">
        <v>98</v>
      </c>
      <c r="C28" s="30">
        <v>0.61000000000000121</v>
      </c>
      <c r="D28" s="30">
        <v>0</v>
      </c>
      <c r="E28" s="30">
        <v>0</v>
      </c>
      <c r="F28" s="29"/>
      <c r="G28" s="29"/>
      <c r="H28" s="29"/>
      <c r="I28" s="29"/>
      <c r="J28" s="29"/>
      <c r="K28" s="29"/>
      <c r="L28" s="29"/>
      <c r="M28" s="29"/>
      <c r="N28" s="30">
        <v>0</v>
      </c>
      <c r="O28" s="30">
        <v>0</v>
      </c>
      <c r="P28" s="30">
        <v>0</v>
      </c>
      <c r="Q28" s="30">
        <v>0</v>
      </c>
      <c r="R28" s="30">
        <v>0</v>
      </c>
      <c r="S28" s="30">
        <v>0</v>
      </c>
      <c r="T28" s="29"/>
      <c r="U28" s="29"/>
      <c r="V28" s="29"/>
      <c r="W28" s="29"/>
      <c r="X28" s="29"/>
      <c r="Y28" s="29"/>
      <c r="Z28" s="29"/>
      <c r="AA28" s="29"/>
      <c r="AB28" s="31"/>
      <c r="AC28" s="31"/>
      <c r="AD28" s="32">
        <f t="shared" si="0"/>
        <v>0.61000000000000121</v>
      </c>
      <c r="AE28" s="33" t="s">
        <v>208</v>
      </c>
      <c r="AF28" s="31"/>
      <c r="AG28" s="31"/>
      <c r="AH28" s="31"/>
    </row>
    <row r="29" spans="1:34" x14ac:dyDescent="0.25">
      <c r="A29" s="28" t="s">
        <v>111</v>
      </c>
      <c r="B29" s="28" t="s">
        <v>112</v>
      </c>
      <c r="C29" s="30">
        <v>4</v>
      </c>
      <c r="D29" s="30">
        <v>0</v>
      </c>
      <c r="E29" s="30">
        <v>0</v>
      </c>
      <c r="F29" s="29"/>
      <c r="G29" s="29"/>
      <c r="H29" s="29"/>
      <c r="I29" s="29"/>
      <c r="J29" s="29"/>
      <c r="K29" s="29"/>
      <c r="L29" s="29"/>
      <c r="M29" s="29"/>
      <c r="N29" s="30">
        <v>0</v>
      </c>
      <c r="O29" s="30">
        <v>8</v>
      </c>
      <c r="P29" s="30">
        <v>4</v>
      </c>
      <c r="Q29" s="30">
        <v>0</v>
      </c>
      <c r="R29" s="30">
        <v>0</v>
      </c>
      <c r="S29" s="30">
        <v>0</v>
      </c>
      <c r="T29" s="29"/>
      <c r="U29" s="29"/>
      <c r="V29" s="29"/>
      <c r="W29" s="29"/>
      <c r="X29" s="29"/>
      <c r="Y29" s="29"/>
      <c r="Z29" s="29"/>
      <c r="AA29" s="29"/>
      <c r="AB29" s="31"/>
      <c r="AC29" s="31"/>
      <c r="AD29" s="32">
        <f t="shared" si="0"/>
        <v>16</v>
      </c>
      <c r="AE29" s="33" t="s">
        <v>208</v>
      </c>
      <c r="AF29" s="31"/>
      <c r="AG29" s="31"/>
      <c r="AH29" s="31"/>
    </row>
    <row r="30" spans="1:34" x14ac:dyDescent="0.25">
      <c r="A30" s="28" t="s">
        <v>119</v>
      </c>
      <c r="B30" s="28" t="s">
        <v>120</v>
      </c>
      <c r="C30" s="30">
        <v>0</v>
      </c>
      <c r="D30" s="30">
        <v>8</v>
      </c>
      <c r="E30" s="30">
        <v>0</v>
      </c>
      <c r="F30" s="29"/>
      <c r="G30" s="29"/>
      <c r="H30" s="29"/>
      <c r="I30" s="29"/>
      <c r="J30" s="29"/>
      <c r="K30" s="29"/>
      <c r="L30" s="29"/>
      <c r="M30" s="29"/>
      <c r="N30" s="30">
        <v>0</v>
      </c>
      <c r="O30" s="30">
        <v>0</v>
      </c>
      <c r="P30" s="30">
        <v>0</v>
      </c>
      <c r="Q30" s="30">
        <v>0</v>
      </c>
      <c r="R30" s="30">
        <v>0</v>
      </c>
      <c r="S30" s="30">
        <v>8</v>
      </c>
      <c r="T30" s="29"/>
      <c r="U30" s="29"/>
      <c r="V30" s="29"/>
      <c r="W30" s="29"/>
      <c r="X30" s="29"/>
      <c r="Y30" s="29"/>
      <c r="Z30" s="29"/>
      <c r="AA30" s="29"/>
      <c r="AB30" s="31"/>
      <c r="AC30" s="31"/>
      <c r="AD30" s="32">
        <f t="shared" si="0"/>
        <v>16</v>
      </c>
      <c r="AE30" s="33" t="s">
        <v>208</v>
      </c>
      <c r="AF30" s="31"/>
      <c r="AG30" s="31"/>
      <c r="AH30" s="31"/>
    </row>
    <row r="31" spans="1:34" x14ac:dyDescent="0.25">
      <c r="A31" s="28" t="s">
        <v>29</v>
      </c>
      <c r="B31" s="28" t="s">
        <v>30</v>
      </c>
      <c r="C31" s="30">
        <v>0</v>
      </c>
      <c r="D31" s="30">
        <v>0</v>
      </c>
      <c r="E31" s="30">
        <v>0</v>
      </c>
      <c r="F31" s="29"/>
      <c r="G31" s="29"/>
      <c r="H31" s="29"/>
      <c r="I31" s="29"/>
      <c r="J31" s="29"/>
      <c r="K31" s="29"/>
      <c r="L31" s="29"/>
      <c r="M31" s="29"/>
      <c r="N31" s="30">
        <v>0</v>
      </c>
      <c r="O31" s="30">
        <v>8</v>
      </c>
      <c r="P31" s="30">
        <v>0</v>
      </c>
      <c r="Q31" s="30">
        <v>0</v>
      </c>
      <c r="R31" s="30">
        <v>0</v>
      </c>
      <c r="S31" s="30">
        <v>0</v>
      </c>
      <c r="T31" s="29"/>
      <c r="U31" s="29"/>
      <c r="V31" s="29"/>
      <c r="W31" s="29"/>
      <c r="X31" s="29"/>
      <c r="Y31" s="29"/>
      <c r="Z31" s="29"/>
      <c r="AA31" s="29"/>
      <c r="AB31" s="31"/>
      <c r="AC31" s="31"/>
      <c r="AD31" s="32">
        <f t="shared" si="0"/>
        <v>8</v>
      </c>
      <c r="AE31" s="33" t="s">
        <v>208</v>
      </c>
      <c r="AF31" s="31"/>
      <c r="AG31" s="31"/>
      <c r="AH31" s="31"/>
    </row>
    <row r="32" spans="1:34" x14ac:dyDescent="0.25">
      <c r="A32" s="28" t="s">
        <v>33</v>
      </c>
      <c r="B32" s="28" t="s">
        <v>34</v>
      </c>
      <c r="C32" s="30">
        <v>0</v>
      </c>
      <c r="D32" s="30">
        <v>8</v>
      </c>
      <c r="E32" s="30">
        <v>0</v>
      </c>
      <c r="F32" s="29"/>
      <c r="G32" s="29"/>
      <c r="H32" s="29"/>
      <c r="I32" s="29"/>
      <c r="J32" s="29"/>
      <c r="K32" s="29"/>
      <c r="L32" s="29"/>
      <c r="M32" s="29"/>
      <c r="N32" s="30">
        <v>0</v>
      </c>
      <c r="O32" s="30">
        <v>0</v>
      </c>
      <c r="P32" s="30">
        <v>0</v>
      </c>
      <c r="Q32" s="30">
        <v>0</v>
      </c>
      <c r="R32" s="30">
        <v>0</v>
      </c>
      <c r="S32" s="30">
        <v>8</v>
      </c>
      <c r="T32" s="29"/>
      <c r="U32" s="29"/>
      <c r="V32" s="29"/>
      <c r="W32" s="29"/>
      <c r="X32" s="29"/>
      <c r="Y32" s="29"/>
      <c r="Z32" s="29"/>
      <c r="AA32" s="29"/>
      <c r="AB32" s="31"/>
      <c r="AC32" s="31"/>
      <c r="AD32" s="32">
        <f t="shared" si="0"/>
        <v>16</v>
      </c>
      <c r="AE32" s="33" t="s">
        <v>208</v>
      </c>
      <c r="AF32" s="31"/>
      <c r="AG32" s="31"/>
      <c r="AH32" s="31"/>
    </row>
    <row r="33" spans="1:34" x14ac:dyDescent="0.25">
      <c r="A33" s="28" t="s">
        <v>69</v>
      </c>
      <c r="B33" s="28" t="s">
        <v>70</v>
      </c>
      <c r="C33" s="30">
        <v>5</v>
      </c>
      <c r="D33" s="30">
        <v>0</v>
      </c>
      <c r="E33" s="30">
        <v>0</v>
      </c>
      <c r="F33" s="29"/>
      <c r="G33" s="29"/>
      <c r="H33" s="29"/>
      <c r="I33" s="29"/>
      <c r="J33" s="29"/>
      <c r="K33" s="29"/>
      <c r="L33" s="29"/>
      <c r="M33" s="29"/>
      <c r="N33" s="30">
        <v>0</v>
      </c>
      <c r="O33" s="30">
        <v>0</v>
      </c>
      <c r="P33" s="30">
        <v>0.99999999999999822</v>
      </c>
      <c r="Q33" s="30">
        <v>0</v>
      </c>
      <c r="R33" s="30">
        <v>0</v>
      </c>
      <c r="S33" s="30">
        <v>0</v>
      </c>
      <c r="T33" s="29"/>
      <c r="U33" s="29"/>
      <c r="V33" s="29"/>
      <c r="W33" s="29"/>
      <c r="X33" s="29"/>
      <c r="Y33" s="29"/>
      <c r="Z33" s="29"/>
      <c r="AA33" s="29"/>
      <c r="AB33" s="31"/>
      <c r="AC33" s="31"/>
      <c r="AD33" s="32">
        <f t="shared" si="0"/>
        <v>5.9999999999999982</v>
      </c>
      <c r="AE33" s="33" t="s">
        <v>208</v>
      </c>
      <c r="AF33" s="31"/>
      <c r="AG33" s="31"/>
      <c r="AH33" s="31"/>
    </row>
    <row r="34" spans="1:34" x14ac:dyDescent="0.25">
      <c r="A34" s="28" t="s">
        <v>75</v>
      </c>
      <c r="B34" s="28" t="s">
        <v>76</v>
      </c>
      <c r="C34" s="30">
        <v>7.5</v>
      </c>
      <c r="D34" s="30">
        <v>0</v>
      </c>
      <c r="E34" s="30">
        <v>0</v>
      </c>
      <c r="F34" s="29"/>
      <c r="G34" s="29"/>
      <c r="H34" s="29"/>
      <c r="I34" s="29"/>
      <c r="J34" s="29"/>
      <c r="K34" s="29"/>
      <c r="L34" s="29"/>
      <c r="M34" s="29"/>
      <c r="N34" s="30">
        <v>0</v>
      </c>
      <c r="O34" s="30">
        <v>0</v>
      </c>
      <c r="P34" s="30">
        <v>3.5</v>
      </c>
      <c r="Q34" s="30">
        <v>0</v>
      </c>
      <c r="R34" s="30">
        <v>0</v>
      </c>
      <c r="S34" s="30">
        <v>0</v>
      </c>
      <c r="T34" s="29"/>
      <c r="U34" s="29"/>
      <c r="V34" s="29"/>
      <c r="W34" s="29"/>
      <c r="X34" s="29"/>
      <c r="Y34" s="29"/>
      <c r="Z34" s="29"/>
      <c r="AA34" s="29"/>
      <c r="AB34" s="31"/>
      <c r="AC34" s="31"/>
      <c r="AD34" s="32">
        <f t="shared" si="0"/>
        <v>11</v>
      </c>
      <c r="AE34" s="33" t="s">
        <v>208</v>
      </c>
      <c r="AF34" s="31"/>
      <c r="AG34" s="31"/>
      <c r="AH34" s="31"/>
    </row>
    <row r="35" spans="1:34" x14ac:dyDescent="0.25">
      <c r="A35" s="28" t="s">
        <v>103</v>
      </c>
      <c r="B35" s="28" t="s">
        <v>209</v>
      </c>
      <c r="C35" s="30">
        <v>4</v>
      </c>
      <c r="D35" s="30">
        <v>0</v>
      </c>
      <c r="E35" s="30">
        <v>0</v>
      </c>
      <c r="F35" s="29"/>
      <c r="G35" s="29"/>
      <c r="H35" s="29"/>
      <c r="I35" s="29"/>
      <c r="J35" s="29"/>
      <c r="K35" s="29"/>
      <c r="L35" s="29"/>
      <c r="M35" s="29"/>
      <c r="N35" s="30">
        <v>0</v>
      </c>
      <c r="O35" s="30">
        <v>0</v>
      </c>
      <c r="P35" s="30">
        <v>4</v>
      </c>
      <c r="Q35" s="30">
        <v>0</v>
      </c>
      <c r="R35" s="30">
        <v>0</v>
      </c>
      <c r="S35" s="30">
        <v>0</v>
      </c>
      <c r="T35" s="29"/>
      <c r="U35" s="29"/>
      <c r="V35" s="29"/>
      <c r="W35" s="29"/>
      <c r="X35" s="29"/>
      <c r="Y35" s="29"/>
      <c r="Z35" s="29"/>
      <c r="AA35" s="29"/>
      <c r="AB35" s="31"/>
      <c r="AC35" s="31"/>
      <c r="AD35" s="32">
        <f t="shared" si="0"/>
        <v>8</v>
      </c>
      <c r="AE35" s="33" t="s">
        <v>208</v>
      </c>
      <c r="AF35" s="31"/>
      <c r="AG35" s="31"/>
      <c r="AH35" s="31"/>
    </row>
    <row r="36" spans="1:34" x14ac:dyDescent="0.25">
      <c r="A36" s="28" t="s">
        <v>105</v>
      </c>
      <c r="B36" s="28" t="s">
        <v>106</v>
      </c>
      <c r="C36" s="30">
        <v>3</v>
      </c>
      <c r="D36" s="30">
        <v>0</v>
      </c>
      <c r="E36" s="30">
        <v>0</v>
      </c>
      <c r="F36" s="29"/>
      <c r="G36" s="29"/>
      <c r="H36" s="29"/>
      <c r="I36" s="29"/>
      <c r="J36" s="29"/>
      <c r="K36" s="29"/>
      <c r="L36" s="29"/>
      <c r="M36" s="29"/>
      <c r="N36" s="30">
        <v>0</v>
      </c>
      <c r="O36" s="30">
        <v>0</v>
      </c>
      <c r="P36" s="30">
        <v>1.9999999999999996</v>
      </c>
      <c r="Q36" s="30">
        <v>0</v>
      </c>
      <c r="R36" s="30">
        <v>0</v>
      </c>
      <c r="S36" s="30">
        <v>0</v>
      </c>
      <c r="T36" s="29"/>
      <c r="U36" s="29"/>
      <c r="V36" s="29"/>
      <c r="W36" s="29"/>
      <c r="X36" s="29"/>
      <c r="Y36" s="29"/>
      <c r="Z36" s="29"/>
      <c r="AA36" s="29"/>
      <c r="AB36" s="31"/>
      <c r="AC36" s="31"/>
      <c r="AD36" s="32">
        <f t="shared" si="0"/>
        <v>5</v>
      </c>
      <c r="AE36" s="33" t="s">
        <v>208</v>
      </c>
      <c r="AF36" s="31"/>
      <c r="AG36" s="31"/>
      <c r="AH36" s="31"/>
    </row>
    <row r="37" spans="1:34" x14ac:dyDescent="0.25">
      <c r="A37" s="28" t="s">
        <v>59</v>
      </c>
      <c r="B37" s="28" t="s">
        <v>60</v>
      </c>
      <c r="C37" s="30">
        <v>7</v>
      </c>
      <c r="D37" s="30">
        <v>0</v>
      </c>
      <c r="E37" s="30">
        <v>0</v>
      </c>
      <c r="F37" s="29"/>
      <c r="G37" s="29"/>
      <c r="H37" s="29"/>
      <c r="I37" s="29"/>
      <c r="J37" s="29"/>
      <c r="K37" s="29"/>
      <c r="L37" s="29"/>
      <c r="M37" s="29"/>
      <c r="N37" s="30">
        <v>0</v>
      </c>
      <c r="O37" s="30">
        <v>32</v>
      </c>
      <c r="P37" s="30">
        <v>7</v>
      </c>
      <c r="Q37" s="30">
        <v>0</v>
      </c>
      <c r="R37" s="30">
        <v>0</v>
      </c>
      <c r="S37" s="30">
        <v>0</v>
      </c>
      <c r="T37" s="29"/>
      <c r="U37" s="29"/>
      <c r="V37" s="29"/>
      <c r="W37" s="29"/>
      <c r="X37" s="29"/>
      <c r="Y37" s="29"/>
      <c r="Z37" s="29"/>
      <c r="AA37" s="29"/>
      <c r="AB37" s="31"/>
      <c r="AC37" s="31"/>
      <c r="AD37" s="32">
        <f t="shared" si="0"/>
        <v>46</v>
      </c>
      <c r="AE37" s="33" t="s">
        <v>208</v>
      </c>
      <c r="AF37" s="31"/>
      <c r="AG37" s="31"/>
      <c r="AH37" s="31"/>
    </row>
    <row r="38" spans="1:34" x14ac:dyDescent="0.25">
      <c r="A38" s="28" t="s">
        <v>89</v>
      </c>
      <c r="B38" s="28" t="s">
        <v>90</v>
      </c>
      <c r="C38" s="30">
        <v>7.6300000000000008</v>
      </c>
      <c r="D38" s="30">
        <v>0</v>
      </c>
      <c r="E38" s="30">
        <v>0</v>
      </c>
      <c r="F38" s="29"/>
      <c r="G38" s="29"/>
      <c r="H38" s="29"/>
      <c r="I38" s="29"/>
      <c r="J38" s="29"/>
      <c r="K38" s="29"/>
      <c r="L38" s="29"/>
      <c r="M38" s="29"/>
      <c r="N38" s="30">
        <v>0</v>
      </c>
      <c r="O38" s="30">
        <v>0</v>
      </c>
      <c r="P38" s="30">
        <v>7.63</v>
      </c>
      <c r="Q38" s="30">
        <v>0</v>
      </c>
      <c r="R38" s="30">
        <v>0</v>
      </c>
      <c r="S38" s="30">
        <v>0</v>
      </c>
      <c r="T38" s="29"/>
      <c r="U38" s="29"/>
      <c r="V38" s="29"/>
      <c r="W38" s="29"/>
      <c r="X38" s="29"/>
      <c r="Y38" s="29"/>
      <c r="Z38" s="29"/>
      <c r="AA38" s="29"/>
      <c r="AB38" s="31"/>
      <c r="AC38" s="31"/>
      <c r="AD38" s="32">
        <f t="shared" si="0"/>
        <v>15.260000000000002</v>
      </c>
      <c r="AE38" s="33" t="s">
        <v>208</v>
      </c>
      <c r="AF38" s="31"/>
      <c r="AG38" s="31"/>
      <c r="AH38" s="31"/>
    </row>
    <row r="39" spans="1:34" x14ac:dyDescent="0.25">
      <c r="A39" s="28" t="s">
        <v>127</v>
      </c>
      <c r="B39" s="28" t="s">
        <v>128</v>
      </c>
      <c r="C39" s="30">
        <v>2</v>
      </c>
      <c r="D39" s="30">
        <v>0</v>
      </c>
      <c r="E39" s="30">
        <v>0</v>
      </c>
      <c r="F39" s="29"/>
      <c r="G39" s="29"/>
      <c r="H39" s="29"/>
      <c r="I39" s="29"/>
      <c r="J39" s="29"/>
      <c r="K39" s="29"/>
      <c r="L39" s="29"/>
      <c r="M39" s="29"/>
      <c r="N39" s="30">
        <v>1</v>
      </c>
      <c r="O39" s="30">
        <v>0</v>
      </c>
      <c r="P39" s="30">
        <v>0.99999999999999956</v>
      </c>
      <c r="Q39" s="30">
        <v>0</v>
      </c>
      <c r="R39" s="30">
        <v>0</v>
      </c>
      <c r="S39" s="30">
        <v>0</v>
      </c>
      <c r="T39" s="29"/>
      <c r="U39" s="29"/>
      <c r="V39" s="29"/>
      <c r="W39" s="29"/>
      <c r="X39" s="29"/>
      <c r="Y39" s="29"/>
      <c r="Z39" s="29"/>
      <c r="AA39" s="29"/>
      <c r="AB39" s="31"/>
      <c r="AC39" s="31"/>
      <c r="AD39" s="32">
        <f t="shared" si="0"/>
        <v>3.9999999999999996</v>
      </c>
      <c r="AE39" s="33" t="s">
        <v>208</v>
      </c>
      <c r="AF39" s="31"/>
      <c r="AG39" s="31"/>
      <c r="AH39" s="31"/>
    </row>
    <row r="40" spans="1:34" x14ac:dyDescent="0.25">
      <c r="A40" s="28" t="s">
        <v>73</v>
      </c>
      <c r="B40" s="28" t="s">
        <v>74</v>
      </c>
      <c r="C40" s="30">
        <v>8</v>
      </c>
      <c r="D40" s="30">
        <v>0</v>
      </c>
      <c r="E40" s="30">
        <v>0</v>
      </c>
      <c r="F40" s="29"/>
      <c r="G40" s="29"/>
      <c r="H40" s="29"/>
      <c r="I40" s="29"/>
      <c r="J40" s="29"/>
      <c r="K40" s="29"/>
      <c r="L40" s="29"/>
      <c r="M40" s="29"/>
      <c r="N40" s="30">
        <v>0</v>
      </c>
      <c r="O40" s="30">
        <v>0</v>
      </c>
      <c r="P40" s="30">
        <v>4</v>
      </c>
      <c r="Q40" s="30">
        <v>0</v>
      </c>
      <c r="R40" s="30">
        <v>0</v>
      </c>
      <c r="S40" s="30">
        <v>0</v>
      </c>
      <c r="T40" s="29"/>
      <c r="U40" s="29"/>
      <c r="V40" s="29"/>
      <c r="W40" s="29"/>
      <c r="X40" s="29"/>
      <c r="Y40" s="29"/>
      <c r="Z40" s="29"/>
      <c r="AA40" s="29"/>
      <c r="AB40" s="31"/>
      <c r="AC40" s="31"/>
      <c r="AD40" s="32">
        <f t="shared" si="0"/>
        <v>12</v>
      </c>
      <c r="AE40" s="33" t="s">
        <v>208</v>
      </c>
      <c r="AF40" s="31"/>
      <c r="AG40" s="31"/>
      <c r="AH40" s="31"/>
    </row>
    <row r="41" spans="1:34" x14ac:dyDescent="0.25">
      <c r="A41" s="28" t="s">
        <v>123</v>
      </c>
      <c r="B41" s="28" t="s">
        <v>124</v>
      </c>
      <c r="C41" s="30">
        <v>0</v>
      </c>
      <c r="D41" s="30">
        <v>7.45</v>
      </c>
      <c r="E41" s="30">
        <v>0</v>
      </c>
      <c r="F41" s="29"/>
      <c r="G41" s="29"/>
      <c r="H41" s="29"/>
      <c r="I41" s="29"/>
      <c r="J41" s="29"/>
      <c r="K41" s="29"/>
      <c r="L41" s="29"/>
      <c r="M41" s="29"/>
      <c r="N41" s="30">
        <v>9.25</v>
      </c>
      <c r="O41" s="30">
        <v>1</v>
      </c>
      <c r="P41" s="30">
        <v>0</v>
      </c>
      <c r="Q41" s="30">
        <v>0</v>
      </c>
      <c r="R41" s="30">
        <v>0</v>
      </c>
      <c r="S41" s="30">
        <v>0</v>
      </c>
      <c r="T41" s="29"/>
      <c r="U41" s="29"/>
      <c r="V41" s="29"/>
      <c r="W41" s="29"/>
      <c r="X41" s="29"/>
      <c r="Y41" s="29"/>
      <c r="Z41" s="29"/>
      <c r="AA41" s="29"/>
      <c r="AB41" s="31"/>
      <c r="AC41" s="31"/>
      <c r="AD41" s="32">
        <f t="shared" si="0"/>
        <v>17.7</v>
      </c>
      <c r="AE41" s="33" t="s">
        <v>208</v>
      </c>
      <c r="AF41" s="31"/>
      <c r="AG41" s="31"/>
      <c r="AH41" s="31"/>
    </row>
    <row r="42" spans="1:34" x14ac:dyDescent="0.25">
      <c r="A42" s="28" t="s">
        <v>115</v>
      </c>
      <c r="B42" s="28" t="s">
        <v>210</v>
      </c>
      <c r="C42" s="30">
        <v>0</v>
      </c>
      <c r="D42" s="30">
        <v>8</v>
      </c>
      <c r="E42" s="30">
        <v>0</v>
      </c>
      <c r="F42" s="29"/>
      <c r="G42" s="29"/>
      <c r="H42" s="29"/>
      <c r="I42" s="29"/>
      <c r="J42" s="29"/>
      <c r="K42" s="29"/>
      <c r="L42" s="29"/>
      <c r="M42" s="29"/>
      <c r="N42" s="30">
        <v>0</v>
      </c>
      <c r="O42" s="30">
        <v>0</v>
      </c>
      <c r="P42" s="30">
        <v>0</v>
      </c>
      <c r="Q42" s="30">
        <v>0</v>
      </c>
      <c r="R42" s="30">
        <v>0.13</v>
      </c>
      <c r="S42" s="30">
        <v>8</v>
      </c>
      <c r="T42" s="29"/>
      <c r="U42" s="29"/>
      <c r="V42" s="29"/>
      <c r="W42" s="29"/>
      <c r="X42" s="29"/>
      <c r="Y42" s="29"/>
      <c r="Z42" s="29"/>
      <c r="AA42" s="29"/>
      <c r="AB42" s="31"/>
      <c r="AC42" s="31"/>
      <c r="AD42" s="32">
        <f t="shared" si="0"/>
        <v>16.130000000000003</v>
      </c>
      <c r="AE42" s="33" t="s">
        <v>208</v>
      </c>
      <c r="AF42" s="31"/>
      <c r="AG42" s="31"/>
      <c r="AH42" s="31"/>
    </row>
    <row r="43" spans="1:34" x14ac:dyDescent="0.25">
      <c r="A43" s="28" t="s">
        <v>211</v>
      </c>
      <c r="B43" s="28" t="s">
        <v>212</v>
      </c>
      <c r="C43" s="30">
        <v>0</v>
      </c>
      <c r="D43" s="30">
        <v>0</v>
      </c>
      <c r="E43" s="30">
        <v>0</v>
      </c>
      <c r="F43" s="29"/>
      <c r="G43" s="29"/>
      <c r="H43" s="29"/>
      <c r="I43" s="29"/>
      <c r="J43" s="29"/>
      <c r="K43" s="29"/>
      <c r="L43" s="29"/>
      <c r="M43" s="29"/>
      <c r="N43" s="30">
        <v>0</v>
      </c>
      <c r="O43" s="30">
        <v>24</v>
      </c>
      <c r="P43" s="30">
        <v>0</v>
      </c>
      <c r="Q43" s="30">
        <v>0</v>
      </c>
      <c r="R43" s="30">
        <v>0</v>
      </c>
      <c r="S43" s="30">
        <v>0</v>
      </c>
      <c r="T43" s="29"/>
      <c r="U43" s="29"/>
      <c r="V43" s="29"/>
      <c r="W43" s="29"/>
      <c r="X43" s="29"/>
      <c r="Y43" s="29"/>
      <c r="Z43" s="29"/>
      <c r="AA43" s="29"/>
      <c r="AB43" s="31"/>
      <c r="AC43" s="31"/>
      <c r="AD43" s="32">
        <f t="shared" si="0"/>
        <v>24</v>
      </c>
      <c r="AE43" s="33" t="s">
        <v>208</v>
      </c>
      <c r="AF43" s="31"/>
      <c r="AG43" s="31"/>
      <c r="AH43" s="31"/>
    </row>
    <row r="44" spans="1:34" x14ac:dyDescent="0.25">
      <c r="A44" s="28" t="s">
        <v>113</v>
      </c>
      <c r="B44" s="28" t="s">
        <v>114</v>
      </c>
      <c r="C44" s="30">
        <v>3.4499999999999993</v>
      </c>
      <c r="D44" s="30">
        <v>0</v>
      </c>
      <c r="E44" s="30">
        <v>0</v>
      </c>
      <c r="F44" s="29"/>
      <c r="G44" s="29"/>
      <c r="H44" s="29"/>
      <c r="I44" s="29"/>
      <c r="J44" s="29"/>
      <c r="K44" s="29"/>
      <c r="L44" s="29"/>
      <c r="M44" s="29"/>
      <c r="N44" s="30">
        <v>0</v>
      </c>
      <c r="O44" s="30">
        <v>0</v>
      </c>
      <c r="P44" s="30">
        <v>0</v>
      </c>
      <c r="Q44" s="30">
        <v>0</v>
      </c>
      <c r="R44" s="30">
        <v>0</v>
      </c>
      <c r="S44" s="30">
        <v>0</v>
      </c>
      <c r="T44" s="29"/>
      <c r="U44" s="29"/>
      <c r="V44" s="29"/>
      <c r="W44" s="29"/>
      <c r="X44" s="29"/>
      <c r="Y44" s="29"/>
      <c r="Z44" s="29"/>
      <c r="AA44" s="29"/>
      <c r="AB44" s="31"/>
      <c r="AC44" s="31"/>
      <c r="AD44" s="32">
        <f t="shared" si="0"/>
        <v>3.4499999999999993</v>
      </c>
      <c r="AE44" s="33" t="s">
        <v>208</v>
      </c>
      <c r="AF44" s="31"/>
      <c r="AG44" s="31"/>
      <c r="AH44" s="31"/>
    </row>
    <row r="45" spans="1:34" x14ac:dyDescent="0.25">
      <c r="A45" s="28" t="s">
        <v>79</v>
      </c>
      <c r="B45" s="28" t="s">
        <v>80</v>
      </c>
      <c r="C45" s="30">
        <v>0</v>
      </c>
      <c r="D45" s="30">
        <v>8</v>
      </c>
      <c r="E45" s="30">
        <v>4</v>
      </c>
      <c r="F45" s="29"/>
      <c r="G45" s="29"/>
      <c r="H45" s="29"/>
      <c r="I45" s="29"/>
      <c r="J45" s="29"/>
      <c r="K45" s="29"/>
      <c r="L45" s="29"/>
      <c r="M45" s="29"/>
      <c r="N45" s="30">
        <v>0</v>
      </c>
      <c r="O45" s="30">
        <v>0</v>
      </c>
      <c r="P45" s="30">
        <v>0</v>
      </c>
      <c r="Q45" s="30">
        <v>0</v>
      </c>
      <c r="R45" s="30">
        <v>4</v>
      </c>
      <c r="S45" s="30">
        <v>8</v>
      </c>
      <c r="T45" s="29"/>
      <c r="U45" s="29"/>
      <c r="V45" s="29"/>
      <c r="W45" s="29"/>
      <c r="X45" s="29"/>
      <c r="Y45" s="29"/>
      <c r="Z45" s="29"/>
      <c r="AA45" s="29"/>
      <c r="AB45" s="31"/>
      <c r="AC45" s="31"/>
      <c r="AD45" s="32">
        <f t="shared" si="0"/>
        <v>24</v>
      </c>
      <c r="AE45" s="33" t="s">
        <v>208</v>
      </c>
      <c r="AF45" s="31"/>
      <c r="AG45" s="31"/>
      <c r="AH45" s="31"/>
    </row>
    <row r="46" spans="1:34" x14ac:dyDescent="0.25">
      <c r="A46" s="28" t="s">
        <v>49</v>
      </c>
      <c r="B46" s="28" t="s">
        <v>50</v>
      </c>
      <c r="C46" s="30">
        <v>0</v>
      </c>
      <c r="D46" s="30">
        <v>0</v>
      </c>
      <c r="E46" s="30">
        <v>0</v>
      </c>
      <c r="F46" s="29"/>
      <c r="G46" s="29"/>
      <c r="H46" s="29"/>
      <c r="I46" s="29"/>
      <c r="J46" s="29"/>
      <c r="K46" s="29"/>
      <c r="L46" s="29"/>
      <c r="M46" s="29"/>
      <c r="N46" s="30">
        <v>0</v>
      </c>
      <c r="O46" s="30">
        <v>39.92</v>
      </c>
      <c r="P46" s="30">
        <v>0</v>
      </c>
      <c r="Q46" s="30">
        <v>0</v>
      </c>
      <c r="R46" s="30">
        <v>0</v>
      </c>
      <c r="S46" s="30">
        <v>0</v>
      </c>
      <c r="T46" s="29"/>
      <c r="U46" s="29"/>
      <c r="V46" s="29"/>
      <c r="W46" s="29"/>
      <c r="X46" s="29"/>
      <c r="Y46" s="29"/>
      <c r="Z46" s="29"/>
      <c r="AA46" s="29"/>
      <c r="AB46" s="31"/>
      <c r="AC46" s="31"/>
      <c r="AD46" s="32">
        <f t="shared" si="0"/>
        <v>39.92</v>
      </c>
      <c r="AE46" s="33" t="s">
        <v>208</v>
      </c>
      <c r="AF46" s="31"/>
      <c r="AG46" s="31"/>
      <c r="AH46" s="31"/>
    </row>
    <row r="47" spans="1:34" x14ac:dyDescent="0.25">
      <c r="A47" s="28" t="s">
        <v>41</v>
      </c>
      <c r="B47" s="28" t="s">
        <v>42</v>
      </c>
      <c r="C47" s="30">
        <v>0</v>
      </c>
      <c r="D47" s="30">
        <v>8</v>
      </c>
      <c r="E47" s="30">
        <v>8.1199999999999992</v>
      </c>
      <c r="F47" s="29"/>
      <c r="G47" s="29"/>
      <c r="H47" s="29"/>
      <c r="I47" s="29"/>
      <c r="J47" s="29"/>
      <c r="K47" s="29"/>
      <c r="L47" s="29"/>
      <c r="M47" s="29"/>
      <c r="N47" s="30">
        <v>4</v>
      </c>
      <c r="O47" s="30">
        <v>0</v>
      </c>
      <c r="P47" s="30">
        <v>0</v>
      </c>
      <c r="Q47" s="30">
        <v>0</v>
      </c>
      <c r="R47" s="30">
        <v>4</v>
      </c>
      <c r="S47" s="30">
        <v>8</v>
      </c>
      <c r="T47" s="29"/>
      <c r="U47" s="29"/>
      <c r="V47" s="29"/>
      <c r="W47" s="29"/>
      <c r="X47" s="29"/>
      <c r="Y47" s="29"/>
      <c r="Z47" s="29"/>
      <c r="AA47" s="29"/>
      <c r="AB47" s="31"/>
      <c r="AC47" s="31"/>
      <c r="AD47" s="32">
        <f t="shared" si="0"/>
        <v>32.119999999999997</v>
      </c>
      <c r="AE47" s="33" t="s">
        <v>208</v>
      </c>
      <c r="AF47" s="31"/>
      <c r="AG47" s="31"/>
      <c r="AH47" s="31"/>
    </row>
    <row r="48" spans="1:34" x14ac:dyDescent="0.25">
      <c r="A48" s="28" t="s">
        <v>121</v>
      </c>
      <c r="B48" s="28" t="s">
        <v>122</v>
      </c>
      <c r="C48" s="30">
        <v>0</v>
      </c>
      <c r="D48" s="30">
        <v>0</v>
      </c>
      <c r="E48" s="30">
        <v>0</v>
      </c>
      <c r="F48" s="29"/>
      <c r="G48" s="29"/>
      <c r="H48" s="29"/>
      <c r="I48" s="29"/>
      <c r="J48" s="29"/>
      <c r="K48" s="29"/>
      <c r="L48" s="29"/>
      <c r="M48" s="29"/>
      <c r="N48" s="30">
        <v>0</v>
      </c>
      <c r="O48" s="30">
        <v>16</v>
      </c>
      <c r="P48" s="30">
        <v>0</v>
      </c>
      <c r="Q48" s="30">
        <v>0</v>
      </c>
      <c r="R48" s="29"/>
      <c r="S48" s="29"/>
      <c r="T48" s="29"/>
      <c r="U48" s="29"/>
      <c r="V48" s="29"/>
      <c r="W48" s="29"/>
      <c r="X48" s="29"/>
      <c r="Y48" s="29"/>
      <c r="Z48" s="29"/>
      <c r="AA48" s="29"/>
      <c r="AB48" s="31"/>
      <c r="AC48" s="31"/>
      <c r="AD48" s="32">
        <f t="shared" si="0"/>
        <v>16</v>
      </c>
      <c r="AE48" s="33" t="s">
        <v>208</v>
      </c>
      <c r="AF48" s="31"/>
      <c r="AG48" s="31"/>
      <c r="AH48" s="31"/>
    </row>
    <row r="49" spans="1:34" x14ac:dyDescent="0.25">
      <c r="A49" s="28" t="s">
        <v>77</v>
      </c>
      <c r="B49" s="28" t="s">
        <v>78</v>
      </c>
      <c r="C49" s="30">
        <v>0</v>
      </c>
      <c r="D49" s="30">
        <v>8</v>
      </c>
      <c r="E49" s="30">
        <v>0.97</v>
      </c>
      <c r="F49" s="29"/>
      <c r="G49" s="29"/>
      <c r="H49" s="29"/>
      <c r="I49" s="29"/>
      <c r="J49" s="29"/>
      <c r="K49" s="29"/>
      <c r="L49" s="29"/>
      <c r="M49" s="29"/>
      <c r="N49" s="30">
        <v>0</v>
      </c>
      <c r="O49" s="30">
        <v>0</v>
      </c>
      <c r="P49" s="30">
        <v>0</v>
      </c>
      <c r="Q49" s="30">
        <v>0</v>
      </c>
      <c r="R49" s="29"/>
      <c r="S49" s="29"/>
      <c r="T49" s="29"/>
      <c r="U49" s="29"/>
      <c r="V49" s="29"/>
      <c r="W49" s="29"/>
      <c r="X49" s="29"/>
      <c r="Y49" s="29"/>
      <c r="Z49" s="29"/>
      <c r="AA49" s="29"/>
      <c r="AB49" s="31"/>
      <c r="AC49" s="31"/>
      <c r="AD49" s="32">
        <f t="shared" si="0"/>
        <v>8.9700000000000006</v>
      </c>
      <c r="AE49" s="33" t="s">
        <v>208</v>
      </c>
      <c r="AF49" s="31"/>
      <c r="AG49" s="31"/>
      <c r="AH49" s="31"/>
    </row>
    <row r="50" spans="1:34" x14ac:dyDescent="0.25">
      <c r="A50" s="28" t="s">
        <v>51</v>
      </c>
      <c r="B50" s="28" t="s">
        <v>52</v>
      </c>
      <c r="C50" s="30">
        <v>3.87</v>
      </c>
      <c r="D50" s="30">
        <v>0</v>
      </c>
      <c r="E50" s="30">
        <v>0</v>
      </c>
      <c r="F50" s="29"/>
      <c r="G50" s="29"/>
      <c r="H50" s="29"/>
      <c r="I50" s="29"/>
      <c r="J50" s="29"/>
      <c r="K50" s="29"/>
      <c r="L50" s="29"/>
      <c r="M50" s="29"/>
      <c r="N50" s="30">
        <v>0</v>
      </c>
      <c r="O50" s="30">
        <v>0</v>
      </c>
      <c r="P50" s="30">
        <v>3.87</v>
      </c>
      <c r="Q50" s="30">
        <v>0</v>
      </c>
      <c r="R50" s="29"/>
      <c r="S50" s="29"/>
      <c r="T50" s="29"/>
      <c r="U50" s="29"/>
      <c r="V50" s="29"/>
      <c r="W50" s="29"/>
      <c r="X50" s="29"/>
      <c r="Y50" s="29"/>
      <c r="Z50" s="29"/>
      <c r="AA50" s="29"/>
      <c r="AB50" s="31"/>
      <c r="AC50" s="31"/>
      <c r="AD50" s="32">
        <f t="shared" si="0"/>
        <v>7.74</v>
      </c>
      <c r="AE50" s="33" t="s">
        <v>208</v>
      </c>
      <c r="AF50" s="31"/>
      <c r="AG50" s="31"/>
      <c r="AH50" s="31"/>
    </row>
    <row r="51" spans="1:34" x14ac:dyDescent="0.25">
      <c r="A51" s="33" t="s">
        <v>151</v>
      </c>
      <c r="B51" s="33"/>
      <c r="C51" s="35">
        <f t="shared" ref="C51:AC51" si="1">SUM(C10:C50)</f>
        <v>174.33999999999997</v>
      </c>
      <c r="D51" s="35">
        <f t="shared" si="1"/>
        <v>79.45</v>
      </c>
      <c r="E51" s="35">
        <f t="shared" si="1"/>
        <v>15.32</v>
      </c>
      <c r="F51" s="35">
        <f t="shared" si="1"/>
        <v>8</v>
      </c>
      <c r="G51" s="35">
        <f t="shared" si="1"/>
        <v>0.2</v>
      </c>
      <c r="H51" s="35">
        <f t="shared" si="1"/>
        <v>0</v>
      </c>
      <c r="I51" s="35">
        <f t="shared" si="1"/>
        <v>0</v>
      </c>
      <c r="J51" s="35">
        <f t="shared" si="1"/>
        <v>0</v>
      </c>
      <c r="K51" s="35">
        <f t="shared" si="1"/>
        <v>0</v>
      </c>
      <c r="L51" s="35">
        <f t="shared" si="1"/>
        <v>0</v>
      </c>
      <c r="M51" s="35">
        <f t="shared" si="1"/>
        <v>0</v>
      </c>
      <c r="N51" s="35">
        <f t="shared" si="1"/>
        <v>34.78</v>
      </c>
      <c r="O51" s="35">
        <f t="shared" si="1"/>
        <v>160.25</v>
      </c>
      <c r="P51" s="35">
        <f t="shared" si="1"/>
        <v>51.5</v>
      </c>
      <c r="Q51" s="35">
        <f t="shared" si="1"/>
        <v>8.1199999999999992</v>
      </c>
      <c r="R51" s="35">
        <f t="shared" si="1"/>
        <v>8.73</v>
      </c>
      <c r="S51" s="35">
        <f t="shared" si="1"/>
        <v>56</v>
      </c>
      <c r="T51" s="35">
        <f t="shared" si="1"/>
        <v>0</v>
      </c>
      <c r="U51" s="35">
        <f t="shared" si="1"/>
        <v>0</v>
      </c>
      <c r="V51" s="35">
        <f t="shared" si="1"/>
        <v>0</v>
      </c>
      <c r="W51" s="35">
        <f t="shared" si="1"/>
        <v>0</v>
      </c>
      <c r="X51" s="35">
        <f t="shared" si="1"/>
        <v>0</v>
      </c>
      <c r="Y51" s="35">
        <f t="shared" si="1"/>
        <v>0</v>
      </c>
      <c r="Z51" s="35">
        <f t="shared" si="1"/>
        <v>0</v>
      </c>
      <c r="AA51" s="35">
        <f t="shared" si="1"/>
        <v>0</v>
      </c>
      <c r="AB51" s="35">
        <f t="shared" si="1"/>
        <v>0</v>
      </c>
      <c r="AC51" s="35">
        <f t="shared" si="1"/>
        <v>0</v>
      </c>
      <c r="AD51" s="35">
        <f>SUM(AD10:AD50)</f>
        <v>596.69000000000005</v>
      </c>
      <c r="AE51" s="33"/>
      <c r="AF51" s="33"/>
      <c r="AG51" s="33"/>
      <c r="AH51" s="33"/>
    </row>
  </sheetData>
  <mergeCells count="17">
    <mergeCell ref="AB6:AC6"/>
    <mergeCell ref="P6:Q6"/>
    <mergeCell ref="R6:S6"/>
    <mergeCell ref="T6:U6"/>
    <mergeCell ref="V6:W6"/>
    <mergeCell ref="X6:Y6"/>
    <mergeCell ref="Z6:AA6"/>
    <mergeCell ref="C5:M5"/>
    <mergeCell ref="N5:O6"/>
    <mergeCell ref="P5:AC5"/>
    <mergeCell ref="AD5:AD7"/>
    <mergeCell ref="C6:C7"/>
    <mergeCell ref="D6:E6"/>
    <mergeCell ref="F6:G6"/>
    <mergeCell ref="H6:I6"/>
    <mergeCell ref="J6:K6"/>
    <mergeCell ref="L6:M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Query Report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Janella Rosales</cp:lastModifiedBy>
  <dcterms:created xsi:type="dcterms:W3CDTF">2024-12-06T10:43:40Z</dcterms:created>
  <dcterms:modified xsi:type="dcterms:W3CDTF">2024-12-06T11:35:00Z</dcterms:modified>
</cp:coreProperties>
</file>