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New folder\"/>
    </mc:Choice>
  </mc:AlternateContent>
  <xr:revisionPtr revIDLastSave="0" documentId="13_ncr:1_{6D0DA92D-920F-4173-BB8B-C03504F54BA8}" xr6:coauthVersionLast="47" xr6:coauthVersionMax="47" xr10:uidLastSave="{00000000-0000-0000-0000-000000000000}"/>
  <bookViews>
    <workbookView xWindow="-120" yWindow="-120" windowWidth="29040" windowHeight="15720" tabRatio="654" firstSheet="3" activeTab="7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 (2)" sheetId="17" r:id="rId8"/>
    <sheet name="Lates and Absences (Adjustments" sheetId="10" r:id="rId9"/>
    <sheet name="Sheet3" sheetId="20" state="hidden" r:id="rId10"/>
    <sheet name="Sheet4" sheetId="21" state="hidden" r:id="rId11"/>
    <sheet name="manual late and absences" sheetId="18" r:id="rId12"/>
    <sheet name="Overtime (Adjustments)" sheetId="9" r:id="rId13"/>
    <sheet name="One-Time Earning" sheetId="11" r:id="rId14"/>
    <sheet name="Fixed Earnings" sheetId="12" r:id="rId15"/>
    <sheet name="One-Time Deduction" sheetId="13" r:id="rId16"/>
    <sheet name="Fixed Deduction" sheetId="14" r:id="rId17"/>
    <sheet name="Government and Company Loan" sheetId="15" r:id="rId18"/>
  </sheets>
  <externalReferences>
    <externalReference r:id="rId19"/>
  </externalReferences>
  <definedNames>
    <definedName name="_xlnm._FilterDatabase" localSheetId="8" hidden="1">'Lates and Absences (Adjustments'!$H$1:$H$60</definedName>
    <definedName name="_xlnm._FilterDatabase" localSheetId="11" hidden="1">'manual late and absences'!$A$1:$H$259</definedName>
  </definedNames>
  <calcPr calcId="191029"/>
  <pivotCaches>
    <pivotCache cacheId="0" r:id="rId20"/>
    <pivotCache cacheId="1" r:id="rId21"/>
  </pivotCaches>
</workbook>
</file>

<file path=xl/calcChain.xml><?xml version="1.0" encoding="utf-8"?>
<calcChain xmlns="http://schemas.openxmlformats.org/spreadsheetml/2006/main">
  <c r="V11" i="10" l="1"/>
  <c r="U11" i="10"/>
  <c r="T11" i="10"/>
  <c r="T18" i="10"/>
  <c r="T23" i="10"/>
  <c r="U23" i="10"/>
  <c r="U19" i="10"/>
  <c r="U20" i="10"/>
  <c r="U21" i="10"/>
  <c r="U22" i="10"/>
  <c r="U18" i="10"/>
  <c r="V23" i="10"/>
  <c r="V18" i="10"/>
  <c r="D10" i="17" l="1"/>
  <c r="D11" i="17"/>
  <c r="D12" i="17"/>
  <c r="D13" i="17"/>
  <c r="D15" i="17"/>
  <c r="D16" i="17"/>
  <c r="D17" i="17"/>
  <c r="D18" i="17"/>
  <c r="D19" i="17"/>
  <c r="D20" i="17"/>
  <c r="D21" i="17"/>
  <c r="D22" i="17"/>
  <c r="D23" i="17"/>
  <c r="D24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9" i="17"/>
  <c r="V6" i="10"/>
  <c r="C10" i="17"/>
  <c r="C11" i="17"/>
  <c r="C12" i="17"/>
  <c r="C13" i="17"/>
  <c r="C15" i="17"/>
  <c r="C16" i="17"/>
  <c r="C17" i="17"/>
  <c r="C18" i="17"/>
  <c r="C19" i="17"/>
  <c r="C20" i="17"/>
  <c r="C21" i="17"/>
  <c r="C22" i="17"/>
  <c r="C23" i="17"/>
  <c r="C24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9" i="17"/>
  <c r="U6" i="10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10" i="17"/>
  <c r="B11" i="17"/>
  <c r="B12" i="17"/>
  <c r="B13" i="17"/>
  <c r="B15" i="17"/>
  <c r="B16" i="17"/>
  <c r="B17" i="17"/>
  <c r="B18" i="17"/>
  <c r="B19" i="17"/>
  <c r="B20" i="17"/>
  <c r="B21" i="17"/>
  <c r="B22" i="17"/>
  <c r="B23" i="17"/>
  <c r="B24" i="17"/>
  <c r="B9" i="17"/>
  <c r="T6" i="10"/>
  <c r="T7" i="10"/>
  <c r="T8" i="10"/>
  <c r="T9" i="10"/>
  <c r="T10" i="10"/>
  <c r="T12" i="10"/>
  <c r="T13" i="10"/>
  <c r="T14" i="10"/>
  <c r="T15" i="10"/>
  <c r="T16" i="10"/>
  <c r="T17" i="10"/>
  <c r="T19" i="10"/>
  <c r="T20" i="10"/>
  <c r="T21" i="10"/>
  <c r="T22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U7" i="10"/>
  <c r="U8" i="10"/>
  <c r="U9" i="10"/>
  <c r="U10" i="10"/>
  <c r="U12" i="10"/>
  <c r="U13" i="10"/>
  <c r="U14" i="10"/>
  <c r="U15" i="10"/>
  <c r="U16" i="10"/>
  <c r="U17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V7" i="10"/>
  <c r="V8" i="10"/>
  <c r="V12" i="10"/>
  <c r="V13" i="10"/>
  <c r="V14" i="10"/>
  <c r="V15" i="10"/>
  <c r="V16" i="10"/>
  <c r="V17" i="10"/>
  <c r="V19" i="10"/>
  <c r="V20" i="10"/>
  <c r="V21" i="10"/>
  <c r="V22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9" i="10"/>
  <c r="V10" i="10"/>
  <c r="P6" i="10" l="1"/>
  <c r="O6" i="10" l="1"/>
  <c r="Z30" i="17" l="1"/>
  <c r="AA30" i="17" s="1"/>
  <c r="Z31" i="17"/>
  <c r="AA31" i="17" s="1"/>
  <c r="Z32" i="17"/>
  <c r="AA32" i="17" s="1"/>
  <c r="Z33" i="17"/>
  <c r="AA33" i="17" s="1"/>
  <c r="Z34" i="17"/>
  <c r="AA34" i="17" s="1"/>
  <c r="Z35" i="17"/>
  <c r="AA35" i="17" s="1"/>
  <c r="Z36" i="17"/>
  <c r="AA36" i="17" s="1"/>
  <c r="Z37" i="17"/>
  <c r="AA37" i="17" s="1"/>
  <c r="Z38" i="17"/>
  <c r="AA38" i="17" s="1"/>
  <c r="Z39" i="17"/>
  <c r="AA39" i="17" s="1"/>
  <c r="Z40" i="17"/>
  <c r="AA40" i="17" s="1"/>
  <c r="Z41" i="17"/>
  <c r="AA41" i="17" s="1"/>
  <c r="Z42" i="17"/>
  <c r="AA42" i="17" s="1"/>
  <c r="Z43" i="17"/>
  <c r="AA43" i="17" s="1"/>
  <c r="Z44" i="17"/>
  <c r="AA44" i="17" s="1"/>
  <c r="Z45" i="17"/>
  <c r="AA45" i="17" s="1"/>
  <c r="Z46" i="17"/>
  <c r="AA46" i="17" s="1"/>
  <c r="Z47" i="17"/>
  <c r="AA47" i="17" s="1"/>
  <c r="Z48" i="17"/>
  <c r="AA48" i="17" s="1"/>
  <c r="Z49" i="17"/>
  <c r="AA49" i="17" s="1"/>
  <c r="Z50" i="17"/>
  <c r="AA50" i="17" s="1"/>
  <c r="Z51" i="17"/>
  <c r="AA51" i="17" s="1"/>
  <c r="Z52" i="17"/>
  <c r="AA52" i="17" s="1"/>
  <c r="Z26" i="17"/>
  <c r="AA26" i="17" s="1"/>
  <c r="Z27" i="17"/>
  <c r="AA27" i="17" s="1"/>
  <c r="Z28" i="17"/>
  <c r="AA28" i="17" s="1"/>
  <c r="Z29" i="17"/>
  <c r="AA29" i="17" s="1"/>
  <c r="Z10" i="17"/>
  <c r="AA10" i="17" s="1"/>
  <c r="Z11" i="17"/>
  <c r="AA11" i="17" s="1"/>
  <c r="Z12" i="17"/>
  <c r="AA12" i="17" s="1"/>
  <c r="Z13" i="17"/>
  <c r="AA13" i="17" s="1"/>
  <c r="Z14" i="17"/>
  <c r="AA14" i="17" s="1"/>
  <c r="Z15" i="17"/>
  <c r="AA15" i="17" s="1"/>
  <c r="Z16" i="17"/>
  <c r="AA16" i="17" s="1"/>
  <c r="Z17" i="17"/>
  <c r="AA17" i="17" s="1"/>
  <c r="Z18" i="17"/>
  <c r="AA18" i="17" s="1"/>
  <c r="Z19" i="17"/>
  <c r="AA19" i="17" s="1"/>
  <c r="Z20" i="17"/>
  <c r="AA20" i="17" s="1"/>
  <c r="Z21" i="17"/>
  <c r="AA21" i="17" s="1"/>
  <c r="Z22" i="17"/>
  <c r="AA22" i="17" s="1"/>
  <c r="Z23" i="17"/>
  <c r="AA23" i="17" s="1"/>
  <c r="Z24" i="17"/>
  <c r="AA24" i="17" s="1"/>
  <c r="Z25" i="17"/>
  <c r="AA25" i="17" s="1"/>
  <c r="Z9" i="17"/>
  <c r="AA9" i="17" s="1"/>
  <c r="P6" i="17"/>
  <c r="Q6" i="17"/>
  <c r="R6" i="17"/>
  <c r="R8" i="17" s="1"/>
  <c r="M6" i="17"/>
  <c r="M8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50" i="17"/>
  <c r="O50" i="17" s="1"/>
  <c r="N51" i="17"/>
  <c r="O51" i="17" s="1"/>
  <c r="N52" i="17"/>
  <c r="O52" i="17" s="1"/>
  <c r="N16" i="17"/>
  <c r="N17" i="17"/>
  <c r="N18" i="17"/>
  <c r="N19" i="17"/>
  <c r="N20" i="17"/>
  <c r="N21" i="17"/>
  <c r="N22" i="17"/>
  <c r="N23" i="17"/>
  <c r="N25" i="17"/>
  <c r="N24" i="17"/>
  <c r="O24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15" i="17"/>
  <c r="K30" i="17"/>
  <c r="L30" i="17" s="1"/>
  <c r="K35" i="17"/>
  <c r="L35" i="17" s="1"/>
  <c r="K33" i="17"/>
  <c r="L33" i="17" s="1"/>
  <c r="K31" i="17"/>
  <c r="L31" i="17" s="1"/>
  <c r="K36" i="17"/>
  <c r="L36" i="17" s="1"/>
  <c r="K37" i="17"/>
  <c r="L37" i="17" s="1"/>
  <c r="K27" i="17"/>
  <c r="L27" i="17" s="1"/>
  <c r="K28" i="17"/>
  <c r="L28" i="17" s="1"/>
  <c r="K38" i="17"/>
  <c r="L38" i="17" s="1"/>
  <c r="K39" i="17"/>
  <c r="L39" i="17" s="1"/>
  <c r="K40" i="17"/>
  <c r="L40" i="17" s="1"/>
  <c r="K41" i="17"/>
  <c r="L41" i="17" s="1"/>
  <c r="K42" i="17"/>
  <c r="L42" i="17" s="1"/>
  <c r="K32" i="17"/>
  <c r="L32" i="17" s="1"/>
  <c r="K43" i="17"/>
  <c r="L43" i="17" s="1"/>
  <c r="K44" i="17"/>
  <c r="L44" i="17" s="1"/>
  <c r="K45" i="17"/>
  <c r="L45" i="17" s="1"/>
  <c r="K46" i="17"/>
  <c r="L46" i="17" s="1"/>
  <c r="K24" i="17"/>
  <c r="L24" i="17" s="1"/>
  <c r="K47" i="17"/>
  <c r="L47" i="17" s="1"/>
  <c r="K29" i="17"/>
  <c r="L29" i="17" s="1"/>
  <c r="K48" i="17"/>
  <c r="L48" i="17" s="1"/>
  <c r="K49" i="17"/>
  <c r="L49" i="17" s="1"/>
  <c r="K50" i="17"/>
  <c r="L50" i="17" s="1"/>
  <c r="K51" i="17"/>
  <c r="L51" i="17" s="1"/>
  <c r="K52" i="17"/>
  <c r="L52" i="17" s="1"/>
  <c r="K34" i="17"/>
  <c r="L34" i="17" s="1"/>
  <c r="S6" i="17"/>
  <c r="T6" i="17"/>
  <c r="U6" i="17"/>
  <c r="V6" i="17"/>
  <c r="W6" i="17"/>
  <c r="W8" i="17" s="1"/>
  <c r="X6" i="17"/>
  <c r="X8" i="17" s="1"/>
  <c r="Y6" i="17"/>
  <c r="Y8" i="17" s="1"/>
  <c r="AB6" i="17"/>
  <c r="AB8" i="17" s="1"/>
  <c r="AE6" i="17"/>
  <c r="AE8" i="17" s="1"/>
  <c r="AF6" i="17"/>
  <c r="AF8" i="17" s="1"/>
  <c r="AG6" i="17"/>
  <c r="AH6" i="17"/>
  <c r="AI6" i="17"/>
  <c r="AJ6" i="17"/>
  <c r="AK6" i="17"/>
  <c r="AL6" i="17"/>
  <c r="AM6" i="17"/>
  <c r="AM8" i="17" s="1"/>
  <c r="AN6" i="17"/>
  <c r="AN8" i="17" s="1"/>
  <c r="AO6" i="17"/>
  <c r="AO8" i="17" s="1"/>
  <c r="AP6" i="17"/>
  <c r="AP8" i="17" s="1"/>
  <c r="AQ6" i="17"/>
  <c r="AQ8" i="17" s="1"/>
  <c r="AR6" i="17"/>
  <c r="AR8" i="17" s="1"/>
  <c r="AS6" i="17"/>
  <c r="AS8" i="17" s="1"/>
  <c r="J6" i="17"/>
  <c r="J8" i="17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O6" i="17" l="1"/>
  <c r="N6" i="17"/>
  <c r="AL8" i="17"/>
  <c r="AK8" i="17"/>
  <c r="U8" i="17"/>
  <c r="AJ8" i="17"/>
  <c r="T8" i="17"/>
  <c r="V8" i="17"/>
  <c r="AI8" i="17"/>
  <c r="S8" i="17"/>
  <c r="AH8" i="17"/>
  <c r="AG8" i="17"/>
  <c r="I12" i="10" l="1"/>
  <c r="J12" i="10" s="1"/>
  <c r="I24" i="10"/>
  <c r="J24" i="10" s="1"/>
  <c r="I25" i="10"/>
  <c r="J25" i="10" s="1"/>
  <c r="I13" i="10"/>
  <c r="J13" i="10" s="1"/>
  <c r="I14" i="10"/>
  <c r="J14" i="10" s="1"/>
  <c r="I15" i="10"/>
  <c r="J15" i="10" s="1"/>
  <c r="I16" i="10"/>
  <c r="J16" i="10" s="1"/>
  <c r="I17" i="10"/>
  <c r="J17" i="10" s="1"/>
  <c r="I19" i="10"/>
  <c r="I20" i="10"/>
  <c r="I21" i="10"/>
  <c r="I22" i="10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J39" i="10" s="1"/>
  <c r="I40" i="10"/>
  <c r="J40" i="10" s="1"/>
  <c r="I41" i="10"/>
  <c r="J41" i="10" s="1"/>
  <c r="I42" i="10"/>
  <c r="J42" i="10" s="1"/>
  <c r="I43" i="10"/>
  <c r="J43" i="10" s="1"/>
  <c r="I44" i="10"/>
  <c r="J44" i="10" s="1"/>
  <c r="I45" i="10"/>
  <c r="J45" i="10" s="1"/>
  <c r="I46" i="10"/>
  <c r="J46" i="10" s="1"/>
  <c r="I47" i="10"/>
  <c r="J47" i="10" s="1"/>
  <c r="I48" i="10"/>
  <c r="J48" i="10" s="1"/>
  <c r="I49" i="10"/>
  <c r="J49" i="10" s="1"/>
  <c r="I50" i="10"/>
  <c r="J50" i="10" s="1"/>
  <c r="I51" i="10"/>
  <c r="J51" i="10" s="1"/>
  <c r="I52" i="10"/>
  <c r="J52" i="10" s="1"/>
  <c r="I53" i="10"/>
  <c r="J53" i="10" s="1"/>
  <c r="I54" i="10"/>
  <c r="J54" i="10" s="1"/>
  <c r="I55" i="10"/>
  <c r="J55" i="10" s="1"/>
  <c r="I56" i="10"/>
  <c r="J56" i="10" s="1"/>
  <c r="I57" i="10"/>
  <c r="J57" i="10" s="1"/>
  <c r="I58" i="10"/>
  <c r="J58" i="10" s="1"/>
  <c r="I59" i="10"/>
  <c r="J59" i="10" s="1"/>
  <c r="I6" i="10"/>
  <c r="J6" i="10" s="1"/>
  <c r="I9" i="10"/>
  <c r="J9" i="10" s="1"/>
  <c r="I8" i="10"/>
  <c r="J8" i="10" s="1"/>
  <c r="I7" i="10"/>
  <c r="J7" i="10" s="1"/>
  <c r="I10" i="10"/>
  <c r="J10" i="10" s="1"/>
  <c r="H6" i="10"/>
  <c r="H7" i="10"/>
  <c r="H8" i="10"/>
  <c r="H9" i="10"/>
  <c r="H10" i="10"/>
  <c r="H16" i="10"/>
  <c r="H26" i="10"/>
  <c r="H13" i="10"/>
  <c r="H27" i="10"/>
  <c r="H28" i="10"/>
  <c r="H29" i="10"/>
  <c r="H30" i="10"/>
  <c r="H17" i="10"/>
  <c r="H31" i="10"/>
  <c r="H32" i="10"/>
  <c r="H33" i="10"/>
  <c r="H34" i="10"/>
  <c r="H35" i="10"/>
  <c r="H36" i="10"/>
  <c r="H24" i="10"/>
  <c r="H37" i="10"/>
  <c r="H38" i="10"/>
  <c r="H39" i="10"/>
  <c r="H40" i="10"/>
  <c r="H41" i="10"/>
  <c r="H12" i="10"/>
  <c r="H42" i="10"/>
  <c r="H43" i="10"/>
  <c r="H44" i="10"/>
  <c r="H45" i="10"/>
  <c r="H14" i="10"/>
  <c r="H46" i="10"/>
  <c r="H47" i="10"/>
  <c r="H48" i="10"/>
  <c r="H15" i="10"/>
  <c r="H49" i="10"/>
  <c r="H50" i="10"/>
  <c r="H51" i="10"/>
  <c r="H25" i="10"/>
  <c r="H52" i="10"/>
  <c r="H53" i="10"/>
  <c r="H54" i="10"/>
  <c r="H55" i="10"/>
  <c r="H56" i="10"/>
  <c r="H57" i="10"/>
  <c r="H58" i="10"/>
  <c r="H5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J17" authorId="0" shapeId="0" xr:uid="{0FA320A0-C243-45E5-97F2-171A4F86C7AE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J19" authorId="0" shapeId="0" xr:uid="{B50A439D-D20F-4535-9BD3-3C262F80A7D4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J21" authorId="0" shapeId="0" xr:uid="{01A33CDB-D214-4869-B7CD-8ED045AB6433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9" authorId="0" shapeId="0" xr:uid="{DBEEE482-08AA-4A17-B7DF-58FBC7E15889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22" authorId="0" shapeId="0" xr:uid="{5B7DB6DB-8730-4AF3-9FD7-35D2276F4310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</commentList>
</comments>
</file>

<file path=xl/sharedStrings.xml><?xml version="1.0" encoding="utf-8"?>
<sst xmlns="http://schemas.openxmlformats.org/spreadsheetml/2006/main" count="6917" uniqueCount="2282">
  <si>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</si>
  <si>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</si>
  <si>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</si>
  <si>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</si>
  <si>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</si>
  <si>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</si>
  <si>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</si>
  <si>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</si>
  <si>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</si>
  <si>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</si>
  <si>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</si>
  <si>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</si>
  <si>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</si>
  <si>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</si>
  <si>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</si>
  <si>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</si>
  <si>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</si>
  <si>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</si>
  <si>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</si>
  <si>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</si>
  <si>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</si>
  <si>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</si>
  <si>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</si>
  <si>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</si>
  <si>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</si>
  <si>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</si>
  <si>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</si>
  <si>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</si>
  <si>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</si>
  <si>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</si>
  <si>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</si>
  <si>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</si>
  <si>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</si>
  <si>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</si>
  <si>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</si>
  <si>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</si>
  <si>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</si>
  <si>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</si>
  <si>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</si>
  <si>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</si>
  <si>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</si>
  <si>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</si>
  <si>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</si>
  <si>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</si>
  <si>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</si>
  <si>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</si>
  <si>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</si>
  <si>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</si>
  <si>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</si>
  <si>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</si>
  <si>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</si>
  <si>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</si>
  <si>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</si>
  <si>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</si>
  <si>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</si>
  <si>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</si>
  <si>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</si>
  <si>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</si>
  <si>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</si>
  <si>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</si>
  <si>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</si>
  <si>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</si>
  <si>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</si>
  <si>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</si>
  <si>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</si>
  <si>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</si>
  <si>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</si>
  <si>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</si>
  <si>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</si>
  <si>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</si>
  <si>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</si>
  <si>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</si>
  <si>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</si>
  <si>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</si>
  <si>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</si>
  <si>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</si>
  <si>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</si>
  <si>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</si>
  <si>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</si>
  <si>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</si>
  <si>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</si>
  <si>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</si>
  <si>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</si>
  <si>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</si>
  <si>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</si>
  <si>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</si>
  <si>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</si>
  <si>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</si>
  <si>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</si>
  <si>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</si>
  <si>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</si>
  <si>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</si>
  <si>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</si>
  <si>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</si>
  <si>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</si>
  <si>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</si>
  <si>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</si>
  <si>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</si>
  <si>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</si>
  <si>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</si>
  <si>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</si>
  <si>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</si>
  <si>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</si>
  <si>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</si>
  <si>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</si>
  <si>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</si>
  <si>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</si>
  <si>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</si>
  <si>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</si>
  <si>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</si>
  <si>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</si>
  <si>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</si>
  <si>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</si>
  <si>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</si>
  <si>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</si>
  <si>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</si>
  <si>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</si>
  <si>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</si>
  <si>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</si>
  <si>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</si>
  <si>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</si>
  <si>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</si>
  <si>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</si>
  <si>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</si>
  <si>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</si>
  <si>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</si>
  <si>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</si>
  <si>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</si>
  <si>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</si>
  <si>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</si>
  <si>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</si>
  <si>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</si>
  <si>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</si>
  <si>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</si>
  <si>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</si>
  <si>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</si>
  <si>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</si>
  <si>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</si>
  <si>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</si>
  <si>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</si>
  <si>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</si>
  <si>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</si>
  <si>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</si>
  <si>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</si>
  <si>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</si>
  <si>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</si>
  <si>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</si>
  <si>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</si>
  <si>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</si>
  <si>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</si>
  <si>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</si>
  <si>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</si>
  <si>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</si>
  <si>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</si>
  <si>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</si>
  <si>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</si>
  <si>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</si>
  <si>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</si>
  <si>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</si>
  <si>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</si>
  <si>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</si>
  <si>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</si>
  <si>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</si>
  <si>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</si>
  <si>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</si>
  <si>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</si>
  <si>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</si>
  <si>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</si>
  <si>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</si>
  <si>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</si>
  <si>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</si>
  <si>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</si>
  <si>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</si>
  <si>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</si>
  <si>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</si>
  <si>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</si>
  <si>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</si>
  <si>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</si>
  <si>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</si>
  <si>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</si>
  <si>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</si>
  <si>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</si>
  <si>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</si>
  <si>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</si>
  <si>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</si>
  <si>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</si>
  <si>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</si>
  <si>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</si>
  <si>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</si>
  <si>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</si>
  <si>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</si>
  <si>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</si>
  <si>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</si>
  <si>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</si>
  <si>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</si>
  <si>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</si>
  <si>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</si>
  <si>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</si>
  <si>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</si>
  <si>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</si>
  <si>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</si>
  <si>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</si>
  <si>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</si>
  <si>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</si>
  <si>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</si>
  <si>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</si>
  <si>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</si>
  <si>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</si>
  <si>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</si>
  <si>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</si>
  <si>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</si>
  <si>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</si>
  <si>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</si>
  <si>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</si>
  <si>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</si>
  <si>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</si>
  <si>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</si>
  <si>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</si>
  <si>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</si>
  <si>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</si>
  <si>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</si>
  <si>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</si>
  <si>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</si>
  <si>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</si>
  <si>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</si>
  <si>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</si>
  <si>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</si>
  <si>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</si>
  <si>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</si>
  <si>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</si>
  <si>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</si>
  <si>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</si>
  <si>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</si>
  <si>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</si>
  <si>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</si>
  <si>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</si>
  <si>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</si>
  <si>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</si>
  <si>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</si>
  <si>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</si>
  <si>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</si>
  <si>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</si>
  <si>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</si>
  <si>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</si>
  <si>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</si>
  <si>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</si>
  <si>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</si>
  <si>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</si>
  <si>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</si>
  <si>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</si>
  <si>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</si>
  <si>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</si>
  <si>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</si>
  <si>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</si>
  <si>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</si>
  <si>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</si>
  <si>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</si>
  <si>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</si>
  <si>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</si>
  <si>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</si>
  <si>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</si>
  <si>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</si>
  <si>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</si>
  <si>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</si>
  <si>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</si>
  <si>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</si>
  <si>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</si>
  <si>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</si>
  <si>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</si>
  <si>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</si>
  <si>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</si>
  <si>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</si>
  <si>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</si>
  <si>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</si>
  <si>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</si>
  <si>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</si>
  <si>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</si>
  <si>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</si>
  <si>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</si>
  <si>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</si>
  <si>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</si>
  <si>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</si>
  <si>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</si>
  <si>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</si>
  <si>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</si>
  <si>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</si>
  <si>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</si>
  <si>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</si>
  <si>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</si>
  <si>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</si>
  <si>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</si>
  <si>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</si>
  <si>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</si>
  <si>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</si>
  <si>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</si>
  <si>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</si>
  <si>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</si>
  <si>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</si>
  <si>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</si>
  <si>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</si>
  <si>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</si>
  <si>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</si>
  <si>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</si>
  <si>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</si>
  <si>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</si>
  <si>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</si>
  <si>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</si>
  <si>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</si>
  <si>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</si>
  <si>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</si>
  <si>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</si>
  <si>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</si>
  <si>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</si>
  <si>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</si>
  <si>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</si>
  <si>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</si>
  <si>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</si>
  <si>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</si>
  <si>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</si>
  <si>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</si>
  <si>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</si>
  <si>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</si>
  <si>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</si>
  <si>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</si>
  <si>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</si>
  <si>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</si>
  <si>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</si>
  <si>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</si>
  <si>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</si>
  <si>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</si>
  <si>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</si>
  <si>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</si>
  <si>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</si>
  <si>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</si>
  <si>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</si>
  <si>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</si>
  <si>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</si>
  <si>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</si>
  <si>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</si>
  <si>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</si>
  <si>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</si>
  <si>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</si>
  <si>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</si>
  <si>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</si>
  <si>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</si>
  <si>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</si>
  <si>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</si>
  <si>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</si>
  <si>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</si>
  <si>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</si>
  <si>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</si>
  <si>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</si>
  <si>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</si>
  <si>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</si>
  <si>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</si>
  <si>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</si>
  <si>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</si>
  <si>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</si>
  <si>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</si>
  <si>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</si>
  <si>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</si>
  <si>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</si>
  <si>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</si>
  <si>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</si>
  <si>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</si>
  <si>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</si>
  <si>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</si>
  <si>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</si>
  <si>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</si>
  <si>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</si>
  <si>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</si>
  <si>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</si>
  <si>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</si>
  <si>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</si>
  <si>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</si>
  <si>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</si>
  <si>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</si>
  <si>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</si>
  <si>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</si>
  <si>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</si>
  <si>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</si>
  <si>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</si>
  <si>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</si>
  <si>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</si>
  <si>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</si>
  <si>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</si>
  <si>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</si>
  <si>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</si>
  <si>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</si>
  <si>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</si>
  <si>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</si>
  <si>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</si>
  <si>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</si>
  <si>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</si>
  <si>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</si>
  <si>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</si>
  <si>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</si>
  <si>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</si>
  <si>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</si>
  <si>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</si>
  <si>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</si>
  <si>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</si>
  <si>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</si>
  <si>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</si>
  <si>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</si>
  <si>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</si>
  <si>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</si>
  <si>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</si>
  <si>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</si>
  <si>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</si>
  <si>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</si>
  <si>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</si>
  <si>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</si>
  <si>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</si>
  <si>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</si>
  <si>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</si>
  <si>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</si>
  <si>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</si>
  <si>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</si>
  <si>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</si>
  <si>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</si>
  <si>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</si>
  <si>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</si>
  <si>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</si>
  <si>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</si>
  <si>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</si>
  <si>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</si>
  <si>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</si>
  <si>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</si>
  <si>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</si>
  <si>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</si>
  <si>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</si>
  <si>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</si>
  <si>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</si>
  <si>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</si>
  <si>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</si>
  <si>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</si>
  <si>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</si>
  <si>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</si>
  <si>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</si>
  <si>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</si>
  <si>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</si>
  <si>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</si>
  <si>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</si>
  <si>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</si>
  <si>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</si>
  <si>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</si>
  <si>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</si>
  <si>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</si>
  <si>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</si>
  <si>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</si>
  <si>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</si>
  <si>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</si>
  <si>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</si>
  <si>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</si>
  <si>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</si>
  <si>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</si>
  <si>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</si>
  <si>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</si>
  <si>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</si>
  <si>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</si>
  <si>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</si>
  <si>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</si>
  <si>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</si>
  <si>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</si>
  <si>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</si>
  <si>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</si>
  <si>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</si>
  <si>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</si>
  <si>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</si>
  <si>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</si>
  <si>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</si>
  <si>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</si>
  <si>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</si>
  <si>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</si>
  <si>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</si>
  <si>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</si>
  <si>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</si>
  <si>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</si>
  <si>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</si>
  <si>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</si>
  <si>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</si>
  <si>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</si>
  <si>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</si>
  <si>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</si>
  <si>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</si>
  <si>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</si>
  <si>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</si>
  <si>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</si>
  <si>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</si>
  <si>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</si>
  <si>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</si>
  <si>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</si>
  <si>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</si>
  <si>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</si>
  <si>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</si>
  <si>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</si>
  <si>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</si>
  <si>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</si>
  <si>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</si>
  <si>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</si>
  <si>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</si>
  <si>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</si>
  <si>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</si>
  <si>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</si>
  <si>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</si>
  <si>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</si>
  <si>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</si>
  <si>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</si>
  <si>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</si>
  <si>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</si>
  <si>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</si>
  <si>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</si>
  <si>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</si>
  <si>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</si>
  <si>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</si>
  <si>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</si>
  <si>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</si>
  <si>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</si>
  <si>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</si>
  <si>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</si>
  <si>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</si>
  <si>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</si>
  <si>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</si>
  <si>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</si>
  <si>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</si>
  <si>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</si>
  <si>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</si>
  <si>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</si>
  <si>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</si>
  <si>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</si>
  <si>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</si>
  <si>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</si>
  <si>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</si>
  <si>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</si>
  <si>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</si>
  <si>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</si>
  <si>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</si>
  <si>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</si>
  <si>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</si>
  <si>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</si>
  <si>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</si>
  <si>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</si>
  <si>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</si>
  <si>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</si>
  <si>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</si>
  <si>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</si>
  <si>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</si>
  <si>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</si>
  <si>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</si>
  <si>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</si>
  <si>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</si>
  <si>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</si>
  <si>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</si>
  <si>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</si>
  <si>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</si>
  <si>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</si>
  <si>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</si>
  <si>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</si>
  <si>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</si>
  <si>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</si>
  <si>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</si>
  <si>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</si>
  <si>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</si>
  <si>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</si>
  <si>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</si>
  <si>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</si>
  <si>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</si>
  <si>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</si>
  <si>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</si>
  <si>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</si>
  <si>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</si>
  <si>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</si>
  <si>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</si>
  <si>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</si>
  <si>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</si>
  <si>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</si>
  <si>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</si>
  <si>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</si>
  <si>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</si>
  <si>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</si>
  <si>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</si>
  <si>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</si>
  <si>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</si>
  <si>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</si>
  <si>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</si>
  <si>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</si>
  <si>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</si>
  <si>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</si>
  <si>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</si>
  <si>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</si>
  <si>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</si>
  <si>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</si>
  <si>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</si>
  <si>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</si>
  <si>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</si>
  <si>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</si>
  <si>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</si>
  <si>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</si>
  <si>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</si>
  <si>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</si>
  <si>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</si>
  <si>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</si>
  <si>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</si>
  <si>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</si>
  <si>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</si>
  <si>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</si>
  <si>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</si>
  <si>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</si>
  <si>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</si>
  <si>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</si>
  <si>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</si>
  <si>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</si>
  <si>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</si>
  <si>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</si>
  <si>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</si>
  <si>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</si>
  <si>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</si>
  <si>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</si>
  <si>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</si>
  <si>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</si>
  <si>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</si>
  <si>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</si>
  <si>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</si>
  <si>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</si>
  <si>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</si>
  <si>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</si>
  <si>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</si>
  <si>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</si>
  <si>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</si>
  <si>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</si>
  <si>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</si>
  <si>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</si>
  <si>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</si>
  <si>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</si>
  <si>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</si>
  <si>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</si>
  <si>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</si>
  <si>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</si>
  <si>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</si>
  <si>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</si>
  <si>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</si>
  <si>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</si>
  <si>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</si>
  <si>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</si>
  <si>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</si>
  <si>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</si>
  <si>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</si>
  <si>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</si>
  <si>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</si>
  <si>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</si>
  <si>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</si>
  <si>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</si>
  <si>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</si>
  <si>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</si>
  <si>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</si>
  <si>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</si>
  <si>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</si>
  <si>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</si>
  <si>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</si>
  <si>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</si>
  <si>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</si>
  <si>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</si>
  <si>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</si>
  <si>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</si>
  <si>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</si>
  <si>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</si>
  <si>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</si>
  <si>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</si>
  <si>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</si>
  <si>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</si>
  <si>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</si>
  <si>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</si>
  <si>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</si>
  <si>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</si>
  <si>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</si>
  <si>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</si>
  <si>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</si>
  <si>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</si>
  <si>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</si>
  <si>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</si>
  <si>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</si>
  <si>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</si>
  <si>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</si>
  <si>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</si>
  <si>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</si>
  <si>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</si>
  <si>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</si>
  <si>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</si>
  <si>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</si>
  <si>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</si>
  <si>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</si>
  <si>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</si>
  <si>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</si>
  <si>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</si>
  <si>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</si>
  <si>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</si>
  <si>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</si>
  <si>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</si>
  <si>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</si>
  <si>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</si>
  <si>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</si>
  <si>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</si>
  <si>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</si>
  <si>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</si>
  <si>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</si>
  <si>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</si>
  <si>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</si>
  <si>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</si>
  <si>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</si>
  <si>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</si>
  <si>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</si>
  <si>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</si>
  <si>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</si>
  <si>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</si>
  <si>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</si>
  <si>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</si>
  <si>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</si>
  <si>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</si>
  <si>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</si>
  <si>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</si>
  <si>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</si>
  <si>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</si>
  <si>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</si>
  <si>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</si>
  <si>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</si>
  <si>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</si>
  <si>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</si>
  <si>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</si>
  <si>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</si>
  <si>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</si>
  <si>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</si>
  <si>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</si>
  <si>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</si>
  <si>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</si>
  <si>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</si>
  <si>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</si>
  <si>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</si>
  <si>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</si>
  <si>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</si>
  <si>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</si>
  <si>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</si>
  <si>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</si>
  <si>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</si>
  <si>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</si>
  <si>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</si>
  <si>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</si>
  <si>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</si>
  <si>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</si>
  <si>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</si>
  <si>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</si>
  <si>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</si>
  <si>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</si>
  <si>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</si>
  <si>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</si>
  <si>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</si>
  <si>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</si>
  <si>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</si>
  <si>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</si>
  <si>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</si>
  <si>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</si>
  <si>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</si>
  <si>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</si>
  <si>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</si>
  <si>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</si>
  <si>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</si>
  <si>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</si>
  <si>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</si>
  <si>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</si>
  <si>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</si>
  <si>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</si>
  <si>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</si>
  <si>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</si>
  <si>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</si>
  <si>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</si>
  <si>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</si>
  <si>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</si>
  <si>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</si>
  <si>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</si>
  <si>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</si>
  <si>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</si>
  <si>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</si>
  <si>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</si>
  <si>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</si>
  <si>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</si>
  <si>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</si>
  <si>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</si>
  <si>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</si>
  <si>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</si>
  <si>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</si>
  <si>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</si>
  <si>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</si>
  <si>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</si>
  <si>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</si>
  <si>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</si>
  <si>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</si>
  <si>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</si>
  <si>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</si>
  <si>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</si>
  <si>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</si>
  <si>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</si>
  <si>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</si>
  <si>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</si>
  <si>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</si>
  <si>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</si>
  <si>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</si>
  <si>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</si>
  <si>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</si>
  <si>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</si>
  <si>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</si>
  <si>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</si>
  <si>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</si>
  <si>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</si>
  <si>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</si>
  <si>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</si>
  <si>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</si>
  <si>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</si>
  <si>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</si>
  <si>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</si>
  <si>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</si>
  <si>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</si>
  <si>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</si>
  <si>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</si>
  <si>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</si>
  <si>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</si>
  <si>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</si>
  <si>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</si>
  <si>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</si>
  <si>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</si>
  <si>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</si>
  <si>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</si>
  <si>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</si>
  <si>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</si>
  <si>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</si>
  <si>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</si>
  <si>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</si>
  <si>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</si>
  <si>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</si>
  <si>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</si>
  <si>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</si>
  <si>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</si>
  <si>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</si>
  <si>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</si>
  <si>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</si>
  <si>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</si>
  <si>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</si>
  <si>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</si>
  <si>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</si>
  <si>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</si>
  <si>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</si>
  <si>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</si>
  <si>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</si>
  <si>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</si>
  <si>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</si>
  <si>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</si>
  <si>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</si>
  <si>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</si>
  <si>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</si>
  <si>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</si>
  <si>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</si>
  <si>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</si>
  <si>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</si>
  <si>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</si>
  <si>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</si>
  <si>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</si>
  <si>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</si>
  <si>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</si>
  <si>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</si>
  <si>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</si>
  <si>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</si>
  <si>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</si>
  <si>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</si>
  <si>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</si>
  <si>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</si>
  <si>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</si>
  <si>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</si>
  <si>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</si>
  <si>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</si>
  <si>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</si>
  <si>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</si>
  <si>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</si>
  <si>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</si>
  <si>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</si>
  <si>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</si>
  <si>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</si>
  <si>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</si>
  <si>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</si>
  <si>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</si>
  <si>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</si>
  <si>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</si>
  <si>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</si>
  <si>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</si>
  <si>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</si>
  <si>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</si>
  <si>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</si>
  <si>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</si>
  <si>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</si>
  <si>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</si>
  <si>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</si>
  <si>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</si>
  <si>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</si>
  <si>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</si>
  <si>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</si>
  <si>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</si>
  <si>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</si>
  <si>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</si>
  <si>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</si>
  <si>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</si>
  <si>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</si>
  <si>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</si>
  <si>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</si>
  <si>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</si>
  <si>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</si>
  <si>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</si>
  <si>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</si>
  <si>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</si>
  <si>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</si>
  <si>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</si>
  <si>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</si>
  <si>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</si>
  <si>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</si>
  <si>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</si>
  <si>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</si>
  <si>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</si>
  <si>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</si>
  <si>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</si>
  <si>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</si>
  <si>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</si>
  <si>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</si>
  <si>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</si>
  <si>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</si>
  <si>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</si>
  <si>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</si>
  <si>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</si>
  <si>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</si>
  <si>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</si>
  <si>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</si>
  <si>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</si>
  <si>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</si>
  <si>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</si>
  <si>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</si>
  <si>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</si>
  <si>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</si>
  <si>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</si>
  <si>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</si>
  <si>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</si>
  <si>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</si>
  <si>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</si>
  <si>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</si>
  <si>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</si>
  <si>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</si>
  <si>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</si>
  <si>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</si>
  <si>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</si>
  <si>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</si>
  <si>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</si>
  <si>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</si>
  <si>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</si>
  <si>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</si>
  <si>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</si>
  <si>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</si>
  <si>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</si>
  <si>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</si>
  <si>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</si>
  <si>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</si>
  <si>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</si>
  <si>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</si>
  <si>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</si>
  <si>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</si>
  <si>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</si>
  <si>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</si>
  <si>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</si>
  <si>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</si>
  <si>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</si>
  <si>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</si>
  <si>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</si>
  <si>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</si>
  <si>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</si>
  <si>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</si>
  <si>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</si>
  <si>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</si>
  <si>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</si>
  <si>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</si>
  <si>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</si>
  <si>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</si>
  <si>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</si>
  <si>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</si>
  <si>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</si>
  <si>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</si>
  <si>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</si>
  <si>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</si>
  <si>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</si>
  <si>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</si>
  <si>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</si>
  <si>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</si>
  <si>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</si>
  <si>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</si>
  <si>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</si>
  <si>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</si>
  <si>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</si>
  <si>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</si>
  <si>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</si>
  <si>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</si>
  <si>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</si>
  <si>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</si>
  <si>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</si>
  <si>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</si>
  <si>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</si>
  <si>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</si>
  <si>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</si>
  <si>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</si>
  <si>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</si>
  <si>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</si>
  <si>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</si>
  <si>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</si>
  <si>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</si>
  <si>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</si>
  <si>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</si>
  <si>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</si>
  <si>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</si>
  <si>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</si>
  <si>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</si>
  <si>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</si>
  <si>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</si>
  <si>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</si>
  <si>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</si>
  <si>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</si>
  <si>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</si>
  <si>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</si>
  <si>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</si>
  <si>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</si>
  <si>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</si>
  <si>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</si>
  <si>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</si>
  <si>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</si>
  <si>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</si>
  <si>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</si>
  <si>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</si>
  <si>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</si>
  <si>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</si>
  <si>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</si>
  <si>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</si>
  <si>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</si>
  <si>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</si>
  <si>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</si>
  <si>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</si>
  <si>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</si>
  <si>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</si>
  <si>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</si>
  <si>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</si>
  <si>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</si>
  <si>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</si>
  <si>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</si>
  <si>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</si>
  <si>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</si>
  <si>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</si>
  <si>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</si>
  <si>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</si>
  <si>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</si>
  <si>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</si>
  <si>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</si>
  <si>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</si>
  <si>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</si>
  <si>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</si>
  <si>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</si>
  <si>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</si>
  <si>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</si>
  <si>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</si>
  <si>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</si>
  <si>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</si>
  <si>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</si>
  <si>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</si>
  <si>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</si>
  <si>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</si>
  <si>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</si>
  <si>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</si>
  <si>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</si>
  <si>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</si>
  <si>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</si>
  <si>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</si>
  <si>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</si>
  <si>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</si>
  <si>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</si>
  <si>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</si>
  <si>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</si>
  <si>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</si>
  <si>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</si>
  <si>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</si>
  <si>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</si>
  <si>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</si>
  <si>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</si>
  <si>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</si>
  <si>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</si>
  <si>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</si>
  <si>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</si>
  <si>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</si>
  <si>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</si>
  <si>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</si>
  <si>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</si>
  <si>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</si>
  <si>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</si>
  <si>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</si>
  <si>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</si>
  <si>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</si>
  <si>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</si>
  <si>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</si>
  <si>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</si>
  <si>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</si>
  <si>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</si>
  <si>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</si>
  <si>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</si>
  <si>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</si>
  <si>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</si>
  <si>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</si>
  <si>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</si>
  <si>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</si>
  <si>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</si>
  <si>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</si>
  <si>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</si>
  <si>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</si>
  <si>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</si>
  <si>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</si>
  <si>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</si>
  <si>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</si>
  <si>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</si>
  <si>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</si>
  <si>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</si>
  <si>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</si>
  <si>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</si>
  <si>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</si>
  <si>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</si>
  <si>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</si>
  <si>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</si>
  <si>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</si>
  <si>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</si>
  <si>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</si>
  <si>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</si>
  <si>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</si>
  <si>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</si>
  <si>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</si>
  <si>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</si>
  <si>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</si>
  <si>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</si>
  <si>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</si>
  <si>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</si>
  <si>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</si>
  <si>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</si>
  <si>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</si>
  <si>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</si>
  <si>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</si>
  <si>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</si>
  <si>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</si>
  <si>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</si>
  <si>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</si>
  <si>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</si>
  <si>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</si>
  <si>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</si>
  <si>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</si>
  <si>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</si>
  <si>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</si>
  <si>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</si>
  <si>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</si>
  <si>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</si>
  <si>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</si>
  <si>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</si>
  <si>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</si>
  <si>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</si>
  <si>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</si>
  <si>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</si>
  <si>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</si>
  <si>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</si>
  <si>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</si>
  <si>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</si>
  <si>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</si>
  <si>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</si>
  <si>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</si>
  <si>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</si>
  <si>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</si>
  <si>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</si>
  <si>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</si>
  <si>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</si>
  <si>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</si>
  <si>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</si>
  <si>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</si>
  <si>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</si>
  <si>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</si>
  <si>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</si>
  <si>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</si>
  <si>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</si>
  <si>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</si>
  <si>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</si>
  <si>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</si>
  <si>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</si>
  <si>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</si>
  <si>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</si>
  <si>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</si>
  <si>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</si>
  <si>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</si>
  <si>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</si>
  <si>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2024-09-28,2024-09-27,2024-10-10</t>
  </si>
  <si>
    <t>2024-10-08,2024-10-04,2024-09-30,2024-10-07,2024-10-09,2024-10-03,2024-10-10,2024-10-05,2024-10-02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</si>
  <si>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</si>
  <si>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</si>
  <si>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</si>
  <si>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</si>
  <si>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</si>
  <si>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</si>
  <si>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</si>
  <si>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</si>
  <si>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</si>
  <si>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</si>
  <si>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</si>
  <si>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</si>
  <si>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</si>
  <si>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</si>
  <si>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</si>
  <si>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</si>
  <si>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</si>
  <si>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</si>
  <si>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</si>
  <si>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</si>
  <si>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</si>
  <si>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</si>
  <si>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</si>
  <si>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</si>
  <si>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</si>
  <si>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</si>
  <si>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</si>
  <si>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</si>
  <si>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</si>
  <si>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</si>
  <si>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</si>
  <si>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</si>
  <si>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</si>
  <si>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</si>
  <si>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</si>
  <si>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</si>
  <si>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</si>
  <si>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</si>
  <si>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</si>
  <si>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</si>
  <si>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</si>
  <si>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</si>
  <si>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</si>
  <si>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</si>
  <si>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</si>
  <si>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</si>
  <si>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</si>
  <si>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2024-10-10,2024-10-03,2024-10-08,2024-09-26,2024-10-04,2024-09-27,2024-10-07,2024-10-09,2024-10-02,2024-09-30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</si>
  <si>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</si>
  <si>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</si>
  <si>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</si>
  <si>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</si>
  <si>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</si>
  <si>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</si>
  <si>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</si>
  <si>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</si>
  <si>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</si>
  <si>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</si>
  <si>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</si>
  <si>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</si>
  <si>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</si>
  <si>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</si>
  <si>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</si>
  <si>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</si>
  <si>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</si>
  <si>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2024-10-04,2024-10-10,2024-10-08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</si>
  <si>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</si>
  <si>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</si>
  <si>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</si>
  <si>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</si>
  <si>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</si>
  <si>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</si>
  <si>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</si>
  <si>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2024-10-07,2024-09-26,2024-10-01,2024-10-05,2024-10-08,2024-10-10,2024-09-30,2024-10-04,2024-09-28,2024-10-02,2024-10-03,2024-10-09,2024-09-27</t>
  </si>
  <si>
    <t>2024-09-30,2024-09-28</t>
  </si>
  <si>
    <t>16-0123</t>
  </si>
  <si>
    <t>Blanco, Leah Joy Camello</t>
  </si>
  <si>
    <t>2024-10-03,2024-10-05,2024-09-27,2024-09-26,2024-10-04,2024-10-07,2024-10-01,2024-10-10,2024-10-09,2024-09-30,2024-09-28,2024-10-02,2024-10-08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</si>
  <si>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</si>
  <si>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</si>
  <si>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</si>
  <si>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</si>
  <si>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</si>
  <si>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</si>
  <si>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</si>
  <si>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</si>
  <si>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</si>
  <si>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2024-09-28,2024-09-26,2024-09-27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</si>
  <si>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</si>
  <si>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</si>
  <si>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</si>
  <si>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</si>
  <si>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</si>
  <si>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</si>
  <si>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</si>
  <si>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</si>
  <si>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</si>
  <si>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</si>
  <si>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</si>
  <si>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2024-09-27,2024-10-08,2024-09-26,2024-10-07</t>
  </si>
  <si>
    <t>23-0088</t>
  </si>
  <si>
    <t>Calpo, Regina Publico</t>
  </si>
  <si>
    <t>2024-10-03,2024-10-04,2024-10-10,2024-09-26,2024-09-27,2024-10-07,2024-10-08</t>
  </si>
  <si>
    <t>13-0050</t>
  </si>
  <si>
    <t>Carada, Kristianne Dominique Cruz</t>
  </si>
  <si>
    <t>2024-10-09,2024-10-08</t>
  </si>
  <si>
    <t>17-0031</t>
  </si>
  <si>
    <t>Carino, Jackielou Dualan</t>
  </si>
  <si>
    <t>2024-10-03,2024-10-05,2024-10-01,2024-10-08,2024-10-07,2024-10-02,2024-10-09,2024-10-04,2024-09-30,2024-10-10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</si>
  <si>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</si>
  <si>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</si>
  <si>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</si>
  <si>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</si>
  <si>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</si>
  <si>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</si>
  <si>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</si>
  <si>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</si>
  <si>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</si>
  <si>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</si>
  <si>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</si>
  <si>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</si>
  <si>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</si>
  <si>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</si>
  <si>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</si>
  <si>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</si>
  <si>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</si>
  <si>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</si>
  <si>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</si>
  <si>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</si>
  <si>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</si>
  <si>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</si>
  <si>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</si>
  <si>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</si>
  <si>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</si>
  <si>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</si>
  <si>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</si>
  <si>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</si>
  <si>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</si>
  <si>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</si>
  <si>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</si>
  <si>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</si>
  <si>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</si>
  <si>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</si>
  <si>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</si>
  <si>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</si>
  <si>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</si>
  <si>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</si>
  <si>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</si>
  <si>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</si>
  <si>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</si>
  <si>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</si>
  <si>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</si>
  <si>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</si>
  <si>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</si>
  <si>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</si>
  <si>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</si>
  <si>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</si>
  <si>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</si>
  <si>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</si>
  <si>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</si>
  <si>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</si>
  <si>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</si>
  <si>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</si>
  <si>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</si>
  <si>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</si>
  <si>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</si>
  <si>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</si>
  <si>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</si>
  <si>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</si>
  <si>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</si>
  <si>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</si>
  <si>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</si>
  <si>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</si>
  <si>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</si>
  <si>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</si>
  <si>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</si>
  <si>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</si>
  <si>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</si>
  <si>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</si>
  <si>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</si>
  <si>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</si>
  <si>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</si>
  <si>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</si>
  <si>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</si>
  <si>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</si>
  <si>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</si>
  <si>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</si>
  <si>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</si>
  <si>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</si>
  <si>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</si>
  <si>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</si>
  <si>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</si>
  <si>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</si>
  <si>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</si>
  <si>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</si>
  <si>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</si>
  <si>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</si>
  <si>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</si>
  <si>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</si>
  <si>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</si>
  <si>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</si>
  <si>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</si>
  <si>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</si>
  <si>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</si>
  <si>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</si>
  <si>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</si>
  <si>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</si>
  <si>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</si>
  <si>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</si>
  <si>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</si>
  <si>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</si>
  <si>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</si>
  <si>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</si>
  <si>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</si>
  <si>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</si>
  <si>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</si>
  <si>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</si>
  <si>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</si>
  <si>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</si>
  <si>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</si>
  <si>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</si>
  <si>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</si>
  <si>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</si>
  <si>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</si>
  <si>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</si>
  <si>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</si>
  <si>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</si>
  <si>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</si>
  <si>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</si>
  <si>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</si>
  <si>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</si>
  <si>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</si>
  <si>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2024-10-01,2024-10-03,2024-10-07,2024-10-04,2024-10-02,2024-10-10,2024-09-26,2024-10-05,2024-10-09,2024-10-08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</si>
  <si>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</si>
  <si>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</si>
  <si>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</si>
  <si>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</si>
  <si>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</si>
  <si>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</si>
  <si>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</si>
  <si>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</si>
  <si>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</si>
  <si>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</si>
  <si>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</si>
  <si>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</si>
  <si>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</si>
  <si>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</si>
  <si>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</si>
  <si>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</si>
  <si>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</si>
  <si>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</si>
  <si>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</si>
  <si>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</si>
  <si>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</si>
  <si>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</si>
  <si>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</si>
  <si>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</si>
  <si>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</si>
  <si>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</si>
  <si>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</si>
  <si>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</si>
  <si>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</si>
  <si>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</si>
  <si>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</si>
  <si>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</si>
  <si>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</si>
  <si>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</si>
  <si>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</si>
  <si>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</si>
  <si>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</si>
  <si>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</si>
  <si>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</si>
  <si>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</si>
  <si>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</si>
  <si>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</si>
  <si>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</si>
  <si>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</si>
  <si>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</si>
  <si>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</si>
  <si>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</si>
  <si>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</si>
  <si>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</si>
  <si>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</si>
  <si>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</si>
  <si>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</si>
  <si>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</si>
  <si>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</si>
  <si>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</si>
  <si>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</si>
  <si>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</si>
  <si>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</si>
  <si>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</si>
  <si>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</si>
  <si>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</si>
  <si>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</si>
  <si>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</si>
  <si>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</si>
  <si>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</si>
  <si>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</si>
  <si>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</si>
  <si>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</si>
  <si>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</si>
  <si>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</si>
  <si>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</si>
  <si>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</si>
  <si>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</si>
  <si>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</si>
  <si>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</si>
  <si>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</si>
  <si>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</si>
  <si>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</si>
  <si>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</si>
  <si>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</si>
  <si>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</si>
  <si>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</si>
  <si>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</si>
  <si>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</si>
  <si>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</si>
  <si>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</si>
  <si>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</si>
  <si>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</si>
  <si>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</si>
  <si>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</si>
  <si>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</si>
  <si>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</si>
  <si>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</si>
  <si>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</si>
  <si>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</si>
  <si>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</si>
  <si>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</si>
  <si>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</si>
  <si>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</si>
  <si>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</si>
  <si>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</si>
  <si>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</si>
  <si>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</si>
  <si>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</si>
  <si>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</si>
  <si>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</si>
  <si>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</si>
  <si>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</si>
  <si>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</si>
  <si>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</si>
  <si>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</si>
  <si>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</si>
  <si>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</si>
  <si>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</si>
  <si>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</si>
  <si>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</si>
  <si>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2024-10-05,2024-10-10,2024-10-07,2024-10-08,2024-10-09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</si>
  <si>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</si>
  <si>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</si>
  <si>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</si>
  <si>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</si>
  <si>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</si>
  <si>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</si>
  <si>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</si>
  <si>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</si>
  <si>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</si>
  <si>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</si>
  <si>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</si>
  <si>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</si>
  <si>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</si>
  <si>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</si>
  <si>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</si>
  <si>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</si>
  <si>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</si>
  <si>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</si>
  <si>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</si>
  <si>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Robie Vivar</t>
  </si>
  <si>
    <t>2024-10-02,2024-10-07</t>
  </si>
  <si>
    <t>14-0035</t>
  </si>
  <si>
    <t>Mulingbayan, Ma. Michelle Dela Cruz</t>
  </si>
  <si>
    <t>2024-09-27,2024-09-28,2024-09-26</t>
  </si>
  <si>
    <t>09-0093</t>
  </si>
  <si>
    <t>Nasayao, Milrose Napa</t>
  </si>
  <si>
    <t>2024-10-09,2024-10-02,2024-10-04,2024-10-01,2024-10-03,2024-10-08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</si>
  <si>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</si>
  <si>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</si>
  <si>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</si>
  <si>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</si>
  <si>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</si>
  <si>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</si>
  <si>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</si>
  <si>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</si>
  <si>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</si>
  <si>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</si>
  <si>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</si>
  <si>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</si>
  <si>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</si>
  <si>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</si>
  <si>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</si>
  <si>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</si>
  <si>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</si>
  <si>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</si>
  <si>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</si>
  <si>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</si>
  <si>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</si>
  <si>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</si>
  <si>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</si>
  <si>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</si>
  <si>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</si>
  <si>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</si>
  <si>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</si>
  <si>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</si>
  <si>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</si>
  <si>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</si>
  <si>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</si>
  <si>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</si>
  <si>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</si>
  <si>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</si>
  <si>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</si>
  <si>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</si>
  <si>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</si>
  <si>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</si>
  <si>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</si>
  <si>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</si>
  <si>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</si>
  <si>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</si>
  <si>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</si>
  <si>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</si>
  <si>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</si>
  <si>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</si>
  <si>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</si>
  <si>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</si>
  <si>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</si>
  <si>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</si>
  <si>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</si>
  <si>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</si>
  <si>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</si>
  <si>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</si>
  <si>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</si>
  <si>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</si>
  <si>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</si>
  <si>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</si>
  <si>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</si>
  <si>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</si>
  <si>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</si>
  <si>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</si>
  <si>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</si>
  <si>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</si>
  <si>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</si>
  <si>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</si>
  <si>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</si>
  <si>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</si>
  <si>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</si>
  <si>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</si>
  <si>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</si>
  <si>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</si>
  <si>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</si>
  <si>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2024-09-28,2024-09-30,2024-09-26,2024-09-27,2024-10-01,2024-10-02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</si>
  <si>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</si>
  <si>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</si>
  <si>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</si>
  <si>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</si>
  <si>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</si>
  <si>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</si>
  <si>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</si>
  <si>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</si>
  <si>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</si>
  <si>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</si>
  <si>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</si>
  <si>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</si>
  <si>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</si>
  <si>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</si>
  <si>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</si>
  <si>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</si>
  <si>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</si>
  <si>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</si>
  <si>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</si>
  <si>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</si>
  <si>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</si>
  <si>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</si>
  <si>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</si>
  <si>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</si>
  <si>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</si>
  <si>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</si>
  <si>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</si>
  <si>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</si>
  <si>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</si>
  <si>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</si>
  <si>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</si>
  <si>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</si>
  <si>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</si>
  <si>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</si>
  <si>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2024-09-27,2024-10-03,2024-10-05,2024-09-26,2024-10-04,2024-10-02,2024-09-28,2024-10-01,2024-10-07,2024-10-10,2024-10-09,2024-10-08,2024-09-30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</si>
  <si>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</si>
  <si>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</si>
  <si>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</si>
  <si>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</si>
  <si>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</si>
  <si>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</si>
  <si>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</si>
  <si>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</si>
  <si>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</si>
  <si>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</si>
  <si>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2024-09-27,2024-10-03,2024-10-02,2024-10-09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</si>
  <si>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</si>
  <si>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</si>
  <si>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</si>
  <si>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</si>
  <si>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</si>
  <si>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</si>
  <si>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</si>
  <si>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</si>
  <si>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</si>
  <si>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</si>
  <si>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</si>
  <si>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</si>
  <si>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</si>
  <si>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</si>
  <si>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</si>
  <si>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</si>
  <si>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</si>
  <si>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</si>
  <si>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</si>
  <si>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</si>
  <si>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</si>
  <si>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</si>
  <si>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</si>
  <si>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</si>
  <si>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</si>
  <si>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</si>
  <si>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</si>
  <si>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</si>
  <si>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</si>
  <si>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</si>
  <si>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</si>
  <si>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</si>
  <si>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</si>
  <si>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</si>
  <si>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</si>
  <si>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</si>
  <si>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</si>
  <si>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</si>
  <si>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</si>
  <si>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</si>
  <si>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</si>
  <si>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</si>
  <si>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</si>
  <si>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</si>
  <si>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</si>
  <si>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LATES AND ABSENCES (ADJUSTMENTS</t>
  </si>
  <si>
    <t>Reversal In Days</t>
  </si>
  <si>
    <t>Undertime In Hours</t>
  </si>
  <si>
    <t>Jul11 Jul25 - AMC2024</t>
  </si>
  <si>
    <t>Sep11 Sep25 - AMC2024</t>
  </si>
  <si>
    <t>2024-09-09,2024-09-10</t>
  </si>
  <si>
    <t>2024-09-06,2024-08-28</t>
  </si>
  <si>
    <t>2024-08-29,2024-09-02</t>
  </si>
  <si>
    <t>2024-09-21,2024-09-14</t>
  </si>
  <si>
    <t>2024-09-25,2024-09-24</t>
  </si>
  <si>
    <t>2024-09-13,2024-09-14</t>
  </si>
  <si>
    <t>2024-09-15,2024-09-19</t>
  </si>
  <si>
    <t xml:space="preserve">2024-09-14,2024-09-24,2024-09-25,2024-09-21,2024-09-23, </t>
  </si>
  <si>
    <t>2024-09-24,2024-09-25,2024-09-23</t>
  </si>
  <si>
    <t>2024-09-24,2024-09-25</t>
  </si>
  <si>
    <t>2024-09-20,2024-09-17,2024-09-11,2024-09-14,2024-09-13,2024-09-19,2024-09-23,2024-09-12,2024-09-24,2024-09-18,2024-09-16,2024-09-21</t>
  </si>
  <si>
    <t>2024-09-24,2024-09-23,2024-09-25</t>
  </si>
  <si>
    <t>2024-09-21,2024-09-19,2024-09-18,2024-09-24,2024-09-22,2024-09-23,2024-09-25,2024-09-20</t>
  </si>
  <si>
    <t xml:space="preserve">2024-09-12,2024-09-15,2024-09-14,2024-09-21,2024-09-13,2024-09-23, </t>
  </si>
  <si>
    <t>2024-09-12,2024-09-23,2024-09-24,2024-09-25,2024-09-11</t>
  </si>
  <si>
    <t>2024-09-25,2024-09-20</t>
  </si>
  <si>
    <t xml:space="preserve">2024-09-19,2024-09-21, </t>
  </si>
  <si>
    <t>2024-09-23,2024-09-24,2024-09-25</t>
  </si>
  <si>
    <t>2024-09-16,2024-09-23,2024-09-15,2024-09-24,2024-09-22,2024-09-25</t>
  </si>
  <si>
    <t>2024-09-20,2024-09-25,2024-09-16,2024-09-14,2024-09-19,2024-09-24</t>
  </si>
  <si>
    <t>2024-09-23,2024-09-24,2024-09-11,2024-09-25</t>
  </si>
  <si>
    <t xml:space="preserve">2024-09-24,2024-09-23,2024-09-19, </t>
  </si>
  <si>
    <t>2024-09-14,2024-09-12,2024-09-11,2024-09-13,2024-09-23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</si>
  <si>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</si>
  <si>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</si>
  <si>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</si>
  <si>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</si>
  <si>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</si>
  <si>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</si>
  <si>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</si>
  <si>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</si>
  <si>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</si>
  <si>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</si>
  <si>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</si>
  <si>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</si>
  <si>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</si>
  <si>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</si>
  <si>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</si>
  <si>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</si>
  <si>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</si>
  <si>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</si>
  <si>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</si>
  <si>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</si>
  <si>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</si>
  <si>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</si>
  <si>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</si>
  <si>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</si>
  <si>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</si>
  <si>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</si>
  <si>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</si>
  <si>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</si>
  <si>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</si>
  <si>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</si>
  <si>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</si>
  <si>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</si>
  <si>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</si>
  <si>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</si>
  <si>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</si>
  <si>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</si>
  <si>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</si>
  <si>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</si>
  <si>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</si>
  <si>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</si>
  <si>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</si>
  <si>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</si>
  <si>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</si>
  <si>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</si>
  <si>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</si>
  <si>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</si>
  <si>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</si>
  <si>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</si>
  <si>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</si>
  <si>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</si>
  <si>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</si>
  <si>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</si>
  <si>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</si>
  <si>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</si>
  <si>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</si>
  <si>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</si>
  <si>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</si>
  <si>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</si>
  <si>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</si>
  <si>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</si>
  <si>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</si>
  <si>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</si>
  <si>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</si>
  <si>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</si>
  <si>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</si>
  <si>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</si>
  <si>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</si>
  <si>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</si>
  <si>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</si>
  <si>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</si>
  <si>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</si>
  <si>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</si>
  <si>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</si>
  <si>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</si>
  <si>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</si>
  <si>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</si>
  <si>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</si>
  <si>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</si>
  <si>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</si>
  <si>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</si>
  <si>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</si>
  <si>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</si>
  <si>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</si>
  <si>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</si>
  <si>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</si>
  <si>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</si>
  <si>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</si>
  <si>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</si>
  <si>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</si>
  <si>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</si>
  <si>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</si>
  <si>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</si>
  <si>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</si>
  <si>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</si>
  <si>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</si>
  <si>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</si>
  <si>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</si>
  <si>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</si>
  <si>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</si>
  <si>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</si>
  <si>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</si>
  <si>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</si>
  <si>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</si>
  <si>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</si>
  <si>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</si>
  <si>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</si>
  <si>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</si>
  <si>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</si>
  <si>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</si>
  <si>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</si>
  <si>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</si>
  <si>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</si>
  <si>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</si>
  <si>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</si>
  <si>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</si>
  <si>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</si>
  <si>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</si>
  <si>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</si>
  <si>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</si>
  <si>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</si>
  <si>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</si>
  <si>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</si>
  <si>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</si>
  <si>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</si>
  <si>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</si>
  <si>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</si>
  <si>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</si>
  <si>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</si>
  <si>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</si>
  <si>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</si>
  <si>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</si>
  <si>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</si>
  <si>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</si>
  <si>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</si>
  <si>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</si>
  <si>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</si>
  <si>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</si>
  <si>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</si>
  <si>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</si>
  <si>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</si>
  <si>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</si>
  <si>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</si>
  <si>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</si>
  <si>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</si>
  <si>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</si>
  <si>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</si>
  <si>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</si>
  <si>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</si>
  <si>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</si>
  <si>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</si>
  <si>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</si>
  <si>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</si>
  <si>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</si>
  <si>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</si>
  <si>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Ranada, Jonathan Salen</t>
  </si>
  <si>
    <t>9/23, 9/24</t>
  </si>
  <si>
    <t>Total</t>
  </si>
  <si>
    <t>Pay Period: Aug26 Sep10 - AMC2024</t>
  </si>
  <si>
    <t>Missing</t>
  </si>
  <si>
    <t xml:space="preserve">Incorrect </t>
  </si>
  <si>
    <t>Pay Period: Sep26 Oct10 - AMC2024</t>
  </si>
  <si>
    <t>Machado, Ranier Carlos Canelas</t>
  </si>
  <si>
    <t>Penaflor, Jay-Ar Buave</t>
  </si>
  <si>
    <t>Grand Total</t>
  </si>
  <si>
    <t>Manual values</t>
  </si>
  <si>
    <t>in days</t>
  </si>
  <si>
    <t>in hours</t>
  </si>
  <si>
    <t>status</t>
  </si>
  <si>
    <t>Rate Classification A3</t>
  </si>
  <si>
    <t>Rate Classification A3, No time in on Sep 13 and No time out on Sep 14 but filled DTRP</t>
  </si>
  <si>
    <t>Rate Classification A3, Filled DTRP on Sep 25</t>
  </si>
  <si>
    <t>Rate Classification A3, Filled Change Schedule on Sep 23-25</t>
  </si>
  <si>
    <t>Rate Classification A3, Filled DTRP and Leave application on Sep 14 and 21</t>
  </si>
  <si>
    <t>Rate Classification A2</t>
  </si>
  <si>
    <t>Rate Class A3, Filled DTRP on Sep 14 | Approved On 10-10-2024, 5:57 pm</t>
  </si>
  <si>
    <t>Approved on</t>
  </si>
  <si>
    <t>Rate Classification A4, Overtime Application</t>
  </si>
  <si>
    <t>10 07 2024, 10-01-2024</t>
  </si>
  <si>
    <t>Filed DTRP Sep 23, 25</t>
  </si>
  <si>
    <t>Filed Leave</t>
  </si>
  <si>
    <t>Filed DTRP on Sep 11-14</t>
  </si>
  <si>
    <t>Filed Overtime on Sep 24</t>
  </si>
  <si>
    <t>Filed Overtime on Sep 19, Change Schedule on Sep 23 and late reflection of time out on Sep 24</t>
  </si>
  <si>
    <t>Filed DTRP on Sep 23-25</t>
  </si>
  <si>
    <t>Filed CTO Leave on Sep 11, DTRP on Sep 23, Leave Application on Sep 24, 25</t>
  </si>
  <si>
    <t>10 02 2024, 10-11-2024, 10-02-2024</t>
  </si>
  <si>
    <t>10 05 2024, 10-08-2024</t>
  </si>
  <si>
    <t>Rate Classification A3 Filled DTRP &amp; Overtime on 14, 21, 23-25</t>
  </si>
  <si>
    <t>10 01 2024,10-11-2024,10-10-2024</t>
  </si>
  <si>
    <t>10 03 2024,10-02-2024</t>
  </si>
  <si>
    <t>Filed Leave and DTRP</t>
  </si>
  <si>
    <t>10 11 2024,10-02-2024</t>
  </si>
  <si>
    <t>Filed Leave &amp; OB</t>
  </si>
  <si>
    <t>Previous Last cutoff date sep 30 Adjusted to Nov 14</t>
  </si>
  <si>
    <t>Change Schedule Application on Aug 23 approved on Aug 31, Should have regular ot of 8h</t>
  </si>
  <si>
    <t>Should not in adjustment</t>
  </si>
  <si>
    <t>Correct this employee has adjustment, Filed Overtime, DTRP and Leave application</t>
  </si>
  <si>
    <t>Correct this employee has adjustment, Filed Overtime approved on sep 28</t>
  </si>
  <si>
    <t>Should be included in the adjustment, Filed DTRP on Sep 9 Approved on Oct 8 and Change schedule on Sep 8 approved on Oct 2</t>
  </si>
  <si>
    <t>Rate Class A3, Filled DTRP on Sep 23 Approved on Oct 11</t>
  </si>
  <si>
    <t>Filed DTRP , Overtime that Approves on Oct 12</t>
  </si>
  <si>
    <t xml:space="preserve">Filed DTRP Approved on oct 3 &amp; change schedule </t>
  </si>
  <si>
    <t>Filed Overtime on Sep 12 Approved on Oct 12</t>
  </si>
  <si>
    <t>Filed DRTP and Leave Approved on Oct 5</t>
  </si>
  <si>
    <t>Filed DTRP Approved on oct 13</t>
  </si>
  <si>
    <t>Filed DTRP Approved on oct 14</t>
  </si>
  <si>
    <t>Filed Leave application Approved on Oct 28 And Change Schedule Approved on Oct 1</t>
  </si>
  <si>
    <t>Rate class A4, Filed DTRP Approved on Oct 4</t>
  </si>
  <si>
    <t>DTRP</t>
  </si>
  <si>
    <t>Oct 3-4</t>
  </si>
  <si>
    <t>Overtime Application , DTRP</t>
  </si>
  <si>
    <t>Rate Classification A3, Filled Overtime Application on Sep 12</t>
  </si>
  <si>
    <t>Overtime Application on Sep 12,13,14,22 And Leave application Approved on Oct 8</t>
  </si>
  <si>
    <t>Overtime Application on Sep 24 And DTRP on Sep 25 Approval date Oct 3</t>
  </si>
  <si>
    <t>DTRP on Sep 21, Overtime on Sep 19 Approved on Oct 3 and 9</t>
  </si>
  <si>
    <t>Filed Overtime Application on Sep 25 Approved on Oct 4</t>
  </si>
  <si>
    <t>Filed Overtime Application on Sep 16-21, 24-25 Approved on Oct 1</t>
  </si>
  <si>
    <t>Filed Overtime Application on Sep 25 Approved on Oct 10</t>
  </si>
  <si>
    <t>Filed Overtime Application n, Sep 25 Approved n, Oct 2</t>
  </si>
  <si>
    <t>Filed DTRP and Change Schedule Application on Sep 15 Approved on Oct 13</t>
  </si>
  <si>
    <t>Filed Overtime Application on Sep 24 Approved on Oct 7</t>
  </si>
  <si>
    <t>Filed Overtime Application on Sep 24 Approved on Oct 10</t>
  </si>
  <si>
    <t>Filed Overtime Application on Sep 23 Approved on Oct 12</t>
  </si>
  <si>
    <t>Filed DTRP and Change Schedule Application on Sep 15 Approved on Oct 11</t>
  </si>
  <si>
    <t>Filed DTRP on Sep 14 Approved on Oct 03</t>
  </si>
  <si>
    <t>Filed DTRP &amp; change schedule on Sep 15 Approved on Sep 30</t>
  </si>
  <si>
    <t>Filed DTRP &amp; change schedule on Sep 15 Approved on Oct 5</t>
  </si>
  <si>
    <t>Filed Overtime Application on Sep 24 Approved on Oct 1</t>
  </si>
  <si>
    <t>Filed Overtime Application n, Sep 24, 25 Approved n, Oct 4</t>
  </si>
  <si>
    <t>Filed Overtime Application n, Sep 24, 25 Approved n, Oct 3</t>
  </si>
  <si>
    <t>Filed Overtime Application n, Sep 24, 25 Approved n, Oct 2</t>
  </si>
  <si>
    <t>Filed Overtime Application n, Sep 24, 23 Approved n, Oct 1</t>
  </si>
  <si>
    <t>Filed Overtime Application n, Sep 15 Approved n, Oct 2</t>
  </si>
  <si>
    <t>Filed Overtime Application n, Sep 15 Approved n, Oct 6</t>
  </si>
  <si>
    <t>Filed Overtime and DTRP on Sep 14-15, 21, 23 - 25 Approved on Oct 1, 10 &amp; 11</t>
  </si>
  <si>
    <t>Filed Overtime &amp; DTRP Application n, Sep 15 &amp; 19 Approved on, Oct 4, 2</t>
  </si>
  <si>
    <t>Filed Overtime Application n, Sep 22 Approved n, Oct 7</t>
  </si>
  <si>
    <t>Filed Overtime Application n, Sep 11 Approved n, Oct 4</t>
  </si>
  <si>
    <t>Filed Leave application on Sep 25</t>
  </si>
  <si>
    <t>Filed Leave application on Sep 24</t>
  </si>
  <si>
    <t>Filed Overtime &amp; DTRP Application on Sep 15, 19</t>
  </si>
  <si>
    <t>10 04 2024,10 02 2024</t>
  </si>
  <si>
    <t>Filed DTRP on Sep 14</t>
  </si>
  <si>
    <t>Filed Overtime application on Sep 23</t>
  </si>
  <si>
    <t>Filed DTRP application on Sep 24</t>
  </si>
  <si>
    <t>Filed Overtime application on Sep 25</t>
  </si>
  <si>
    <t>Filed DTRP application on Sep 23, 24, 25</t>
  </si>
  <si>
    <t>Filed Overtime &amp; DTRP application on Sep 24, 25</t>
  </si>
  <si>
    <t>Filed DTRP application on Sep 23</t>
  </si>
  <si>
    <t>Filed Sick Leave on Sep 23,24,25</t>
  </si>
  <si>
    <t>Filed Pathernity Leave on Sep 18,19,20,21,23,24,25</t>
  </si>
  <si>
    <t>Filed Overtime application on Sep 12 -21</t>
  </si>
  <si>
    <t>Filed DTRP application on Sep 11, 12, 23, 24, 25</t>
  </si>
  <si>
    <t>Filed DTRP application on Sep 25</t>
  </si>
  <si>
    <t>Filed Leave application on Sep 20, 25</t>
  </si>
  <si>
    <t>Filed DTRP application on Sep 14</t>
  </si>
  <si>
    <t>Filed Overtime application on Sep 19 &amp; DTRP on Sep 21</t>
  </si>
  <si>
    <t>10 09 2024, 10 03 2024</t>
  </si>
  <si>
    <t>Filed Overtime application on Sep 17</t>
  </si>
  <si>
    <t>Filed DTRP application on Sep 15, 16, 22, 23,24,25</t>
  </si>
  <si>
    <t>Rate Classification A4, Late | Filed DTRP on Sep 23</t>
  </si>
  <si>
    <t>10 13 2024</t>
  </si>
  <si>
    <t>Rate Classification A3, Sep 14, 23,24,25</t>
  </si>
  <si>
    <t>DTR00099557</t>
  </si>
  <si>
    <t>09-23-2024</t>
  </si>
  <si>
    <t>DTR Problem Application</t>
  </si>
  <si>
    <t>09-30-2024</t>
  </si>
  <si>
    <t>DTR00099565</t>
  </si>
  <si>
    <t>09-13-2024</t>
  </si>
  <si>
    <t>DTR00099566</t>
  </si>
  <si>
    <t>09-14-2024</t>
  </si>
  <si>
    <t>OT00257731</t>
  </si>
  <si>
    <t>Overtime Application</t>
  </si>
  <si>
    <t>DTR00099435</t>
  </si>
  <si>
    <t>09-15-2024</t>
  </si>
  <si>
    <t>10-13-2024</t>
  </si>
  <si>
    <t>CSA00076584</t>
  </si>
  <si>
    <t>Change Schedule Application</t>
  </si>
  <si>
    <t>CSA00076969</t>
  </si>
  <si>
    <t>OT00259399</t>
  </si>
  <si>
    <t>09-16-2024</t>
  </si>
  <si>
    <t>OT00259400</t>
  </si>
  <si>
    <t>09-17-2024</t>
  </si>
  <si>
    <t>OT00259401</t>
  </si>
  <si>
    <t>09-18-2024</t>
  </si>
  <si>
    <t>OT00259402</t>
  </si>
  <si>
    <t>09-19-2024</t>
  </si>
  <si>
    <t>OT00259403</t>
  </si>
  <si>
    <t>09-20-2024</t>
  </si>
  <si>
    <t>OT00259404</t>
  </si>
  <si>
    <t>09-21-2024</t>
  </si>
  <si>
    <t>CSA00077180</t>
  </si>
  <si>
    <t>DTR00099823</t>
  </si>
  <si>
    <t>09-24-2024</t>
  </si>
  <si>
    <t>OT00259406</t>
  </si>
  <si>
    <t>09-25-2024</t>
  </si>
  <si>
    <t>LAP00083965</t>
  </si>
  <si>
    <t>Leave Application</t>
  </si>
  <si>
    <t>DTR00098350</t>
  </si>
  <si>
    <t>DTR00099511</t>
  </si>
  <si>
    <t>LAP00083966</t>
  </si>
  <si>
    <t>OT00257441</t>
  </si>
  <si>
    <t>DTR00099549</t>
  </si>
  <si>
    <t>LAP00084443</t>
  </si>
  <si>
    <t>LAP00084441</t>
  </si>
  <si>
    <t>LAP00082446</t>
  </si>
  <si>
    <t>Balderama, Mark Jade Dapa</t>
  </si>
  <si>
    <t>Aug11 Aug25 - AMC2024</t>
  </si>
  <si>
    <t>LAP00083269</t>
  </si>
  <si>
    <t>LAP00084161</t>
  </si>
  <si>
    <t>DTR00099143</t>
  </si>
  <si>
    <t>CSA00076515</t>
  </si>
  <si>
    <t>CSA00076516</t>
  </si>
  <si>
    <t>OT00257860</t>
  </si>
  <si>
    <t>DTR00099059</t>
  </si>
  <si>
    <t>DTR00099176</t>
  </si>
  <si>
    <t>DTR00099178</t>
  </si>
  <si>
    <t>DTR00099248</t>
  </si>
  <si>
    <t>DTR00099179</t>
  </si>
  <si>
    <t>DTR00099247</t>
  </si>
  <si>
    <t>DTR00099181</t>
  </si>
  <si>
    <t>DTR00099246</t>
  </si>
  <si>
    <t>DTR00099182</t>
  </si>
  <si>
    <t>DTR00099183</t>
  </si>
  <si>
    <t>DTR00099249</t>
  </si>
  <si>
    <t>OT00257834</t>
  </si>
  <si>
    <t>OT00257798</t>
  </si>
  <si>
    <t>OT00257799</t>
  </si>
  <si>
    <t>OT00257801</t>
  </si>
  <si>
    <t>OT00257803</t>
  </si>
  <si>
    <t>OT00257804</t>
  </si>
  <si>
    <t>OT00257805</t>
  </si>
  <si>
    <t>OT00257807</t>
  </si>
  <si>
    <t>OT00257808</t>
  </si>
  <si>
    <t>LAP00084366</t>
  </si>
  <si>
    <t>09-22-2024</t>
  </si>
  <si>
    <t>OT00258973</t>
  </si>
  <si>
    <t>LAP00084121</t>
  </si>
  <si>
    <t>OT00259026</t>
  </si>
  <si>
    <t>DTR00099521</t>
  </si>
  <si>
    <t>LAP00084078</t>
  </si>
  <si>
    <t>DTR00098727</t>
  </si>
  <si>
    <t>08-29-2024</t>
  </si>
  <si>
    <t>DTR00098726</t>
  </si>
  <si>
    <t>OT00258615</t>
  </si>
  <si>
    <t>OT00258616</t>
  </si>
  <si>
    <t>OT00258617</t>
  </si>
  <si>
    <t>OT00258624</t>
  </si>
  <si>
    <t>OT00258618</t>
  </si>
  <si>
    <t>OT00258619</t>
  </si>
  <si>
    <t>OT00258620</t>
  </si>
  <si>
    <t>OT00258621</t>
  </si>
  <si>
    <t>OT00258622</t>
  </si>
  <si>
    <t>OT00258623</t>
  </si>
  <si>
    <t>DTR00098942</t>
  </si>
  <si>
    <t>LAP00084145</t>
  </si>
  <si>
    <t>CSA00076469</t>
  </si>
  <si>
    <t>OT00257840</t>
  </si>
  <si>
    <t>DTR00099056</t>
  </si>
  <si>
    <t>LAP00084401</t>
  </si>
  <si>
    <t>LAP00084233</t>
  </si>
  <si>
    <t>DTR00099064</t>
  </si>
  <si>
    <t>DTR00099239</t>
  </si>
  <si>
    <t>DTR00099558</t>
  </si>
  <si>
    <t>CSA00077027</t>
  </si>
  <si>
    <t>LAP00084216</t>
  </si>
  <si>
    <t>LAP00084252</t>
  </si>
  <si>
    <t>OT00258857</t>
  </si>
  <si>
    <t>DTR00099062</t>
  </si>
  <si>
    <t>LAP00084492</t>
  </si>
  <si>
    <t>CSA00076616</t>
  </si>
  <si>
    <t>CSA00076690</t>
  </si>
  <si>
    <t>CSA00077057</t>
  </si>
  <si>
    <t>LAP00083864</t>
  </si>
  <si>
    <t>LAP00084583</t>
  </si>
  <si>
    <t>08-28-2024</t>
  </si>
  <si>
    <t>LAP00084556</t>
  </si>
  <si>
    <t>LAP00084648</t>
  </si>
  <si>
    <t>LAP00084649</t>
  </si>
  <si>
    <t>DTR00099441</t>
  </si>
  <si>
    <t>DTR00099444</t>
  </si>
  <si>
    <t>DTR00099438</t>
  </si>
  <si>
    <t>DTR00099445</t>
  </si>
  <si>
    <t>LAP00084000</t>
  </si>
  <si>
    <t>DTR00099439</t>
  </si>
  <si>
    <t>DTR00099440</t>
  </si>
  <si>
    <t>DTR00099446</t>
  </si>
  <si>
    <t>DTR00099228</t>
  </si>
  <si>
    <t>DTR00099393</t>
  </si>
  <si>
    <t>DTR00099305</t>
  </si>
  <si>
    <t>LAP00084408</t>
  </si>
  <si>
    <t>DTR00099068</t>
  </si>
  <si>
    <t>DTR00099302</t>
  </si>
  <si>
    <t>CSA00076796</t>
  </si>
  <si>
    <t>CSA00076996</t>
  </si>
  <si>
    <t>DTR00099536</t>
  </si>
  <si>
    <t>DTR00099669</t>
  </si>
  <si>
    <t>DTR00099537</t>
  </si>
  <si>
    <t>DTR00099670</t>
  </si>
  <si>
    <t>DTR00099538</t>
  </si>
  <si>
    <t>DTR00099671</t>
  </si>
  <si>
    <t>OT00257784</t>
  </si>
  <si>
    <t>DTR00099576</t>
  </si>
  <si>
    <t>CSA00076673</t>
  </si>
  <si>
    <t>DTR00099577</t>
  </si>
  <si>
    <t>DTR00099578</t>
  </si>
  <si>
    <t>DTR00099579</t>
  </si>
  <si>
    <t>OT00258931</t>
  </si>
  <si>
    <t>DTR00098990</t>
  </si>
  <si>
    <t>DTR00098906</t>
  </si>
  <si>
    <t>OT00257615</t>
  </si>
  <si>
    <t>DTR00098907</t>
  </si>
  <si>
    <t>OT00257710</t>
  </si>
  <si>
    <t>DTR00098935</t>
  </si>
  <si>
    <t>LAP00084314</t>
  </si>
  <si>
    <t>LAP00083522</t>
  </si>
  <si>
    <t>Molon, Rolie Mabel Sebastian</t>
  </si>
  <si>
    <t>DTR00099638</t>
  </si>
  <si>
    <t>DTR00099639</t>
  </si>
  <si>
    <t>DTR00099640</t>
  </si>
  <si>
    <t>DTR00099641</t>
  </si>
  <si>
    <t>DTR00098998</t>
  </si>
  <si>
    <t>OT00257850</t>
  </si>
  <si>
    <t>OT00257851</t>
  </si>
  <si>
    <t>OT00258045</t>
  </si>
  <si>
    <t>OT00258046</t>
  </si>
  <si>
    <t>DTR00099173</t>
  </si>
  <si>
    <t>OT00257772</t>
  </si>
  <si>
    <t>OT00257773</t>
  </si>
  <si>
    <t>DTR00099194</t>
  </si>
  <si>
    <t>DTR00099655</t>
  </si>
  <si>
    <t>DTR00099189</t>
  </si>
  <si>
    <t>DTR00099190</t>
  </si>
  <si>
    <t>DTR00099191</t>
  </si>
  <si>
    <t>DTR00099192</t>
  </si>
  <si>
    <t>DTR00099193</t>
  </si>
  <si>
    <t>OT00258168</t>
  </si>
  <si>
    <t>DTR00098989</t>
  </si>
  <si>
    <t>DTR00099061</t>
  </si>
  <si>
    <t>LAP00084407</t>
  </si>
  <si>
    <t>DTR00099330</t>
  </si>
  <si>
    <t>DTR00099275</t>
  </si>
  <si>
    <t>LAP00084315</t>
  </si>
  <si>
    <t>LAP00084465</t>
  </si>
  <si>
    <t>DTR00098723</t>
  </si>
  <si>
    <t>DTR00098722</t>
  </si>
  <si>
    <t>DTR00099522</t>
  </si>
  <si>
    <t>DTR00097378</t>
  </si>
  <si>
    <t>DTR00099523</t>
  </si>
  <si>
    <t>DTR00099524</t>
  </si>
  <si>
    <t>DTR00099525</t>
  </si>
  <si>
    <t>OT00258170</t>
  </si>
  <si>
    <t>OT00258171</t>
  </si>
  <si>
    <t>DTR00098187</t>
  </si>
  <si>
    <t>OT00259282</t>
  </si>
  <si>
    <t>OT00257871</t>
  </si>
  <si>
    <t>CSA00076427</t>
  </si>
  <si>
    <t>DTR00099642</t>
  </si>
  <si>
    <t>06-30-2024</t>
  </si>
  <si>
    <t>DTR00099020</t>
  </si>
  <si>
    <t>DTR00099545</t>
  </si>
  <si>
    <t>DTR00099628</t>
  </si>
  <si>
    <t>OT00258903</t>
  </si>
  <si>
    <t>OT00257780</t>
  </si>
  <si>
    <t>DTR00099541</t>
  </si>
  <si>
    <t>DTR00099629</t>
  </si>
  <si>
    <t>DTR00099016</t>
  </si>
  <si>
    <t>DTR00099630</t>
  </si>
  <si>
    <t>DTR00099017</t>
  </si>
  <si>
    <t>DTR00099542</t>
  </si>
  <si>
    <t>DTR00099631</t>
  </si>
  <si>
    <t>DTR00099632</t>
  </si>
  <si>
    <t>DTR00099018</t>
  </si>
  <si>
    <t>DTR00099543</t>
  </si>
  <si>
    <t>DTR00099633</t>
  </si>
  <si>
    <t>DTR00099634</t>
  </si>
  <si>
    <t>DTR00099019</t>
  </si>
  <si>
    <t>DTR00099544</t>
  </si>
  <si>
    <t>DTR00099635</t>
  </si>
  <si>
    <t>DTR00099636</t>
  </si>
  <si>
    <t>CSA00076657</t>
  </si>
  <si>
    <t>DTR00099355</t>
  </si>
  <si>
    <t>OT00258097</t>
  </si>
  <si>
    <t>DTR00099078</t>
  </si>
  <si>
    <t>CSA00076658</t>
  </si>
  <si>
    <t>DTR00099077</t>
  </si>
  <si>
    <t>CSA00076553</t>
  </si>
  <si>
    <t>OT00258300</t>
  </si>
  <si>
    <t>LAP00084228</t>
  </si>
  <si>
    <t>LAP00084227</t>
  </si>
  <si>
    <t>LAP00084229</t>
  </si>
  <si>
    <t>LAP00084490</t>
  </si>
  <si>
    <t>LAP00084052</t>
  </si>
  <si>
    <t>DTR00099526</t>
  </si>
  <si>
    <t>DTR00099527</t>
  </si>
  <si>
    <t>DTR00099528</t>
  </si>
  <si>
    <t>OT00258141</t>
  </si>
  <si>
    <t>CSA00076737</t>
  </si>
  <si>
    <t>LAP00084370</t>
  </si>
  <si>
    <t>Row Labels</t>
  </si>
  <si>
    <t>CONFIRMED APPROVED ON</t>
  </si>
  <si>
    <t>TARGET DATE</t>
  </si>
  <si>
    <t>APPLICATION</t>
  </si>
  <si>
    <t>ATTENDANCE SUMMARY</t>
  </si>
  <si>
    <t>FROM AUTOMATED ADJUSTMENT PROCESSING</t>
  </si>
  <si>
    <t xml:space="preserve">ATTENDANCE SUMMARY </t>
  </si>
  <si>
    <t>Status</t>
  </si>
  <si>
    <t>PASSED</t>
  </si>
  <si>
    <t>STATUS</t>
  </si>
  <si>
    <t>FAIL</t>
  </si>
  <si>
    <t>SHOULD HAVE ADJUSTMENT IN PAYROLL SEP26 - OCT10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</si>
</sst>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10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b/>
      <sz val="11"/>
      <color rgb="FF36414C"/>
      <name val="Segoe UI"/>
      <family val="2"/>
    </font>
    <font>
      <sz val="8"/>
      <name val="Calibri"/>
      <family val="2"/>
    </font>
    <font>
      <sz val="12"/>
      <color rgb="FF000000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AE7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164" fontId="4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164" fontId="0" fillId="0" borderId="0" xfId="1" applyFont="1" applyFill="1" applyAlignment="1" applyProtection="1"/>
    <xf numFmtId="164" fontId="2" fillId="2" borderId="1" xfId="1" applyFont="1" applyFill="1" applyBorder="1" applyAlignment="1" applyProtection="1">
      <alignment horizontal="center" vertical="center"/>
    </xf>
    <xf numFmtId="164" fontId="3" fillId="0" borderId="1" xfId="1" applyFont="1" applyFill="1" applyBorder="1" applyAlignment="1" applyProtection="1"/>
    <xf numFmtId="164" fontId="0" fillId="0" borderId="0" xfId="0" applyNumberFormat="1"/>
    <xf numFmtId="0" fontId="3" fillId="4" borderId="1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4" borderId="2" xfId="0" applyFill="1" applyBorder="1"/>
    <xf numFmtId="164" fontId="3" fillId="4" borderId="1" xfId="1" applyFont="1" applyFill="1" applyBorder="1" applyAlignment="1" applyProtection="1"/>
    <xf numFmtId="14" fontId="3" fillId="4" borderId="1" xfId="0" applyNumberFormat="1" applyFont="1" applyFill="1" applyBorder="1"/>
    <xf numFmtId="164" fontId="0" fillId="4" borderId="0" xfId="0" applyNumberFormat="1" applyFill="1"/>
    <xf numFmtId="164" fontId="0" fillId="4" borderId="0" xfId="1" applyFont="1" applyFill="1" applyAlignment="1" applyProtection="1"/>
    <xf numFmtId="0" fontId="0" fillId="4" borderId="0" xfId="0" applyFill="1"/>
    <xf numFmtId="0" fontId="0" fillId="5" borderId="2" xfId="0" applyFill="1" applyBorder="1"/>
    <xf numFmtId="164" fontId="0" fillId="5" borderId="2" xfId="0" applyNumberFormat="1" applyFill="1" applyBorder="1"/>
    <xf numFmtId="164" fontId="0" fillId="4" borderId="2" xfId="0" applyNumberFormat="1" applyFill="1" applyBorder="1"/>
    <xf numFmtId="164" fontId="3" fillId="3" borderId="1" xfId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164" fontId="0" fillId="0" borderId="0" xfId="1" applyFont="1" applyFill="1"/>
    <xf numFmtId="164" fontId="3" fillId="0" borderId="1" xfId="1" applyFont="1" applyBorder="1"/>
    <xf numFmtId="164" fontId="3" fillId="3" borderId="1" xfId="1" applyFont="1" applyFill="1" applyBorder="1"/>
    <xf numFmtId="164" fontId="0" fillId="0" borderId="0" xfId="1" applyFont="1"/>
    <xf numFmtId="164" fontId="3" fillId="4" borderId="1" xfId="1" applyFont="1" applyFill="1" applyBorder="1"/>
    <xf numFmtId="164" fontId="0" fillId="4" borderId="0" xfId="1" applyFont="1" applyFill="1"/>
    <xf numFmtId="0" fontId="0" fillId="0" borderId="0" xfId="0" applyBorder="1"/>
    <xf numFmtId="164" fontId="3" fillId="0" borderId="1" xfId="1" applyFont="1" applyFill="1" applyBorder="1"/>
    <xf numFmtId="0" fontId="6" fillId="0" borderId="2" xfId="0" applyFont="1" applyBorder="1"/>
    <xf numFmtId="0" fontId="6" fillId="4" borderId="2" xfId="0" applyFont="1" applyFill="1" applyBorder="1"/>
    <xf numFmtId="164" fontId="2" fillId="4" borderId="1" xfId="1" applyFont="1" applyFill="1" applyBorder="1" applyAlignment="1">
      <alignment horizontal="center" vertical="center"/>
    </xf>
    <xf numFmtId="0" fontId="6" fillId="4" borderId="0" xfId="0" applyFont="1" applyFill="1" applyBorder="1"/>
    <xf numFmtId="0" fontId="2" fillId="6" borderId="1" xfId="0" applyFont="1" applyFill="1" applyBorder="1" applyAlignment="1">
      <alignment horizontal="center" vertical="center"/>
    </xf>
    <xf numFmtId="164" fontId="3" fillId="5" borderId="1" xfId="1" applyFont="1" applyFill="1" applyBorder="1"/>
    <xf numFmtId="164" fontId="0" fillId="5" borderId="0" xfId="1" applyFont="1" applyFill="1"/>
    <xf numFmtId="164" fontId="6" fillId="0" borderId="2" xfId="0" applyNumberFormat="1" applyFont="1" applyBorder="1"/>
    <xf numFmtId="0" fontId="6" fillId="5" borderId="2" xfId="0" applyFont="1" applyFill="1" applyBorder="1"/>
    <xf numFmtId="0" fontId="6" fillId="5" borderId="0" xfId="0" applyFont="1" applyFill="1" applyBorder="1"/>
    <xf numFmtId="164" fontId="2" fillId="5" borderId="1" xfId="1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/>
    <xf numFmtId="17" fontId="0" fillId="7" borderId="2" xfId="0" applyNumberFormat="1" applyFill="1" applyBorder="1"/>
    <xf numFmtId="164" fontId="3" fillId="7" borderId="1" xfId="1" applyFont="1" applyFill="1" applyBorder="1"/>
    <xf numFmtId="0" fontId="0" fillId="8" borderId="2" xfId="0" applyFill="1" applyBorder="1"/>
    <xf numFmtId="0" fontId="0" fillId="9" borderId="2" xfId="0" applyFill="1" applyBorder="1"/>
    <xf numFmtId="14" fontId="7" fillId="9" borderId="2" xfId="0" applyNumberFormat="1" applyFont="1" applyFill="1" applyBorder="1"/>
    <xf numFmtId="14" fontId="0" fillId="9" borderId="2" xfId="0" applyNumberFormat="1" applyFill="1" applyBorder="1"/>
    <xf numFmtId="0" fontId="2" fillId="10" borderId="1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vertical="center" wrapText="1"/>
    </xf>
    <xf numFmtId="14" fontId="9" fillId="11" borderId="4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12" borderId="0" xfId="0" applyNumberFormat="1" applyFill="1" applyBorder="1"/>
    <xf numFmtId="165" fontId="0" fillId="12" borderId="2" xfId="0" applyNumberFormat="1" applyFill="1" applyBorder="1" applyAlignment="1">
      <alignment horizontal="center" vertical="center"/>
    </xf>
    <xf numFmtId="165" fontId="0" fillId="12" borderId="2" xfId="0" applyNumberFormat="1" applyFill="1" applyBorder="1"/>
    <xf numFmtId="165" fontId="0" fillId="13" borderId="0" xfId="0" applyNumberFormat="1" applyFill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0" fontId="0" fillId="14" borderId="0" xfId="0" applyFill="1" applyBorder="1"/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/>
    <xf numFmtId="0" fontId="3" fillId="8" borderId="1" xfId="0" applyFont="1" applyFill="1" applyBorder="1"/>
    <xf numFmtId="164" fontId="0" fillId="8" borderId="2" xfId="0" applyNumberFormat="1" applyFill="1" applyBorder="1"/>
    <xf numFmtId="164" fontId="0" fillId="8" borderId="0" xfId="0" applyNumberFormat="1" applyFill="1"/>
    <xf numFmtId="164" fontId="0" fillId="8" borderId="0" xfId="1" applyFont="1" applyFill="1" applyAlignment="1" applyProtection="1"/>
    <xf numFmtId="0" fontId="0" fillId="8" borderId="0" xfId="0" applyFill="1"/>
    <xf numFmtId="165" fontId="0" fillId="8" borderId="2" xfId="0" applyNumberFormat="1" applyFill="1" applyBorder="1"/>
    <xf numFmtId="164" fontId="3" fillId="8" borderId="1" xfId="1" applyFont="1" applyFill="1" applyBorder="1" applyAlignment="1" applyProtection="1"/>
    <xf numFmtId="14" fontId="3" fillId="8" borderId="1" xfId="0" applyNumberFormat="1" applyFont="1" applyFill="1" applyBorder="1"/>
    <xf numFmtId="14" fontId="0" fillId="8" borderId="2" xfId="0" applyNumberFormat="1" applyFill="1" applyBorder="1"/>
    <xf numFmtId="0" fontId="0" fillId="14" borderId="0" xfId="0" applyFill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165" fontId="0" fillId="16" borderId="2" xfId="1" applyNumberFormat="1" applyFont="1" applyFill="1" applyBorder="1" applyAlignment="1">
      <alignment horizontal="center" vertical="center"/>
    </xf>
    <xf numFmtId="165" fontId="0" fillId="13" borderId="2" xfId="1" applyNumberFormat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64" fontId="0" fillId="14" borderId="12" xfId="1" applyFont="1" applyFill="1" applyBorder="1" applyAlignment="1">
      <alignment horizontal="center" vertical="center"/>
    </xf>
    <xf numFmtId="164" fontId="0" fillId="0" borderId="12" xfId="1" applyFont="1" applyFill="1" applyBorder="1" applyAlignment="1">
      <alignment horizontal="center" vertical="center"/>
    </xf>
    <xf numFmtId="164" fontId="0" fillId="18" borderId="2" xfId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15" borderId="0" xfId="1" applyFont="1" applyFill="1" applyAlignment="1">
      <alignment horizontal="center" vertical="center"/>
    </xf>
    <xf numFmtId="164" fontId="0" fillId="15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3A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Semi_Payroll Instruction_October 25, 2024 (2).xlsx]Sheet3!PivotTable2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592896"/>
        <c:axId val="1365590496"/>
      </c:barChart>
      <c:catAx>
        <c:axId val="13655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0496"/>
        <c:crosses val="autoZero"/>
        <c:auto val="1"/>
        <c:lblAlgn val="ctr"/>
        <c:lblOffset val="100"/>
        <c:noMultiLvlLbl val="0"/>
      </c:catAx>
      <c:valAx>
        <c:axId val="1365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Semi_Payroll Instruction_October 25, 2024 (2).xlsx]Sheet4!PivotTable3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000560"/>
        <c:axId val="1645996240"/>
      </c:barChart>
      <c:catAx>
        <c:axId val="16460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6240"/>
        <c:crosses val="autoZero"/>
        <c:auto val="1"/>
        <c:lblAlgn val="ctr"/>
        <c:lblOffset val="100"/>
        <c:noMultiLvlLbl val="0"/>
      </c:catAx>
      <c:valAx>
        <c:axId val="16459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582706</xdr:colOff>
      <xdr:row>66</xdr:row>
      <xdr:rowOff>44824</xdr:rowOff>
    </xdr:from>
    <xdr:to>
      <xdr:col>6</xdr:col>
      <xdr:colOff>1162727</xdr:colOff>
      <xdr:row>84</xdr:row>
      <xdr:rowOff>149157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BC1B2-6450-C0F2-2668-80247872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2830736"/>
          <a:ext cx="12514286" cy="3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4DD8-A423-31E3-B3FA-39175E1D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A5D5-2F08-21DA-F330-6C4D2E1E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 Overtime"/>
      <sheetName val="6. Lates and Absences"/>
    </sheetNames>
    <sheetDataSet>
      <sheetData sheetId="0">
        <row r="1">
          <cell r="A1" t="str">
            <v>ALASKA MILK CORPORATION</v>
          </cell>
        </row>
        <row r="2">
          <cell r="A2" t="str">
            <v>OVERTIME</v>
          </cell>
        </row>
        <row r="3">
          <cell r="A3" t="str">
            <v>Pay Period: Oct11 Oct25 - AMC2024</v>
          </cell>
        </row>
        <row r="5">
          <cell r="E5" t="str">
            <v>OVERTIME HOURS</v>
          </cell>
          <cell r="Q5" t="str">
            <v>ORDINARY NIGHTDIFF HOURS</v>
          </cell>
        </row>
        <row r="6">
          <cell r="E6" t="str">
            <v>REG DAY</v>
          </cell>
          <cell r="F6" t="str">
            <v>REST DAY</v>
          </cell>
        </row>
        <row r="7">
          <cell r="A7" t="str">
            <v>Empoyee Number</v>
          </cell>
          <cell r="F7" t="str">
            <v>1ST 8 Hours</v>
          </cell>
          <cell r="Q7" t="str">
            <v>TYPE 1</v>
          </cell>
        </row>
        <row r="8">
          <cell r="A8" t="str">
            <v>Employee ID</v>
          </cell>
          <cell r="E8" t="str">
            <v>REG DAY OT</v>
          </cell>
          <cell r="F8" t="str">
            <v>REST DAY OT 1st 8 Hrs</v>
          </cell>
          <cell r="Q8" t="str">
            <v>ORDINARY ND TYPE 1</v>
          </cell>
        </row>
        <row r="9">
          <cell r="A9" t="str">
            <v>Adjustment</v>
          </cell>
          <cell r="E9">
            <v>174.33999999999997</v>
          </cell>
          <cell r="F9">
            <v>79.45</v>
          </cell>
          <cell r="Q9">
            <v>34.78</v>
          </cell>
        </row>
        <row r="10">
          <cell r="A10" t="str">
            <v>17-0183</v>
          </cell>
          <cell r="F10" t="str">
            <v>17-0183</v>
          </cell>
        </row>
        <row r="11">
          <cell r="A11" t="str">
            <v>21-0007</v>
          </cell>
          <cell r="E11">
            <v>11.98</v>
          </cell>
          <cell r="F11" t="str">
            <v>21-0007</v>
          </cell>
          <cell r="Q11">
            <v>10.98</v>
          </cell>
        </row>
        <row r="12">
          <cell r="A12" t="str">
            <v>17-0220</v>
          </cell>
          <cell r="E12">
            <v>3.5</v>
          </cell>
          <cell r="F12" t="str">
            <v>17-0220</v>
          </cell>
          <cell r="Q12">
            <v>0</v>
          </cell>
        </row>
        <row r="13">
          <cell r="A13" t="str">
            <v>10-0028</v>
          </cell>
          <cell r="E13">
            <v>0</v>
          </cell>
          <cell r="F13" t="str">
            <v>10-0028</v>
          </cell>
          <cell r="Q13">
            <v>0</v>
          </cell>
        </row>
        <row r="15">
          <cell r="A15" t="str">
            <v>17-0174</v>
          </cell>
          <cell r="E15">
            <v>0</v>
          </cell>
          <cell r="F15">
            <v>0</v>
          </cell>
          <cell r="Q15">
            <v>0</v>
          </cell>
        </row>
        <row r="16">
          <cell r="A16" t="str">
            <v>06-0003</v>
          </cell>
          <cell r="E16">
            <v>0</v>
          </cell>
          <cell r="F16">
            <v>0</v>
          </cell>
          <cell r="Q16">
            <v>4</v>
          </cell>
        </row>
        <row r="17">
          <cell r="A17" t="str">
            <v>23-0020</v>
          </cell>
          <cell r="E17">
            <v>39.5</v>
          </cell>
          <cell r="F17">
            <v>0</v>
          </cell>
          <cell r="Q17">
            <v>0</v>
          </cell>
        </row>
        <row r="18">
          <cell r="A18" t="str">
            <v>15-0101</v>
          </cell>
          <cell r="E18">
            <v>0</v>
          </cell>
          <cell r="F18">
            <v>0</v>
          </cell>
          <cell r="Q18">
            <v>4</v>
          </cell>
        </row>
        <row r="19">
          <cell r="A19" t="str">
            <v>17-0266</v>
          </cell>
          <cell r="E19">
            <v>0.61000000000000121</v>
          </cell>
          <cell r="F19">
            <v>0</v>
          </cell>
          <cell r="Q19">
            <v>0</v>
          </cell>
        </row>
        <row r="20">
          <cell r="A20" t="str">
            <v>05-0207</v>
          </cell>
          <cell r="E20">
            <v>0</v>
          </cell>
          <cell r="F20">
            <v>0</v>
          </cell>
          <cell r="Q20">
            <v>0</v>
          </cell>
        </row>
        <row r="21">
          <cell r="A21" t="str">
            <v>12-0044</v>
          </cell>
          <cell r="E21">
            <v>7</v>
          </cell>
          <cell r="F21">
            <v>0</v>
          </cell>
          <cell r="Q21">
            <v>0</v>
          </cell>
        </row>
        <row r="22">
          <cell r="A22" t="str">
            <v>10-0027</v>
          </cell>
          <cell r="E22">
            <v>0</v>
          </cell>
          <cell r="F22">
            <v>0</v>
          </cell>
          <cell r="Q22">
            <v>0</v>
          </cell>
        </row>
        <row r="23">
          <cell r="A23" t="str">
            <v>19-0121</v>
          </cell>
          <cell r="E23">
            <v>0</v>
          </cell>
          <cell r="F23">
            <v>0</v>
          </cell>
          <cell r="Q23">
            <v>0</v>
          </cell>
        </row>
        <row r="24">
          <cell r="A24" t="str">
            <v>19-0108</v>
          </cell>
          <cell r="E24">
            <v>31.22</v>
          </cell>
          <cell r="F24">
            <v>0</v>
          </cell>
          <cell r="Q24">
            <v>0</v>
          </cell>
        </row>
        <row r="25">
          <cell r="A25" t="str">
            <v>17-0282</v>
          </cell>
          <cell r="E25">
            <v>12.33</v>
          </cell>
          <cell r="F25">
            <v>8</v>
          </cell>
          <cell r="Q25">
            <v>-0.45000000000000018</v>
          </cell>
        </row>
        <row r="26">
          <cell r="A26" t="str">
            <v>16-0048</v>
          </cell>
          <cell r="E26">
            <v>8</v>
          </cell>
          <cell r="F26">
            <v>0</v>
          </cell>
          <cell r="Q26">
            <v>0</v>
          </cell>
        </row>
        <row r="27">
          <cell r="A27" t="str">
            <v>12-0056</v>
          </cell>
          <cell r="E27">
            <v>7.5</v>
          </cell>
          <cell r="F27">
            <v>0</v>
          </cell>
          <cell r="Q27">
            <v>0</v>
          </cell>
        </row>
        <row r="28">
          <cell r="A28" t="str">
            <v>16-0130</v>
          </cell>
          <cell r="E28">
            <v>7.5</v>
          </cell>
          <cell r="F28">
            <v>0</v>
          </cell>
          <cell r="Q28">
            <v>0</v>
          </cell>
        </row>
        <row r="29">
          <cell r="A29" t="str">
            <v>17-0189</v>
          </cell>
          <cell r="E29">
            <v>7.6300000000000008</v>
          </cell>
          <cell r="F29">
            <v>0</v>
          </cell>
          <cell r="Q29">
            <v>0</v>
          </cell>
        </row>
        <row r="30">
          <cell r="A30" t="str">
            <v>15-0097</v>
          </cell>
          <cell r="E30">
            <v>5</v>
          </cell>
          <cell r="F30">
            <v>0</v>
          </cell>
          <cell r="Q30">
            <v>0</v>
          </cell>
        </row>
        <row r="31">
          <cell r="A31" t="str">
            <v>21-0007</v>
          </cell>
          <cell r="E31">
            <v>2</v>
          </cell>
          <cell r="F31">
            <v>0</v>
          </cell>
          <cell r="Q31">
            <v>1</v>
          </cell>
        </row>
        <row r="32">
          <cell r="A32" t="str">
            <v>20-0029</v>
          </cell>
          <cell r="E32">
            <v>0</v>
          </cell>
          <cell r="F32">
            <v>7.45</v>
          </cell>
          <cell r="Q32">
            <v>9.25</v>
          </cell>
        </row>
        <row r="33">
          <cell r="A33" t="str">
            <v>18-0122</v>
          </cell>
          <cell r="E33">
            <v>4</v>
          </cell>
          <cell r="F33">
            <v>0</v>
          </cell>
          <cell r="Q33">
            <v>0</v>
          </cell>
        </row>
        <row r="34">
          <cell r="A34" t="str">
            <v>17-0293</v>
          </cell>
          <cell r="E34">
            <v>4</v>
          </cell>
          <cell r="F34">
            <v>0</v>
          </cell>
          <cell r="Q34">
            <v>0</v>
          </cell>
        </row>
        <row r="35">
          <cell r="A35" t="str">
            <v>19-0029</v>
          </cell>
          <cell r="E35">
            <v>3.4499999999999993</v>
          </cell>
          <cell r="F35">
            <v>0</v>
          </cell>
          <cell r="Q35">
            <v>0</v>
          </cell>
        </row>
        <row r="36">
          <cell r="A36" t="str">
            <v>11-0127</v>
          </cell>
          <cell r="E36">
            <v>3.87</v>
          </cell>
          <cell r="F36">
            <v>0</v>
          </cell>
          <cell r="Q36">
            <v>0</v>
          </cell>
        </row>
        <row r="37">
          <cell r="A37" t="str">
            <v>11-0068</v>
          </cell>
          <cell r="E37">
            <v>3</v>
          </cell>
          <cell r="F37">
            <v>0</v>
          </cell>
          <cell r="Q37">
            <v>0</v>
          </cell>
        </row>
        <row r="38">
          <cell r="A38" t="str">
            <v>17-0302</v>
          </cell>
          <cell r="E38">
            <v>3</v>
          </cell>
          <cell r="F38">
            <v>0</v>
          </cell>
          <cell r="Q38">
            <v>0</v>
          </cell>
        </row>
        <row r="39">
          <cell r="A39" t="str">
            <v>17-0094</v>
          </cell>
          <cell r="E39">
            <v>2.25</v>
          </cell>
          <cell r="F39">
            <v>0</v>
          </cell>
          <cell r="Q39">
            <v>0</v>
          </cell>
        </row>
        <row r="40">
          <cell r="A40" t="str">
            <v>12-0038</v>
          </cell>
          <cell r="E40">
            <v>2</v>
          </cell>
          <cell r="F40">
            <v>8</v>
          </cell>
          <cell r="Q40">
            <v>0</v>
          </cell>
        </row>
        <row r="41">
          <cell r="A41" t="str">
            <v>24-0017</v>
          </cell>
          <cell r="E41">
            <v>2</v>
          </cell>
          <cell r="F41">
            <v>0</v>
          </cell>
          <cell r="Q41">
            <v>2.0000000000000009</v>
          </cell>
        </row>
        <row r="42">
          <cell r="A42" t="str">
            <v>11-0138</v>
          </cell>
          <cell r="E42">
            <v>2</v>
          </cell>
          <cell r="F42">
            <v>0</v>
          </cell>
          <cell r="Q42">
            <v>0</v>
          </cell>
        </row>
        <row r="43">
          <cell r="A43" t="str">
            <v>15-0087</v>
          </cell>
          <cell r="E43">
            <v>1</v>
          </cell>
          <cell r="F43">
            <v>0</v>
          </cell>
          <cell r="Q43">
            <v>0</v>
          </cell>
        </row>
        <row r="44">
          <cell r="A44" t="str">
            <v>11-0023</v>
          </cell>
          <cell r="E44">
            <v>0</v>
          </cell>
          <cell r="F44">
            <v>8</v>
          </cell>
          <cell r="Q44">
            <v>0</v>
          </cell>
        </row>
        <row r="45">
          <cell r="A45" t="str">
            <v>19-0109</v>
          </cell>
          <cell r="E45">
            <v>0</v>
          </cell>
          <cell r="F45">
            <v>8</v>
          </cell>
          <cell r="Q45">
            <v>0</v>
          </cell>
        </row>
        <row r="46">
          <cell r="A46" t="str">
            <v>05-0317</v>
          </cell>
          <cell r="E46">
            <v>0</v>
          </cell>
          <cell r="F46">
            <v>8</v>
          </cell>
          <cell r="Q46">
            <v>0</v>
          </cell>
        </row>
        <row r="47">
          <cell r="A47" t="str">
            <v>19-0069</v>
          </cell>
          <cell r="E47">
            <v>0</v>
          </cell>
          <cell r="F47">
            <v>8</v>
          </cell>
          <cell r="Q47">
            <v>0</v>
          </cell>
        </row>
        <row r="48">
          <cell r="A48" t="str">
            <v>17-0088</v>
          </cell>
          <cell r="E48">
            <v>0</v>
          </cell>
          <cell r="F48">
            <v>8</v>
          </cell>
          <cell r="Q48">
            <v>0</v>
          </cell>
        </row>
        <row r="49">
          <cell r="A49" t="str">
            <v>11-0104</v>
          </cell>
          <cell r="E49">
            <v>0</v>
          </cell>
          <cell r="F49">
            <v>0</v>
          </cell>
          <cell r="Q49">
            <v>0</v>
          </cell>
        </row>
        <row r="50">
          <cell r="A50" t="str">
            <v>10-0028</v>
          </cell>
          <cell r="E50">
            <v>0</v>
          </cell>
          <cell r="F50">
            <v>8</v>
          </cell>
          <cell r="Q50">
            <v>4</v>
          </cell>
        </row>
        <row r="51">
          <cell r="A51" t="str">
            <v>16-0136</v>
          </cell>
          <cell r="E51">
            <v>0</v>
          </cell>
          <cell r="F51">
            <v>8</v>
          </cell>
          <cell r="Q51">
            <v>0</v>
          </cell>
        </row>
        <row r="52">
          <cell r="A52" t="str">
            <v>Total</v>
          </cell>
          <cell r="E52">
            <v>174.33999999999997</v>
          </cell>
          <cell r="F52">
            <v>79.45</v>
          </cell>
          <cell r="Q52">
            <v>34.78</v>
          </cell>
        </row>
      </sheetData>
      <sheetData sheetId="1">
        <row r="1">
          <cell r="A1" t="str">
            <v>ALASKA MILK CORPORATION</v>
          </cell>
        </row>
        <row r="2">
          <cell r="A2" t="str">
            <v>LATES AND ABSENCES</v>
          </cell>
        </row>
        <row r="3">
          <cell r="A3" t="str">
            <v>Pay Period: Oct11 Oct25 - AMC2024</v>
          </cell>
        </row>
        <row r="5">
          <cell r="A5" t="str">
            <v>Employee ID</v>
          </cell>
          <cell r="C5" t="str">
            <v>Reversal (in days)</v>
          </cell>
          <cell r="D5" t="str">
            <v>Absent (in days)</v>
          </cell>
        </row>
        <row r="6">
          <cell r="A6" t="str">
            <v>Adjustment</v>
          </cell>
        </row>
        <row r="7">
          <cell r="D7">
            <v>-2</v>
          </cell>
        </row>
        <row r="8">
          <cell r="D8">
            <v>-2</v>
          </cell>
        </row>
        <row r="9">
          <cell r="D9">
            <v>-1</v>
          </cell>
        </row>
        <row r="10">
          <cell r="D10">
            <v>-10</v>
          </cell>
        </row>
        <row r="12">
          <cell r="A12" t="str">
            <v>21-0032</v>
          </cell>
          <cell r="C12">
            <v>0</v>
          </cell>
          <cell r="D12" t="e">
            <v>#N/A</v>
          </cell>
        </row>
        <row r="13">
          <cell r="A13" t="str">
            <v>12-0044</v>
          </cell>
          <cell r="C13">
            <v>-4</v>
          </cell>
          <cell r="D13" t="e">
            <v>#N/A</v>
          </cell>
        </row>
        <row r="14">
          <cell r="A14" t="str">
            <v>10-0027</v>
          </cell>
          <cell r="C14">
            <v>-3</v>
          </cell>
          <cell r="D14" t="e">
            <v>#N/A</v>
          </cell>
        </row>
        <row r="15">
          <cell r="A15" t="str">
            <v>14-0025</v>
          </cell>
          <cell r="C15">
            <v>-2</v>
          </cell>
          <cell r="D15" t="e">
            <v>#N/A</v>
          </cell>
        </row>
        <row r="16">
          <cell r="A16" t="str">
            <v>19-0121</v>
          </cell>
          <cell r="C16">
            <v>-2</v>
          </cell>
          <cell r="D16" t="str">
            <v>Silvano, Sonny LOPEZ</v>
          </cell>
        </row>
        <row r="17">
          <cell r="A17" t="str">
            <v>11-0104</v>
          </cell>
          <cell r="C17">
            <v>-5</v>
          </cell>
          <cell r="D17" t="str">
            <v>Sarmienta, Rolando Borromeo</v>
          </cell>
        </row>
        <row r="18">
          <cell r="A18" t="str">
            <v>05-0207</v>
          </cell>
          <cell r="C18">
            <v>-2</v>
          </cell>
          <cell r="D18" t="str">
            <v>Guia, Derick Sarmiento</v>
          </cell>
        </row>
        <row r="19">
          <cell r="A19" t="str">
            <v>21-0057</v>
          </cell>
          <cell r="C19">
            <v>-3</v>
          </cell>
          <cell r="D19" t="str">
            <v>Granados, Oliver Magboo</v>
          </cell>
        </row>
        <row r="20">
          <cell r="A20" t="str">
            <v>15-0101</v>
          </cell>
          <cell r="C20">
            <v>-5</v>
          </cell>
          <cell r="D20" t="str">
            <v>Balsote, Eric John MANLANGIT</v>
          </cell>
        </row>
        <row r="21">
          <cell r="A21" t="str">
            <v>06-0003</v>
          </cell>
          <cell r="C21">
            <v>-1</v>
          </cell>
          <cell r="D21" t="str">
            <v>Albello, Reynante Villaraza</v>
          </cell>
        </row>
        <row r="23">
          <cell r="A23" t="str">
            <v>11-0127</v>
          </cell>
          <cell r="C23">
            <v>-1</v>
          </cell>
          <cell r="D23" t="str">
            <v>Yambao, Eduardo Jr. Grasparil</v>
          </cell>
        </row>
        <row r="24">
          <cell r="A24" t="str">
            <v>22-0024</v>
          </cell>
          <cell r="C24">
            <v>-3</v>
          </cell>
          <cell r="D24" t="str">
            <v>Villafuerte Jr., Edelberto Sicad</v>
          </cell>
        </row>
        <row r="25">
          <cell r="A25" t="str">
            <v>86-0073</v>
          </cell>
          <cell r="C25">
            <v>-1</v>
          </cell>
          <cell r="D25" t="str">
            <v>Vierneza, Rico AVELINA</v>
          </cell>
        </row>
        <row r="26">
          <cell r="A26" t="str">
            <v>10-0028</v>
          </cell>
          <cell r="C26">
            <v>-2</v>
          </cell>
          <cell r="D26" t="str">
            <v>Sarte, Ruel Mendoza</v>
          </cell>
        </row>
        <row r="27">
          <cell r="A27" t="str">
            <v>19-0029</v>
          </cell>
          <cell r="C27">
            <v>-1</v>
          </cell>
          <cell r="D27" t="str">
            <v>Sablada, Elica Cesar</v>
          </cell>
        </row>
        <row r="28">
          <cell r="A28" t="str">
            <v>17-0284</v>
          </cell>
          <cell r="C28">
            <v>-4</v>
          </cell>
          <cell r="D28" t="str">
            <v>Runas, Kirby Fernandez</v>
          </cell>
        </row>
        <row r="29">
          <cell r="A29" t="str">
            <v>17-0236</v>
          </cell>
          <cell r="C29">
            <v>-3</v>
          </cell>
          <cell r="D29" t="str">
            <v>Rizado, Jr., Mario Q</v>
          </cell>
        </row>
        <row r="30">
          <cell r="A30" t="str">
            <v>07-0328</v>
          </cell>
          <cell r="C30">
            <v>-1</v>
          </cell>
          <cell r="D30" t="str">
            <v>Rivera, Nathaniel Jr. Pena</v>
          </cell>
        </row>
        <row r="31">
          <cell r="A31" t="str">
            <v>22-0021</v>
          </cell>
          <cell r="C31">
            <v>-2</v>
          </cell>
          <cell r="D31" t="str">
            <v>Perez, Jan Deliso</v>
          </cell>
        </row>
        <row r="32">
          <cell r="A32" t="str">
            <v>20-0029</v>
          </cell>
          <cell r="C32">
            <v>-4</v>
          </cell>
          <cell r="D32" t="str">
            <v>Pedrosa, Williamor PAMULAKLAKIN</v>
          </cell>
        </row>
        <row r="33">
          <cell r="A33" t="str">
            <v>21-0007</v>
          </cell>
          <cell r="C33">
            <v>-1</v>
          </cell>
          <cell r="D33" t="str">
            <v>Paredes, Emherlyn Joy GRECIA</v>
          </cell>
        </row>
        <row r="34">
          <cell r="A34" t="str">
            <v>12-0039</v>
          </cell>
          <cell r="C34">
            <v>-1</v>
          </cell>
          <cell r="D34" t="str">
            <v>Pagkaliwangan, Rojohn Liwanag</v>
          </cell>
        </row>
        <row r="35">
          <cell r="A35" t="str">
            <v>17-0302</v>
          </cell>
          <cell r="C35">
            <v>-1</v>
          </cell>
          <cell r="D35" t="str">
            <v>Maranan, Jonh Paul Abila</v>
          </cell>
        </row>
        <row r="36">
          <cell r="A36" t="str">
            <v>16-0130</v>
          </cell>
          <cell r="C36">
            <v>0</v>
          </cell>
          <cell r="D36" t="str">
            <v>Lodrono, Gari Nicolas</v>
          </cell>
        </row>
        <row r="37">
          <cell r="A37" t="str">
            <v>24-0034</v>
          </cell>
          <cell r="C37">
            <v>-4</v>
          </cell>
          <cell r="D37" t="str">
            <v>Linsangan, Mariel Guillermo</v>
          </cell>
        </row>
        <row r="38">
          <cell r="A38" t="str">
            <v>14-0043</v>
          </cell>
          <cell r="C38">
            <v>-3</v>
          </cell>
          <cell r="D38" t="str">
            <v>Hermogenes, Catherine Reyes</v>
          </cell>
        </row>
        <row r="39">
          <cell r="A39" t="str">
            <v>18-0022</v>
          </cell>
          <cell r="C39">
            <v>-2</v>
          </cell>
          <cell r="D39" t="str">
            <v>Gloria, Mary Mayelle Turgo</v>
          </cell>
        </row>
        <row r="40">
          <cell r="A40" t="str">
            <v>18-0122</v>
          </cell>
          <cell r="C40">
            <v>-1</v>
          </cell>
          <cell r="D40" t="str">
            <v>Fernandez, Mark Anthony Zambrona</v>
          </cell>
        </row>
        <row r="41">
          <cell r="A41" t="str">
            <v>99-0217</v>
          </cell>
          <cell r="C41">
            <v>-2</v>
          </cell>
          <cell r="D41" t="str">
            <v>Diaz, William Romero</v>
          </cell>
        </row>
        <row r="42">
          <cell r="A42" t="str">
            <v>15-0087</v>
          </cell>
          <cell r="C42">
            <v>-1</v>
          </cell>
          <cell r="D42" t="str">
            <v>Cristobal, Jessica Binamira</v>
          </cell>
        </row>
        <row r="43">
          <cell r="A43" t="str">
            <v>17-0282</v>
          </cell>
          <cell r="C43">
            <v>-2</v>
          </cell>
          <cell r="D43" t="str">
            <v>Commandante, Ciara Galang</v>
          </cell>
        </row>
        <row r="44">
          <cell r="A44" t="str">
            <v>10-0017</v>
          </cell>
          <cell r="C44">
            <v>-1</v>
          </cell>
          <cell r="D44" t="str">
            <v>Cerdoncillo, Jojo Montolo</v>
          </cell>
        </row>
        <row r="45">
          <cell r="A45" t="str">
            <v>11-0138</v>
          </cell>
          <cell r="C45">
            <v>-1</v>
          </cell>
          <cell r="D45" t="str">
            <v>Camasosa, Jerico Berroya</v>
          </cell>
        </row>
        <row r="46">
          <cell r="A46" t="str">
            <v>17-0237</v>
          </cell>
          <cell r="C46">
            <v>-7</v>
          </cell>
          <cell r="D46" t="str">
            <v>Boncay, Alfie BITADORA</v>
          </cell>
        </row>
        <row r="47">
          <cell r="A47" t="str">
            <v>19-0108</v>
          </cell>
          <cell r="C47">
            <v>0</v>
          </cell>
          <cell r="D47" t="str">
            <v>Bie, Michael DESPUIG</v>
          </cell>
        </row>
        <row r="48">
          <cell r="A48" t="str">
            <v>17-0094</v>
          </cell>
          <cell r="C48">
            <v>0</v>
          </cell>
          <cell r="D48" t="str">
            <v>Belen, Jesie CELSO</v>
          </cell>
        </row>
        <row r="49">
          <cell r="A49" t="str">
            <v>21-0055</v>
          </cell>
          <cell r="C49">
            <v>-5</v>
          </cell>
          <cell r="D49" t="str">
            <v>Bayudan, Franz Camille Salamat</v>
          </cell>
        </row>
        <row r="50">
          <cell r="A50" t="str">
            <v>24-0017</v>
          </cell>
          <cell r="C50">
            <v>-1</v>
          </cell>
          <cell r="D50" t="str">
            <v>Bautista, Rhose Claire Batas</v>
          </cell>
        </row>
        <row r="51">
          <cell r="A51" t="str">
            <v>05-0287</v>
          </cell>
          <cell r="C51">
            <v>-1</v>
          </cell>
          <cell r="D51" t="str">
            <v>Bala, Edgardo Deriquito</v>
          </cell>
        </row>
        <row r="52">
          <cell r="A52" t="str">
            <v>11-0018</v>
          </cell>
          <cell r="C52">
            <v>-1</v>
          </cell>
          <cell r="D52" t="str">
            <v>Bacalzo, Marbie Ramirez</v>
          </cell>
        </row>
        <row r="53">
          <cell r="A53" t="str">
            <v>12-0056</v>
          </cell>
          <cell r="C53">
            <v>0</v>
          </cell>
          <cell r="D53" t="str">
            <v>Andaya, Marvin Jay Manipol</v>
          </cell>
        </row>
        <row r="54">
          <cell r="A54" t="str">
            <v>22-0023</v>
          </cell>
          <cell r="C54">
            <v>-3</v>
          </cell>
          <cell r="D54" t="str">
            <v>Amemita, Joseph Ramos</v>
          </cell>
        </row>
        <row r="55">
          <cell r="A55" t="str">
            <v>23-0020</v>
          </cell>
          <cell r="C55">
            <v>-1</v>
          </cell>
          <cell r="D55" t="str">
            <v>Amador, Marta Angelica Tamayo</v>
          </cell>
        </row>
        <row r="56">
          <cell r="A56" t="str">
            <v>17-0174</v>
          </cell>
          <cell r="C56">
            <v>-1</v>
          </cell>
          <cell r="D56" t="str">
            <v>Ague, Angelo DIADULA</v>
          </cell>
        </row>
        <row r="57">
          <cell r="A57" t="str">
            <v>Total</v>
          </cell>
          <cell r="C57">
            <v>-89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88874421295" createdVersion="8" refreshedVersion="8" minRefreshableVersion="3" recordCount="258" xr:uid="{916A2CF7-DE0C-446B-8D9E-A3720D634084}">
  <cacheSource type="worksheet">
    <worksheetSource ref="B1:B259" sheet="manual late and absences"/>
  </cacheSource>
  <cacheFields count="1">
    <cacheField name="05-0207" numFmtId="0">
      <sharedItems count="73">
        <s v="05-0207"/>
        <s v="05-0287"/>
        <s v="05-0317"/>
        <s v="06-0003"/>
        <s v="06-0415"/>
        <s v="07-0328"/>
        <s v="08-0300"/>
        <s v="10-0017"/>
        <s v="10-0028"/>
        <s v="11-0018"/>
        <s v="11-0023"/>
        <s v="11-0068"/>
        <s v="11-0104"/>
        <s v="11-0127"/>
        <s v="11-0138"/>
        <s v="12-0038"/>
        <s v="12-0039"/>
        <s v="12-0044"/>
        <s v="12-0056"/>
        <s v="14-0025"/>
        <s v="14-0043"/>
        <s v="15-0002"/>
        <s v="15-0019"/>
        <s v="15-0087"/>
        <s v="15-0097"/>
        <s v="15-0101"/>
        <s v="16-0048"/>
        <s v="16-0130"/>
        <s v="16-0136"/>
        <s v="17-0088"/>
        <s v="17-0094"/>
        <s v="17-0099"/>
        <s v="17-0145"/>
        <s v="17-0174"/>
        <s v="17-0189"/>
        <s v="17-0220"/>
        <s v="17-0236"/>
        <s v="17-0237"/>
        <s v="17-0266"/>
        <s v="17-0282"/>
        <s v="17-0284"/>
        <s v="17-0293"/>
        <s v="17-0302"/>
        <s v="18-0022"/>
        <s v="18-0069"/>
        <s v="18-0122"/>
        <s v="18-0138"/>
        <s v="19-0029"/>
        <s v="19-0069"/>
        <s v="19-0108"/>
        <s v="19-0109"/>
        <s v="19-0121"/>
        <s v="20-0029"/>
        <s v="20-0030"/>
        <s v="21-0007"/>
        <s v="21-0050"/>
        <s v="21-0055"/>
        <s v="21-0057"/>
        <s v="22-0021"/>
        <s v="22-0023"/>
        <s v="22-0024"/>
        <s v="23-0020"/>
        <s v="23-0065"/>
        <s v="23-0069"/>
        <s v="23-0073"/>
        <s v="23-0080"/>
        <s v="23-0088"/>
        <s v="24-0017"/>
        <s v="24-0029"/>
        <s v="24-0034"/>
        <s v="86-0073"/>
        <s v="98-1277"/>
        <s v="99-02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91104513887" createdVersion="8" refreshedVersion="8" minRefreshableVersion="3" recordCount="258" xr:uid="{5348EB28-BA34-4D52-BFDC-E4906B56A251}">
  <cacheSource type="worksheet">
    <worksheetSource ref="D1:D259" sheet="manual late and absences"/>
  </cacheSource>
  <cacheFields count="1">
    <cacheField name="09-14-2024" numFmtId="0">
      <sharedItems containsDate="1" containsMixedTypes="1" minDate="2024-02-09T00:00:00" maxDate="2024-12-10T00:00:00" count="26">
        <s v="09-14-2024"/>
        <s v="09-15-2024"/>
        <s v="09-21-2024"/>
        <s v="09-24-2024"/>
        <s v="09-25-2024"/>
        <s v="09-13-2024"/>
        <s v="09-16-2024"/>
        <d v="2024-08-09T00:00:00"/>
        <d v="2024-09-09T00:00:00"/>
        <s v="09-19-2024"/>
        <s v="06-30-2024"/>
        <s v="09-22-2024"/>
        <s v="09-23-2024"/>
        <d v="2024-11-09T00:00:00"/>
        <s v="09-17-2024"/>
        <s v="09-18-2024"/>
        <s v="09-20-2024"/>
        <d v="2024-02-09T00:00:00"/>
        <d v="2024-10-09T00:00:00"/>
        <d v="2024-12-09T00:00:00"/>
        <d v="2024-05-09T00:00:00"/>
        <s v="08-28-2024"/>
        <d v="2024-06-09T00:00:00"/>
        <d v="2024-04-09T00:00:00"/>
        <d v="2024-09-08T00:00:00"/>
        <s v="08-29-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0"/>
  </r>
  <r>
    <x v="0"/>
  </r>
  <r>
    <x v="1"/>
  </r>
  <r>
    <x v="1"/>
  </r>
  <r>
    <x v="2"/>
  </r>
  <r>
    <x v="2"/>
  </r>
  <r>
    <x v="2"/>
  </r>
  <r>
    <x v="3"/>
  </r>
  <r>
    <x v="3"/>
  </r>
  <r>
    <x v="4"/>
  </r>
  <r>
    <x v="5"/>
  </r>
  <r>
    <x v="6"/>
  </r>
  <r>
    <x v="7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8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3"/>
  </r>
  <r>
    <x v="43"/>
  </r>
  <r>
    <x v="44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4"/>
  </r>
  <r>
    <x v="65"/>
  </r>
  <r>
    <x v="66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2"/>
  </r>
  <r>
    <x v="72"/>
  </r>
  <r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1"/>
  </r>
  <r>
    <x v="2"/>
  </r>
  <r>
    <x v="3"/>
  </r>
  <r>
    <x v="4"/>
  </r>
  <r>
    <x v="1"/>
  </r>
  <r>
    <x v="1"/>
  </r>
  <r>
    <x v="1"/>
  </r>
  <r>
    <x v="5"/>
  </r>
  <r>
    <x v="0"/>
  </r>
  <r>
    <x v="6"/>
  </r>
  <r>
    <x v="4"/>
  </r>
  <r>
    <x v="4"/>
  </r>
  <r>
    <x v="3"/>
  </r>
  <r>
    <x v="7"/>
  </r>
  <r>
    <x v="8"/>
  </r>
  <r>
    <x v="1"/>
  </r>
  <r>
    <x v="1"/>
  </r>
  <r>
    <x v="1"/>
  </r>
  <r>
    <x v="9"/>
  </r>
  <r>
    <x v="0"/>
  </r>
  <r>
    <x v="1"/>
  </r>
  <r>
    <x v="1"/>
  </r>
  <r>
    <x v="3"/>
  </r>
  <r>
    <x v="10"/>
  </r>
  <r>
    <x v="0"/>
  </r>
  <r>
    <x v="0"/>
  </r>
  <r>
    <x v="0"/>
  </r>
  <r>
    <x v="1"/>
  </r>
  <r>
    <x v="2"/>
  </r>
  <r>
    <x v="2"/>
  </r>
  <r>
    <x v="2"/>
  </r>
  <r>
    <x v="11"/>
  </r>
  <r>
    <x v="11"/>
  </r>
  <r>
    <x v="12"/>
  </r>
  <r>
    <x v="12"/>
  </r>
  <r>
    <x v="12"/>
  </r>
  <r>
    <x v="12"/>
  </r>
  <r>
    <x v="3"/>
  </r>
  <r>
    <x v="3"/>
  </r>
  <r>
    <x v="3"/>
  </r>
  <r>
    <x v="3"/>
  </r>
  <r>
    <x v="4"/>
  </r>
  <r>
    <x v="4"/>
  </r>
  <r>
    <x v="4"/>
  </r>
  <r>
    <x v="4"/>
  </r>
  <r>
    <x v="13"/>
  </r>
  <r>
    <x v="12"/>
  </r>
  <r>
    <x v="3"/>
  </r>
  <r>
    <x v="4"/>
  </r>
  <r>
    <x v="4"/>
  </r>
  <r>
    <x v="12"/>
  </r>
  <r>
    <x v="12"/>
  </r>
  <r>
    <x v="5"/>
  </r>
  <r>
    <x v="1"/>
  </r>
  <r>
    <x v="1"/>
  </r>
  <r>
    <x v="1"/>
  </r>
  <r>
    <x v="3"/>
  </r>
  <r>
    <x v="0"/>
  </r>
  <r>
    <x v="12"/>
  </r>
  <r>
    <x v="3"/>
  </r>
  <r>
    <x v="4"/>
  </r>
  <r>
    <x v="4"/>
  </r>
  <r>
    <x v="12"/>
  </r>
  <r>
    <x v="3"/>
  </r>
  <r>
    <x v="12"/>
  </r>
  <r>
    <x v="12"/>
  </r>
  <r>
    <x v="3"/>
  </r>
  <r>
    <x v="3"/>
  </r>
  <r>
    <x v="4"/>
  </r>
  <r>
    <x v="4"/>
  </r>
  <r>
    <x v="6"/>
  </r>
  <r>
    <x v="14"/>
  </r>
  <r>
    <x v="15"/>
  </r>
  <r>
    <x v="9"/>
  </r>
  <r>
    <x v="16"/>
  </r>
  <r>
    <x v="12"/>
  </r>
  <r>
    <x v="3"/>
  </r>
  <r>
    <x v="4"/>
  </r>
  <r>
    <x v="17"/>
  </r>
  <r>
    <x v="3"/>
  </r>
  <r>
    <x v="4"/>
  </r>
  <r>
    <x v="3"/>
  </r>
  <r>
    <x v="8"/>
  </r>
  <r>
    <x v="18"/>
  </r>
  <r>
    <x v="13"/>
  </r>
  <r>
    <x v="19"/>
  </r>
  <r>
    <x v="5"/>
  </r>
  <r>
    <x v="0"/>
  </r>
  <r>
    <x v="6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12"/>
  </r>
  <r>
    <x v="3"/>
  </r>
  <r>
    <x v="4"/>
  </r>
  <r>
    <x v="11"/>
  </r>
  <r>
    <x v="1"/>
  </r>
  <r>
    <x v="4"/>
  </r>
  <r>
    <x v="20"/>
  </r>
  <r>
    <x v="1"/>
  </r>
  <r>
    <x v="12"/>
  </r>
  <r>
    <x v="3"/>
  </r>
  <r>
    <x v="4"/>
  </r>
  <r>
    <x v="7"/>
  </r>
  <r>
    <x v="12"/>
  </r>
  <r>
    <x v="3"/>
  </r>
  <r>
    <x v="4"/>
  </r>
  <r>
    <x v="15"/>
  </r>
  <r>
    <x v="9"/>
  </r>
  <r>
    <x v="16"/>
  </r>
  <r>
    <x v="2"/>
  </r>
  <r>
    <x v="11"/>
  </r>
  <r>
    <x v="12"/>
  </r>
  <r>
    <x v="3"/>
  </r>
  <r>
    <x v="4"/>
  </r>
  <r>
    <x v="19"/>
  </r>
  <r>
    <x v="19"/>
  </r>
  <r>
    <x v="5"/>
  </r>
  <r>
    <x v="0"/>
  </r>
  <r>
    <x v="1"/>
  </r>
  <r>
    <x v="6"/>
  </r>
  <r>
    <x v="14"/>
  </r>
  <r>
    <x v="15"/>
  </r>
  <r>
    <x v="9"/>
  </r>
  <r>
    <x v="16"/>
  </r>
  <r>
    <x v="2"/>
  </r>
  <r>
    <x v="2"/>
  </r>
  <r>
    <x v="12"/>
  </r>
  <r>
    <x v="12"/>
  </r>
  <r>
    <x v="3"/>
  </r>
  <r>
    <x v="4"/>
  </r>
  <r>
    <x v="13"/>
  </r>
  <r>
    <x v="19"/>
  </r>
  <r>
    <x v="12"/>
  </r>
  <r>
    <x v="3"/>
  </r>
  <r>
    <x v="4"/>
  </r>
  <r>
    <x v="3"/>
  </r>
  <r>
    <x v="4"/>
  </r>
  <r>
    <x v="4"/>
  </r>
  <r>
    <x v="3"/>
  </r>
  <r>
    <x v="4"/>
  </r>
  <r>
    <x v="16"/>
  </r>
  <r>
    <x v="4"/>
  </r>
  <r>
    <x v="4"/>
  </r>
  <r>
    <x v="0"/>
  </r>
  <r>
    <x v="17"/>
  </r>
  <r>
    <x v="8"/>
  </r>
  <r>
    <x v="12"/>
  </r>
  <r>
    <x v="19"/>
  </r>
  <r>
    <x v="9"/>
  </r>
  <r>
    <x v="2"/>
  </r>
  <r>
    <x v="1"/>
  </r>
  <r>
    <x v="1"/>
  </r>
  <r>
    <x v="1"/>
  </r>
  <r>
    <x v="6"/>
  </r>
  <r>
    <x v="14"/>
  </r>
  <r>
    <x v="15"/>
  </r>
  <r>
    <x v="9"/>
  </r>
  <r>
    <x v="16"/>
  </r>
  <r>
    <x v="2"/>
  </r>
  <r>
    <x v="3"/>
  </r>
  <r>
    <x v="4"/>
  </r>
  <r>
    <x v="1"/>
  </r>
  <r>
    <x v="1"/>
  </r>
  <r>
    <x v="1"/>
  </r>
  <r>
    <x v="12"/>
  </r>
  <r>
    <x v="3"/>
  </r>
  <r>
    <x v="4"/>
  </r>
  <r>
    <x v="1"/>
  </r>
  <r>
    <x v="1"/>
  </r>
  <r>
    <x v="6"/>
  </r>
  <r>
    <x v="11"/>
  </r>
  <r>
    <x v="12"/>
  </r>
  <r>
    <x v="3"/>
  </r>
  <r>
    <x v="4"/>
  </r>
  <r>
    <x v="21"/>
  </r>
  <r>
    <x v="22"/>
  </r>
  <r>
    <x v="23"/>
  </r>
  <r>
    <x v="16"/>
  </r>
  <r>
    <x v="16"/>
  </r>
  <r>
    <x v="12"/>
  </r>
  <r>
    <x v="3"/>
  </r>
  <r>
    <x v="0"/>
  </r>
  <r>
    <x v="6"/>
  </r>
  <r>
    <x v="6"/>
  </r>
  <r>
    <x v="9"/>
  </r>
  <r>
    <x v="9"/>
  </r>
  <r>
    <x v="16"/>
  </r>
  <r>
    <x v="16"/>
  </r>
  <r>
    <x v="3"/>
  </r>
  <r>
    <x v="4"/>
  </r>
  <r>
    <x v="4"/>
  </r>
  <r>
    <x v="17"/>
  </r>
  <r>
    <x v="17"/>
  </r>
  <r>
    <x v="12"/>
  </r>
  <r>
    <x v="12"/>
  </r>
  <r>
    <x v="3"/>
  </r>
  <r>
    <x v="3"/>
  </r>
  <r>
    <x v="4"/>
  </r>
  <r>
    <x v="4"/>
  </r>
  <r>
    <x v="3"/>
  </r>
  <r>
    <x v="4"/>
  </r>
  <r>
    <x v="13"/>
  </r>
  <r>
    <x v="12"/>
  </r>
  <r>
    <x v="12"/>
  </r>
  <r>
    <x v="3"/>
  </r>
  <r>
    <x v="4"/>
  </r>
  <r>
    <x v="12"/>
  </r>
  <r>
    <x v="3"/>
  </r>
  <r>
    <x v="4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8"/>
  </r>
  <r>
    <x v="24"/>
  </r>
  <r>
    <x v="23"/>
  </r>
  <r>
    <x v="12"/>
  </r>
  <r>
    <x v="4"/>
  </r>
  <r>
    <x v="3"/>
  </r>
  <r>
    <x v="3"/>
  </r>
  <r>
    <x v="25"/>
  </r>
  <r>
    <x v="17"/>
  </r>
  <r>
    <x v="13"/>
  </r>
  <r>
    <x v="13"/>
  </r>
  <r>
    <x v="19"/>
  </r>
  <r>
    <x v="19"/>
  </r>
  <r>
    <x v="5"/>
  </r>
  <r>
    <x v="5"/>
  </r>
  <r>
    <x v="0"/>
  </r>
  <r>
    <x v="0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6"/>
  </r>
  <r>
    <x v="12"/>
  </r>
  <r>
    <x v="1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9B1DE-8DB1-4230-B94D-7F1A51FCCE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75" firstHeaderRow="1" firstDataRow="1" firstDataCol="1"/>
  <pivotFields count="1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A3B9A-4D3B-4C4A-82AE-520F9EA791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30" firstHeaderRow="1" firstDataRow="1" firstDataCol="1"/>
  <pivotFields count="1">
    <pivotField axis="axisRow" showAll="0">
      <items count="27">
        <item x="10"/>
        <item x="21"/>
        <item x="25"/>
        <item x="5"/>
        <item x="0"/>
        <item x="1"/>
        <item x="6"/>
        <item x="14"/>
        <item x="15"/>
        <item x="9"/>
        <item x="16"/>
        <item x="2"/>
        <item x="11"/>
        <item x="12"/>
        <item x="3"/>
        <item x="4"/>
        <item x="17"/>
        <item x="23"/>
        <item x="20"/>
        <item x="22"/>
        <item x="7"/>
        <item x="24"/>
        <item x="8"/>
        <item x="18"/>
        <item x="13"/>
        <item x="1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9A3-6E58-4670-9C5C-875928B08446}">
  <sheetPr codeName="Sheet10"/>
  <dimension ref="A1:A75"/>
  <sheetViews>
    <sheetView workbookViewId="0"/>
  </sheetViews>
  <sheetFormatPr defaultRowHeight="15" x14ac:dyDescent="0.25"/>
  <cols>
    <col min="1" max="1" width="13.140625" bestFit="1" customWidth="1"/>
  </cols>
  <sheetData>
    <row r="1" spans="1:1" x14ac:dyDescent="0.25">
      <c r="A1" s="58" t="s">
        <v>2270</v>
      </c>
    </row>
    <row r="2" spans="1:1" x14ac:dyDescent="0.25">
      <c r="A2" s="59" t="s">
        <v>600</v>
      </c>
    </row>
    <row r="3" spans="1:1" x14ac:dyDescent="0.25">
      <c r="A3" s="59" t="s">
        <v>1246</v>
      </c>
    </row>
    <row r="4" spans="1:1" x14ac:dyDescent="0.25">
      <c r="A4" s="59" t="s">
        <v>602</v>
      </c>
    </row>
    <row r="5" spans="1:1" x14ac:dyDescent="0.25">
      <c r="A5" s="59" t="s">
        <v>606</v>
      </c>
    </row>
    <row r="6" spans="1:1" x14ac:dyDescent="0.25">
      <c r="A6" s="59" t="s">
        <v>1437</v>
      </c>
    </row>
    <row r="7" spans="1:1" x14ac:dyDescent="0.25">
      <c r="A7" s="59" t="s">
        <v>626</v>
      </c>
    </row>
    <row r="8" spans="1:1" x14ac:dyDescent="0.25">
      <c r="A8" s="59" t="s">
        <v>1467</v>
      </c>
    </row>
    <row r="9" spans="1:1" x14ac:dyDescent="0.25">
      <c r="A9" s="59" t="s">
        <v>672</v>
      </c>
    </row>
    <row r="10" spans="1:1" x14ac:dyDescent="0.25">
      <c r="A10" s="59" t="s">
        <v>678</v>
      </c>
    </row>
    <row r="11" spans="1:1" x14ac:dyDescent="0.25">
      <c r="A11" s="59" t="s">
        <v>170</v>
      </c>
    </row>
    <row r="12" spans="1:1" x14ac:dyDescent="0.25">
      <c r="A12" s="59" t="s">
        <v>179</v>
      </c>
    </row>
    <row r="13" spans="1:1" x14ac:dyDescent="0.25">
      <c r="A13" s="59" t="s">
        <v>712</v>
      </c>
    </row>
    <row r="14" spans="1:1" x14ac:dyDescent="0.25">
      <c r="A14" s="59" t="s">
        <v>357</v>
      </c>
    </row>
    <row r="15" spans="1:1" x14ac:dyDescent="0.25">
      <c r="A15" s="59" t="s">
        <v>740</v>
      </c>
    </row>
    <row r="16" spans="1:1" x14ac:dyDescent="0.25">
      <c r="A16" s="59" t="s">
        <v>746</v>
      </c>
    </row>
    <row r="17" spans="1:1" x14ac:dyDescent="0.25">
      <c r="A17" s="59" t="s">
        <v>760</v>
      </c>
    </row>
    <row r="18" spans="1:1" x14ac:dyDescent="0.25">
      <c r="A18" s="59" t="s">
        <v>762</v>
      </c>
    </row>
    <row r="19" spans="1:1" x14ac:dyDescent="0.25">
      <c r="A19" s="59" t="s">
        <v>766</v>
      </c>
    </row>
    <row r="20" spans="1:1" x14ac:dyDescent="0.25">
      <c r="A20" s="59" t="s">
        <v>362</v>
      </c>
    </row>
    <row r="21" spans="1:1" x14ac:dyDescent="0.25">
      <c r="A21" s="59" t="s">
        <v>808</v>
      </c>
    </row>
    <row r="22" spans="1:1" x14ac:dyDescent="0.25">
      <c r="A22" s="59" t="s">
        <v>1480</v>
      </c>
    </row>
    <row r="23" spans="1:1" x14ac:dyDescent="0.25">
      <c r="A23" s="59" t="s">
        <v>1405</v>
      </c>
    </row>
    <row r="24" spans="1:1" x14ac:dyDescent="0.25">
      <c r="A24" s="59" t="s">
        <v>1629</v>
      </c>
    </row>
    <row r="25" spans="1:1" x14ac:dyDescent="0.25">
      <c r="A25" s="59" t="s">
        <v>282</v>
      </c>
    </row>
    <row r="26" spans="1:1" x14ac:dyDescent="0.25">
      <c r="A26" s="59" t="s">
        <v>154</v>
      </c>
    </row>
    <row r="27" spans="1:1" x14ac:dyDescent="0.25">
      <c r="A27" s="59" t="s">
        <v>834</v>
      </c>
    </row>
    <row r="28" spans="1:1" x14ac:dyDescent="0.25">
      <c r="A28" s="59" t="s">
        <v>486</v>
      </c>
    </row>
    <row r="29" spans="1:1" x14ac:dyDescent="0.25">
      <c r="A29" s="59" t="s">
        <v>862</v>
      </c>
    </row>
    <row r="30" spans="1:1" x14ac:dyDescent="0.25">
      <c r="A30" s="59" t="s">
        <v>864</v>
      </c>
    </row>
    <row r="31" spans="1:1" x14ac:dyDescent="0.25">
      <c r="A31" s="59" t="s">
        <v>906</v>
      </c>
    </row>
    <row r="32" spans="1:1" x14ac:dyDescent="0.25">
      <c r="A32" s="59" t="s">
        <v>912</v>
      </c>
    </row>
    <row r="33" spans="1:1" x14ac:dyDescent="0.25">
      <c r="A33" s="59" t="s">
        <v>916</v>
      </c>
    </row>
    <row r="34" spans="1:1" x14ac:dyDescent="0.25">
      <c r="A34" s="59" t="s">
        <v>175</v>
      </c>
    </row>
    <row r="35" spans="1:1" x14ac:dyDescent="0.25">
      <c r="A35" s="59" t="s">
        <v>974</v>
      </c>
    </row>
    <row r="36" spans="1:1" x14ac:dyDescent="0.25">
      <c r="A36" s="59" t="s">
        <v>988</v>
      </c>
    </row>
    <row r="37" spans="1:1" x14ac:dyDescent="0.25">
      <c r="A37" s="59" t="s">
        <v>1000</v>
      </c>
    </row>
    <row r="38" spans="1:1" x14ac:dyDescent="0.25">
      <c r="A38" s="59" t="s">
        <v>1016</v>
      </c>
    </row>
    <row r="39" spans="1:1" x14ac:dyDescent="0.25">
      <c r="A39" s="59" t="s">
        <v>1018</v>
      </c>
    </row>
    <row r="40" spans="1:1" x14ac:dyDescent="0.25">
      <c r="A40" s="59" t="s">
        <v>436</v>
      </c>
    </row>
    <row r="41" spans="1:1" x14ac:dyDescent="0.25">
      <c r="A41" s="59" t="s">
        <v>476</v>
      </c>
    </row>
    <row r="42" spans="1:1" x14ac:dyDescent="0.25">
      <c r="A42" s="59" t="s">
        <v>466</v>
      </c>
    </row>
    <row r="43" spans="1:1" x14ac:dyDescent="0.25">
      <c r="A43" s="59" t="s">
        <v>1026</v>
      </c>
    </row>
    <row r="44" spans="1:1" x14ac:dyDescent="0.25">
      <c r="A44" s="59" t="s">
        <v>426</v>
      </c>
    </row>
    <row r="45" spans="1:1" x14ac:dyDescent="0.25">
      <c r="A45" s="59" t="s">
        <v>1034</v>
      </c>
    </row>
    <row r="46" spans="1:1" x14ac:dyDescent="0.25">
      <c r="A46" s="59" t="s">
        <v>1042</v>
      </c>
    </row>
    <row r="47" spans="1:1" x14ac:dyDescent="0.25">
      <c r="A47" s="59" t="s">
        <v>1046</v>
      </c>
    </row>
    <row r="48" spans="1:1" x14ac:dyDescent="0.25">
      <c r="A48" s="59" t="s">
        <v>1674</v>
      </c>
    </row>
    <row r="49" spans="1:1" x14ac:dyDescent="0.25">
      <c r="A49" s="59" t="s">
        <v>1058</v>
      </c>
    </row>
    <row r="50" spans="1:1" x14ac:dyDescent="0.25">
      <c r="A50" s="59" t="s">
        <v>227</v>
      </c>
    </row>
    <row r="51" spans="1:1" x14ac:dyDescent="0.25">
      <c r="A51" s="59" t="s">
        <v>1082</v>
      </c>
    </row>
    <row r="52" spans="1:1" x14ac:dyDescent="0.25">
      <c r="A52" s="59" t="s">
        <v>1084</v>
      </c>
    </row>
    <row r="53" spans="1:1" x14ac:dyDescent="0.25">
      <c r="A53" s="59" t="s">
        <v>1100</v>
      </c>
    </row>
    <row r="54" spans="1:1" x14ac:dyDescent="0.25">
      <c r="A54" s="59" t="s">
        <v>1108</v>
      </c>
    </row>
    <row r="55" spans="1:1" x14ac:dyDescent="0.25">
      <c r="A55" s="59" t="s">
        <v>1110</v>
      </c>
    </row>
    <row r="56" spans="1:1" x14ac:dyDescent="0.25">
      <c r="A56" s="59" t="s">
        <v>1114</v>
      </c>
    </row>
    <row r="57" spans="1:1" x14ac:dyDescent="0.25">
      <c r="A57" s="59" t="s">
        <v>1567</v>
      </c>
    </row>
    <row r="58" spans="1:1" x14ac:dyDescent="0.25">
      <c r="A58" s="59" t="s">
        <v>1264</v>
      </c>
    </row>
    <row r="59" spans="1:1" x14ac:dyDescent="0.25">
      <c r="A59" s="59" t="s">
        <v>1461</v>
      </c>
    </row>
    <row r="60" spans="1:1" x14ac:dyDescent="0.25">
      <c r="A60" s="59" t="s">
        <v>1603</v>
      </c>
    </row>
    <row r="61" spans="1:1" x14ac:dyDescent="0.25">
      <c r="A61" s="59" t="s">
        <v>1216</v>
      </c>
    </row>
    <row r="62" spans="1:1" x14ac:dyDescent="0.25">
      <c r="A62" s="59" t="s">
        <v>1704</v>
      </c>
    </row>
    <row r="63" spans="1:1" x14ac:dyDescent="0.25">
      <c r="A63" s="59" t="s">
        <v>307</v>
      </c>
    </row>
    <row r="64" spans="1:1" x14ac:dyDescent="0.25">
      <c r="A64" s="59" t="s">
        <v>1374</v>
      </c>
    </row>
    <row r="65" spans="1:1" x14ac:dyDescent="0.25">
      <c r="A65" s="59" t="s">
        <v>1257</v>
      </c>
    </row>
    <row r="66" spans="1:1" x14ac:dyDescent="0.25">
      <c r="A66" s="59" t="s">
        <v>1249</v>
      </c>
    </row>
    <row r="67" spans="1:1" x14ac:dyDescent="0.25">
      <c r="A67" s="59" t="s">
        <v>1443</v>
      </c>
    </row>
    <row r="68" spans="1:1" x14ac:dyDescent="0.25">
      <c r="A68" s="59" t="s">
        <v>1301</v>
      </c>
    </row>
    <row r="69" spans="1:1" x14ac:dyDescent="0.25">
      <c r="A69" s="59" t="s">
        <v>1160</v>
      </c>
    </row>
    <row r="70" spans="1:1" x14ac:dyDescent="0.25">
      <c r="A70" s="59" t="s">
        <v>1166</v>
      </c>
    </row>
    <row r="71" spans="1:1" x14ac:dyDescent="0.25">
      <c r="A71" s="59" t="s">
        <v>1168</v>
      </c>
    </row>
    <row r="72" spans="1:1" x14ac:dyDescent="0.25">
      <c r="A72" s="59" t="s">
        <v>1170</v>
      </c>
    </row>
    <row r="73" spans="1:1" x14ac:dyDescent="0.25">
      <c r="A73" s="59" t="s">
        <v>1680</v>
      </c>
    </row>
    <row r="74" spans="1:1" x14ac:dyDescent="0.25">
      <c r="A74" s="59" t="s">
        <v>1384</v>
      </c>
    </row>
    <row r="75" spans="1:1" x14ac:dyDescent="0.25">
      <c r="A75" s="59" t="s">
        <v>1934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22D6-8AD1-4E8A-9D39-DCDE9C33869A}">
  <sheetPr codeName="Sheet11"/>
  <dimension ref="A3:A3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58" t="s">
        <v>2270</v>
      </c>
    </row>
    <row r="4" spans="1:1" x14ac:dyDescent="0.25">
      <c r="A4" s="59" t="s">
        <v>2229</v>
      </c>
    </row>
    <row r="5" spans="1:1" x14ac:dyDescent="0.25">
      <c r="A5" s="59" t="s">
        <v>2146</v>
      </c>
    </row>
    <row r="6" spans="1:1" x14ac:dyDescent="0.25">
      <c r="A6" s="59" t="s">
        <v>2113</v>
      </c>
    </row>
    <row r="7" spans="1:1" x14ac:dyDescent="0.25">
      <c r="A7" s="59" t="s">
        <v>2039</v>
      </c>
    </row>
    <row r="8" spans="1:1" x14ac:dyDescent="0.25">
      <c r="A8" s="59" t="s">
        <v>2041</v>
      </c>
    </row>
    <row r="9" spans="1:1" x14ac:dyDescent="0.25">
      <c r="A9" s="59" t="s">
        <v>2045</v>
      </c>
    </row>
    <row r="10" spans="1:1" x14ac:dyDescent="0.25">
      <c r="A10" s="59" t="s">
        <v>2051</v>
      </c>
    </row>
    <row r="11" spans="1:1" x14ac:dyDescent="0.25">
      <c r="A11" s="59" t="s">
        <v>2053</v>
      </c>
    </row>
    <row r="12" spans="1:1" x14ac:dyDescent="0.25">
      <c r="A12" s="59" t="s">
        <v>2055</v>
      </c>
    </row>
    <row r="13" spans="1:1" x14ac:dyDescent="0.25">
      <c r="A13" s="59" t="s">
        <v>2057</v>
      </c>
    </row>
    <row r="14" spans="1:1" x14ac:dyDescent="0.25">
      <c r="A14" s="59" t="s">
        <v>2059</v>
      </c>
    </row>
    <row r="15" spans="1:1" x14ac:dyDescent="0.25">
      <c r="A15" s="59" t="s">
        <v>2061</v>
      </c>
    </row>
    <row r="16" spans="1:1" x14ac:dyDescent="0.25">
      <c r="A16" s="59" t="s">
        <v>2106</v>
      </c>
    </row>
    <row r="17" spans="1:1" x14ac:dyDescent="0.25">
      <c r="A17" s="59" t="s">
        <v>2035</v>
      </c>
    </row>
    <row r="18" spans="1:1" x14ac:dyDescent="0.25">
      <c r="A18" s="59" t="s">
        <v>2064</v>
      </c>
    </row>
    <row r="19" spans="1:1" x14ac:dyDescent="0.25">
      <c r="A19" s="59" t="s">
        <v>2066</v>
      </c>
    </row>
    <row r="20" spans="1:1" x14ac:dyDescent="0.25">
      <c r="A20" s="60">
        <v>45331</v>
      </c>
    </row>
    <row r="21" spans="1:1" x14ac:dyDescent="0.25">
      <c r="A21" s="60">
        <v>45391</v>
      </c>
    </row>
    <row r="22" spans="1:1" x14ac:dyDescent="0.25">
      <c r="A22" s="60">
        <v>45421</v>
      </c>
    </row>
    <row r="23" spans="1:1" x14ac:dyDescent="0.25">
      <c r="A23" s="60">
        <v>45452</v>
      </c>
    </row>
    <row r="24" spans="1:1" x14ac:dyDescent="0.25">
      <c r="A24" s="60">
        <v>45513</v>
      </c>
    </row>
    <row r="25" spans="1:1" x14ac:dyDescent="0.25">
      <c r="A25" s="60">
        <v>45543</v>
      </c>
    </row>
    <row r="26" spans="1:1" x14ac:dyDescent="0.25">
      <c r="A26" s="60">
        <v>45544</v>
      </c>
    </row>
    <row r="27" spans="1:1" x14ac:dyDescent="0.25">
      <c r="A27" s="60">
        <v>45574</v>
      </c>
    </row>
    <row r="28" spans="1:1" x14ac:dyDescent="0.25">
      <c r="A28" s="60">
        <v>45605</v>
      </c>
    </row>
    <row r="29" spans="1:1" x14ac:dyDescent="0.25">
      <c r="A29" s="60">
        <v>45635</v>
      </c>
    </row>
    <row r="30" spans="1:1" x14ac:dyDescent="0.25">
      <c r="A30" s="59" t="s">
        <v>1934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360D-E291-4EC0-B7F0-ACA391568F3C}">
  <sheetPr codeName="Sheet12"/>
  <dimension ref="A1:H259"/>
  <sheetViews>
    <sheetView workbookViewId="0">
      <selection activeCell="D1" sqref="D1"/>
    </sheetView>
  </sheetViews>
  <sheetFormatPr defaultRowHeight="15" x14ac:dyDescent="0.25"/>
  <cols>
    <col min="1" max="8" width="25.140625" customWidth="1"/>
  </cols>
  <sheetData>
    <row r="1" spans="1:8" ht="35.25" thickBot="1" x14ac:dyDescent="0.3">
      <c r="A1" s="56" t="s">
        <v>2158</v>
      </c>
      <c r="B1" s="56" t="s">
        <v>600</v>
      </c>
      <c r="C1" s="56" t="s">
        <v>601</v>
      </c>
      <c r="D1" s="56" t="s">
        <v>2041</v>
      </c>
      <c r="E1" s="56" t="s">
        <v>48</v>
      </c>
      <c r="F1" s="56" t="s">
        <v>2036</v>
      </c>
      <c r="G1" s="57">
        <v>45422</v>
      </c>
      <c r="H1" s="56" t="s">
        <v>2037</v>
      </c>
    </row>
    <row r="2" spans="1:8" ht="35.25" thickBot="1" x14ac:dyDescent="0.3">
      <c r="A2" s="56" t="s">
        <v>2159</v>
      </c>
      <c r="B2" s="56" t="s">
        <v>600</v>
      </c>
      <c r="C2" s="56" t="s">
        <v>601</v>
      </c>
      <c r="D2" s="56" t="s">
        <v>2041</v>
      </c>
      <c r="E2" s="56" t="s">
        <v>48</v>
      </c>
      <c r="F2" s="56" t="s">
        <v>2036</v>
      </c>
      <c r="G2" s="57">
        <v>45514</v>
      </c>
      <c r="H2" s="56" t="s">
        <v>2037</v>
      </c>
    </row>
    <row r="3" spans="1:8" ht="35.25" thickBot="1" x14ac:dyDescent="0.3">
      <c r="A3" s="56" t="s">
        <v>2160</v>
      </c>
      <c r="B3" s="56" t="s">
        <v>600</v>
      </c>
      <c r="C3" s="56" t="s">
        <v>601</v>
      </c>
      <c r="D3" s="56" t="s">
        <v>2045</v>
      </c>
      <c r="E3" s="56" t="s">
        <v>48</v>
      </c>
      <c r="F3" s="56" t="s">
        <v>2036</v>
      </c>
      <c r="G3" s="57">
        <v>45422</v>
      </c>
      <c r="H3" s="56" t="s">
        <v>2037</v>
      </c>
    </row>
    <row r="4" spans="1:8" ht="35.25" thickBot="1" x14ac:dyDescent="0.3">
      <c r="A4" s="56" t="s">
        <v>2161</v>
      </c>
      <c r="B4" s="56" t="s">
        <v>600</v>
      </c>
      <c r="C4" s="56" t="s">
        <v>601</v>
      </c>
      <c r="D4" s="56" t="s">
        <v>2061</v>
      </c>
      <c r="E4" s="56" t="s">
        <v>48</v>
      </c>
      <c r="F4" s="56" t="s">
        <v>2068</v>
      </c>
      <c r="G4" s="57">
        <v>45422</v>
      </c>
      <c r="H4" s="56" t="s">
        <v>2037</v>
      </c>
    </row>
    <row r="5" spans="1:8" ht="35.25" thickBot="1" x14ac:dyDescent="0.3">
      <c r="A5" s="56" t="s">
        <v>2074</v>
      </c>
      <c r="B5" s="56" t="s">
        <v>1246</v>
      </c>
      <c r="C5" s="56" t="s">
        <v>1247</v>
      </c>
      <c r="D5" s="56" t="s">
        <v>2064</v>
      </c>
      <c r="E5" s="56" t="s">
        <v>48</v>
      </c>
      <c r="F5" s="56" t="s">
        <v>2068</v>
      </c>
      <c r="G5" s="57">
        <v>45483</v>
      </c>
      <c r="H5" s="56" t="s">
        <v>2037</v>
      </c>
    </row>
    <row r="6" spans="1:8" ht="35.25" thickBot="1" x14ac:dyDescent="0.3">
      <c r="A6" s="56" t="s">
        <v>2075</v>
      </c>
      <c r="B6" s="56" t="s">
        <v>1246</v>
      </c>
      <c r="C6" s="56" t="s">
        <v>1247</v>
      </c>
      <c r="D6" s="56" t="s">
        <v>2066</v>
      </c>
      <c r="E6" s="56" t="s">
        <v>48</v>
      </c>
      <c r="F6" s="56" t="s">
        <v>2068</v>
      </c>
      <c r="G6" s="57">
        <v>45483</v>
      </c>
      <c r="H6" s="56" t="s">
        <v>2037</v>
      </c>
    </row>
    <row r="7" spans="1:8" ht="35.25" thickBot="1" x14ac:dyDescent="0.3">
      <c r="A7" s="56" t="s">
        <v>2163</v>
      </c>
      <c r="B7" s="56" t="s">
        <v>602</v>
      </c>
      <c r="C7" s="56" t="s">
        <v>603</v>
      </c>
      <c r="D7" s="56" t="s">
        <v>2045</v>
      </c>
      <c r="E7" s="56" t="s">
        <v>48</v>
      </c>
      <c r="F7" s="56" t="s">
        <v>2036</v>
      </c>
      <c r="G7" s="57">
        <v>45422</v>
      </c>
      <c r="H7" s="56" t="s">
        <v>2037</v>
      </c>
    </row>
    <row r="8" spans="1:8" ht="35.25" thickBot="1" x14ac:dyDescent="0.3">
      <c r="A8" s="56" t="s">
        <v>2164</v>
      </c>
      <c r="B8" s="56" t="s">
        <v>602</v>
      </c>
      <c r="C8" s="56" t="s">
        <v>603</v>
      </c>
      <c r="D8" s="56" t="s">
        <v>2045</v>
      </c>
      <c r="E8" s="56" t="s">
        <v>48</v>
      </c>
      <c r="F8" s="56" t="s">
        <v>2048</v>
      </c>
      <c r="G8" s="57">
        <v>45514</v>
      </c>
      <c r="H8" s="56" t="s">
        <v>2037</v>
      </c>
    </row>
    <row r="9" spans="1:8" ht="35.25" thickBot="1" x14ac:dyDescent="0.3">
      <c r="A9" s="56" t="s">
        <v>2165</v>
      </c>
      <c r="B9" s="56" t="s">
        <v>602</v>
      </c>
      <c r="C9" s="56" t="s">
        <v>603</v>
      </c>
      <c r="D9" s="56" t="s">
        <v>2045</v>
      </c>
      <c r="E9" s="56" t="s">
        <v>48</v>
      </c>
      <c r="F9" s="56" t="s">
        <v>2048</v>
      </c>
      <c r="G9" s="57">
        <v>45575</v>
      </c>
      <c r="H9" s="56" t="s">
        <v>2037</v>
      </c>
    </row>
    <row r="10" spans="1:8" ht="35.25" thickBot="1" x14ac:dyDescent="0.3">
      <c r="A10" s="56" t="s">
        <v>2038</v>
      </c>
      <c r="B10" s="56" t="s">
        <v>606</v>
      </c>
      <c r="C10" s="56" t="s">
        <v>607</v>
      </c>
      <c r="D10" s="56" t="s">
        <v>2039</v>
      </c>
      <c r="E10" s="56" t="s">
        <v>48</v>
      </c>
      <c r="F10" s="56" t="s">
        <v>2036</v>
      </c>
      <c r="G10" s="57">
        <v>45575</v>
      </c>
      <c r="H10" s="56" t="s">
        <v>2037</v>
      </c>
    </row>
    <row r="11" spans="1:8" ht="35.25" thickBot="1" x14ac:dyDescent="0.3">
      <c r="A11" s="56" t="s">
        <v>2040</v>
      </c>
      <c r="B11" s="56" t="s">
        <v>606</v>
      </c>
      <c r="C11" s="56" t="s">
        <v>607</v>
      </c>
      <c r="D11" s="56" t="s">
        <v>2041</v>
      </c>
      <c r="E11" s="56" t="s">
        <v>48</v>
      </c>
      <c r="F11" s="56" t="s">
        <v>2036</v>
      </c>
      <c r="G11" s="57">
        <v>45575</v>
      </c>
      <c r="H11" s="56" t="s">
        <v>2037</v>
      </c>
    </row>
    <row r="12" spans="1:8" ht="35.25" thickBot="1" x14ac:dyDescent="0.3">
      <c r="A12" s="56" t="s">
        <v>2140</v>
      </c>
      <c r="B12" s="56" t="s">
        <v>1437</v>
      </c>
      <c r="C12" s="56" t="s">
        <v>1438</v>
      </c>
      <c r="D12" s="56" t="s">
        <v>2051</v>
      </c>
      <c r="E12" s="56" t="s">
        <v>48</v>
      </c>
      <c r="F12" s="56" t="s">
        <v>2068</v>
      </c>
      <c r="G12" s="57">
        <v>45514</v>
      </c>
      <c r="H12" s="56" t="s">
        <v>2037</v>
      </c>
    </row>
    <row r="13" spans="1:8" ht="35.25" thickBot="1" x14ac:dyDescent="0.3">
      <c r="A13" s="56" t="s">
        <v>2213</v>
      </c>
      <c r="B13" s="56" t="s">
        <v>626</v>
      </c>
      <c r="C13" s="56" t="s">
        <v>627</v>
      </c>
      <c r="D13" s="56" t="s">
        <v>2066</v>
      </c>
      <c r="E13" s="56" t="s">
        <v>48</v>
      </c>
      <c r="F13" s="56" t="s">
        <v>2068</v>
      </c>
      <c r="G13" s="57">
        <v>45361</v>
      </c>
      <c r="H13" s="56" t="s">
        <v>2037</v>
      </c>
    </row>
    <row r="14" spans="1:8" ht="35.25" thickBot="1" x14ac:dyDescent="0.3">
      <c r="A14" s="56" t="s">
        <v>2162</v>
      </c>
      <c r="B14" s="56" t="s">
        <v>1467</v>
      </c>
      <c r="C14" s="56" t="s">
        <v>1468</v>
      </c>
      <c r="D14" s="56" t="s">
        <v>2066</v>
      </c>
      <c r="E14" s="56" t="s">
        <v>48</v>
      </c>
      <c r="F14" s="56" t="s">
        <v>2036</v>
      </c>
      <c r="G14" s="57">
        <v>45606</v>
      </c>
      <c r="H14" s="56" t="s">
        <v>2037</v>
      </c>
    </row>
    <row r="15" spans="1:8" ht="35.25" thickBot="1" x14ac:dyDescent="0.3">
      <c r="A15" s="56" t="s">
        <v>2111</v>
      </c>
      <c r="B15" s="56" t="s">
        <v>672</v>
      </c>
      <c r="C15" s="56" t="s">
        <v>673</v>
      </c>
      <c r="D15" s="56" t="s">
        <v>2064</v>
      </c>
      <c r="E15" s="56" t="s">
        <v>48</v>
      </c>
      <c r="F15" s="56" t="s">
        <v>2068</v>
      </c>
      <c r="G15" s="57">
        <v>45392</v>
      </c>
      <c r="H15" s="56" t="s">
        <v>2037</v>
      </c>
    </row>
    <row r="16" spans="1:8" ht="35.25" thickBot="1" x14ac:dyDescent="0.3">
      <c r="A16" s="56" t="s">
        <v>2251</v>
      </c>
      <c r="B16" s="56" t="s">
        <v>678</v>
      </c>
      <c r="C16" s="56" t="s">
        <v>679</v>
      </c>
      <c r="D16" s="57">
        <v>45513</v>
      </c>
      <c r="E16" s="56" t="s">
        <v>1747</v>
      </c>
      <c r="F16" s="56" t="s">
        <v>2048</v>
      </c>
      <c r="G16" s="57">
        <v>45332</v>
      </c>
      <c r="H16" s="56" t="s">
        <v>2037</v>
      </c>
    </row>
    <row r="17" spans="1:8" ht="35.25" thickBot="1" x14ac:dyDescent="0.3">
      <c r="A17" s="56" t="s">
        <v>2252</v>
      </c>
      <c r="B17" s="56" t="s">
        <v>678</v>
      </c>
      <c r="C17" s="56" t="s">
        <v>679</v>
      </c>
      <c r="D17" s="57">
        <v>45544</v>
      </c>
      <c r="E17" s="56" t="s">
        <v>1747</v>
      </c>
      <c r="F17" s="56" t="s">
        <v>2036</v>
      </c>
      <c r="G17" s="57">
        <v>45514</v>
      </c>
      <c r="H17" s="56" t="s">
        <v>2037</v>
      </c>
    </row>
    <row r="18" spans="1:8" ht="35.25" thickBot="1" x14ac:dyDescent="0.3">
      <c r="A18" s="56" t="s">
        <v>2253</v>
      </c>
      <c r="B18" s="56" t="s">
        <v>678</v>
      </c>
      <c r="C18" s="56" t="s">
        <v>679</v>
      </c>
      <c r="D18" s="56" t="s">
        <v>2045</v>
      </c>
      <c r="E18" s="56" t="s">
        <v>48</v>
      </c>
      <c r="F18" s="56" t="s">
        <v>2043</v>
      </c>
      <c r="G18" s="57">
        <v>45392</v>
      </c>
      <c r="H18" s="56" t="s">
        <v>2037</v>
      </c>
    </row>
    <row r="19" spans="1:8" ht="35.25" thickBot="1" x14ac:dyDescent="0.3">
      <c r="A19" s="56" t="s">
        <v>2254</v>
      </c>
      <c r="B19" s="56" t="s">
        <v>678</v>
      </c>
      <c r="C19" s="56" t="s">
        <v>679</v>
      </c>
      <c r="D19" s="56" t="s">
        <v>2045</v>
      </c>
      <c r="E19" s="56" t="s">
        <v>48</v>
      </c>
      <c r="F19" s="56" t="s">
        <v>2036</v>
      </c>
      <c r="G19" s="57">
        <v>45332</v>
      </c>
      <c r="H19" s="56" t="s">
        <v>2037</v>
      </c>
    </row>
    <row r="20" spans="1:8" ht="35.25" thickBot="1" x14ac:dyDescent="0.3">
      <c r="A20" s="56" t="s">
        <v>2255</v>
      </c>
      <c r="B20" s="56" t="s">
        <v>678</v>
      </c>
      <c r="C20" s="56" t="s">
        <v>679</v>
      </c>
      <c r="D20" s="56" t="s">
        <v>2045</v>
      </c>
      <c r="E20" s="56" t="s">
        <v>48</v>
      </c>
      <c r="F20" s="56" t="s">
        <v>2048</v>
      </c>
      <c r="G20" s="57">
        <v>45332</v>
      </c>
      <c r="H20" s="56" t="s">
        <v>2037</v>
      </c>
    </row>
    <row r="21" spans="1:8" ht="35.25" thickBot="1" x14ac:dyDescent="0.3">
      <c r="A21" s="56" t="s">
        <v>2256</v>
      </c>
      <c r="B21" s="56" t="s">
        <v>678</v>
      </c>
      <c r="C21" s="56" t="s">
        <v>679</v>
      </c>
      <c r="D21" s="56" t="s">
        <v>2057</v>
      </c>
      <c r="E21" s="56" t="s">
        <v>48</v>
      </c>
      <c r="F21" s="56" t="s">
        <v>2036</v>
      </c>
      <c r="G21" s="57">
        <v>45332</v>
      </c>
      <c r="H21" s="56" t="s">
        <v>2037</v>
      </c>
    </row>
    <row r="22" spans="1:8" ht="35.25" thickBot="1" x14ac:dyDescent="0.3">
      <c r="A22" s="56" t="s">
        <v>2073</v>
      </c>
      <c r="B22" s="56" t="s">
        <v>170</v>
      </c>
      <c r="C22" s="56" t="s">
        <v>171</v>
      </c>
      <c r="D22" s="56" t="s">
        <v>2041</v>
      </c>
      <c r="E22" s="56" t="s">
        <v>48</v>
      </c>
      <c r="F22" s="56" t="s">
        <v>2036</v>
      </c>
      <c r="G22" s="57">
        <v>45545</v>
      </c>
      <c r="H22" s="56" t="s">
        <v>2037</v>
      </c>
    </row>
    <row r="23" spans="1:8" ht="35.25" thickBot="1" x14ac:dyDescent="0.3">
      <c r="A23" s="56" t="s">
        <v>2134</v>
      </c>
      <c r="B23" s="56" t="s">
        <v>179</v>
      </c>
      <c r="C23" s="56" t="s">
        <v>180</v>
      </c>
      <c r="D23" s="56" t="s">
        <v>2045</v>
      </c>
      <c r="E23" s="56" t="s">
        <v>48</v>
      </c>
      <c r="F23" s="56" t="s">
        <v>2036</v>
      </c>
      <c r="G23" s="57">
        <v>45606</v>
      </c>
      <c r="H23" s="56" t="s">
        <v>2037</v>
      </c>
    </row>
    <row r="24" spans="1:8" ht="35.25" thickBot="1" x14ac:dyDescent="0.3">
      <c r="A24" s="56" t="s">
        <v>2135</v>
      </c>
      <c r="B24" s="56" t="s">
        <v>179</v>
      </c>
      <c r="C24" s="56" t="s">
        <v>180</v>
      </c>
      <c r="D24" s="56" t="s">
        <v>2045</v>
      </c>
      <c r="E24" s="56" t="s">
        <v>48</v>
      </c>
      <c r="F24" s="56" t="s">
        <v>2048</v>
      </c>
      <c r="G24" s="57">
        <v>45575</v>
      </c>
      <c r="H24" s="56" t="s">
        <v>2037</v>
      </c>
    </row>
    <row r="25" spans="1:8" ht="35.25" thickBot="1" x14ac:dyDescent="0.3">
      <c r="A25" s="56" t="s">
        <v>2107</v>
      </c>
      <c r="B25" s="56" t="s">
        <v>712</v>
      </c>
      <c r="C25" s="56" t="s">
        <v>713</v>
      </c>
      <c r="D25" s="56" t="s">
        <v>2064</v>
      </c>
      <c r="E25" s="56" t="s">
        <v>48</v>
      </c>
      <c r="F25" s="56" t="s">
        <v>2043</v>
      </c>
      <c r="G25" s="57">
        <v>45575</v>
      </c>
      <c r="H25" s="56" t="s">
        <v>2037</v>
      </c>
    </row>
    <row r="26" spans="1:8" ht="35.25" thickBot="1" x14ac:dyDescent="0.3">
      <c r="A26" s="56" t="s">
        <v>2228</v>
      </c>
      <c r="B26" s="56" t="s">
        <v>357</v>
      </c>
      <c r="C26" s="56" t="s">
        <v>358</v>
      </c>
      <c r="D26" s="56" t="s">
        <v>2229</v>
      </c>
      <c r="E26" s="56" t="s">
        <v>1746</v>
      </c>
      <c r="F26" s="56" t="s">
        <v>2036</v>
      </c>
      <c r="G26" s="57">
        <v>45606</v>
      </c>
      <c r="H26" s="56" t="s">
        <v>2037</v>
      </c>
    </row>
    <row r="27" spans="1:8" ht="35.25" thickBot="1" x14ac:dyDescent="0.3">
      <c r="A27" s="56" t="s">
        <v>2230</v>
      </c>
      <c r="B27" s="56" t="s">
        <v>357</v>
      </c>
      <c r="C27" s="56" t="s">
        <v>358</v>
      </c>
      <c r="D27" s="56" t="s">
        <v>2041</v>
      </c>
      <c r="E27" s="56" t="s">
        <v>48</v>
      </c>
      <c r="F27" s="56" t="s">
        <v>2036</v>
      </c>
      <c r="G27" s="57">
        <v>45301</v>
      </c>
      <c r="H27" s="56" t="s">
        <v>2037</v>
      </c>
    </row>
    <row r="28" spans="1:8" ht="35.25" thickBot="1" x14ac:dyDescent="0.3">
      <c r="A28" s="56" t="s">
        <v>2231</v>
      </c>
      <c r="B28" s="56" t="s">
        <v>357</v>
      </c>
      <c r="C28" s="56" t="s">
        <v>358</v>
      </c>
      <c r="D28" s="56" t="s">
        <v>2041</v>
      </c>
      <c r="E28" s="56" t="s">
        <v>48</v>
      </c>
      <c r="F28" s="56" t="s">
        <v>2036</v>
      </c>
      <c r="G28" s="57">
        <v>45575</v>
      </c>
      <c r="H28" s="56" t="s">
        <v>2037</v>
      </c>
    </row>
    <row r="29" spans="1:8" ht="35.25" thickBot="1" x14ac:dyDescent="0.3">
      <c r="A29" s="56" t="s">
        <v>2232</v>
      </c>
      <c r="B29" s="56" t="s">
        <v>357</v>
      </c>
      <c r="C29" s="56" t="s">
        <v>358</v>
      </c>
      <c r="D29" s="56" t="s">
        <v>2041</v>
      </c>
      <c r="E29" s="56" t="s">
        <v>48</v>
      </c>
      <c r="F29" s="56" t="s">
        <v>2036</v>
      </c>
      <c r="G29" s="57">
        <v>45606</v>
      </c>
      <c r="H29" s="56" t="s">
        <v>2037</v>
      </c>
    </row>
    <row r="30" spans="1:8" ht="35.25" thickBot="1" x14ac:dyDescent="0.3">
      <c r="A30" s="56" t="s">
        <v>2233</v>
      </c>
      <c r="B30" s="56" t="s">
        <v>357</v>
      </c>
      <c r="C30" s="56" t="s">
        <v>358</v>
      </c>
      <c r="D30" s="56" t="s">
        <v>2045</v>
      </c>
      <c r="E30" s="56" t="s">
        <v>48</v>
      </c>
      <c r="F30" s="56" t="s">
        <v>2043</v>
      </c>
      <c r="G30" s="57">
        <v>45575</v>
      </c>
      <c r="H30" s="56" t="s">
        <v>2037</v>
      </c>
    </row>
    <row r="31" spans="1:8" ht="35.25" thickBot="1" x14ac:dyDescent="0.3">
      <c r="A31" s="56" t="s">
        <v>2234</v>
      </c>
      <c r="B31" s="56" t="s">
        <v>357</v>
      </c>
      <c r="C31" s="56" t="s">
        <v>358</v>
      </c>
      <c r="D31" s="56" t="s">
        <v>2061</v>
      </c>
      <c r="E31" s="56" t="s">
        <v>48</v>
      </c>
      <c r="F31" s="56" t="s">
        <v>2043</v>
      </c>
      <c r="G31" s="57">
        <v>45301</v>
      </c>
      <c r="H31" s="56" t="s">
        <v>2037</v>
      </c>
    </row>
    <row r="32" spans="1:8" ht="35.25" thickBot="1" x14ac:dyDescent="0.3">
      <c r="A32" s="56" t="s">
        <v>2235</v>
      </c>
      <c r="B32" s="56" t="s">
        <v>357</v>
      </c>
      <c r="C32" s="56" t="s">
        <v>358</v>
      </c>
      <c r="D32" s="56" t="s">
        <v>2061</v>
      </c>
      <c r="E32" s="56" t="s">
        <v>48</v>
      </c>
      <c r="F32" s="56" t="s">
        <v>2036</v>
      </c>
      <c r="G32" s="57">
        <v>45575</v>
      </c>
      <c r="H32" s="56" t="s">
        <v>2037</v>
      </c>
    </row>
    <row r="33" spans="1:8" ht="35.25" thickBot="1" x14ac:dyDescent="0.3">
      <c r="A33" s="56" t="s">
        <v>2236</v>
      </c>
      <c r="B33" s="56" t="s">
        <v>357</v>
      </c>
      <c r="C33" s="56" t="s">
        <v>358</v>
      </c>
      <c r="D33" s="56" t="s">
        <v>2061</v>
      </c>
      <c r="E33" s="56" t="s">
        <v>48</v>
      </c>
      <c r="F33" s="56" t="s">
        <v>2036</v>
      </c>
      <c r="G33" s="57">
        <v>45606</v>
      </c>
      <c r="H33" s="56" t="s">
        <v>2037</v>
      </c>
    </row>
    <row r="34" spans="1:8" ht="35.25" thickBot="1" x14ac:dyDescent="0.3">
      <c r="A34" s="56" t="s">
        <v>2237</v>
      </c>
      <c r="B34" s="56" t="s">
        <v>357</v>
      </c>
      <c r="C34" s="56" t="s">
        <v>358</v>
      </c>
      <c r="D34" s="56" t="s">
        <v>2106</v>
      </c>
      <c r="E34" s="56" t="s">
        <v>48</v>
      </c>
      <c r="F34" s="56" t="s">
        <v>2036</v>
      </c>
      <c r="G34" s="57">
        <v>45301</v>
      </c>
      <c r="H34" s="56" t="s">
        <v>2037</v>
      </c>
    </row>
    <row r="35" spans="1:8" ht="35.25" thickBot="1" x14ac:dyDescent="0.3">
      <c r="A35" s="56" t="s">
        <v>2238</v>
      </c>
      <c r="B35" s="56" t="s">
        <v>357</v>
      </c>
      <c r="C35" s="56" t="s">
        <v>358</v>
      </c>
      <c r="D35" s="56" t="s">
        <v>2106</v>
      </c>
      <c r="E35" s="56" t="s">
        <v>48</v>
      </c>
      <c r="F35" s="56" t="s">
        <v>2036</v>
      </c>
      <c r="G35" s="57">
        <v>45606</v>
      </c>
      <c r="H35" s="56" t="s">
        <v>2037</v>
      </c>
    </row>
    <row r="36" spans="1:8" ht="35.25" thickBot="1" x14ac:dyDescent="0.3">
      <c r="A36" s="56" t="s">
        <v>2239</v>
      </c>
      <c r="B36" s="56" t="s">
        <v>357</v>
      </c>
      <c r="C36" s="56" t="s">
        <v>358</v>
      </c>
      <c r="D36" s="56" t="s">
        <v>2035</v>
      </c>
      <c r="E36" s="56" t="s">
        <v>48</v>
      </c>
      <c r="F36" s="56" t="s">
        <v>2036</v>
      </c>
      <c r="G36" s="57">
        <v>45301</v>
      </c>
      <c r="H36" s="56" t="s">
        <v>2037</v>
      </c>
    </row>
    <row r="37" spans="1:8" ht="35.25" thickBot="1" x14ac:dyDescent="0.3">
      <c r="A37" s="56" t="s">
        <v>2240</v>
      </c>
      <c r="B37" s="56" t="s">
        <v>357</v>
      </c>
      <c r="C37" s="56" t="s">
        <v>358</v>
      </c>
      <c r="D37" s="56" t="s">
        <v>2035</v>
      </c>
      <c r="E37" s="56" t="s">
        <v>48</v>
      </c>
      <c r="F37" s="56" t="s">
        <v>2036</v>
      </c>
      <c r="G37" s="57">
        <v>45575</v>
      </c>
      <c r="H37" s="56" t="s">
        <v>2037</v>
      </c>
    </row>
    <row r="38" spans="1:8" ht="35.25" thickBot="1" x14ac:dyDescent="0.3">
      <c r="A38" s="56" t="s">
        <v>2241</v>
      </c>
      <c r="B38" s="56" t="s">
        <v>357</v>
      </c>
      <c r="C38" s="56" t="s">
        <v>358</v>
      </c>
      <c r="D38" s="56" t="s">
        <v>2035</v>
      </c>
      <c r="E38" s="56" t="s">
        <v>48</v>
      </c>
      <c r="F38" s="56" t="s">
        <v>2036</v>
      </c>
      <c r="G38" s="57">
        <v>45606</v>
      </c>
      <c r="H38" s="56" t="s">
        <v>2037</v>
      </c>
    </row>
    <row r="39" spans="1:8" ht="35.25" thickBot="1" x14ac:dyDescent="0.3">
      <c r="A39" s="56" t="s">
        <v>2242</v>
      </c>
      <c r="B39" s="56" t="s">
        <v>357</v>
      </c>
      <c r="C39" s="56" t="s">
        <v>358</v>
      </c>
      <c r="D39" s="56" t="s">
        <v>2035</v>
      </c>
      <c r="E39" s="56" t="s">
        <v>48</v>
      </c>
      <c r="F39" s="56" t="s">
        <v>2036</v>
      </c>
      <c r="G39" s="57">
        <v>45606</v>
      </c>
      <c r="H39" s="56" t="s">
        <v>2037</v>
      </c>
    </row>
    <row r="40" spans="1:8" ht="35.25" thickBot="1" x14ac:dyDescent="0.3">
      <c r="A40" s="56" t="s">
        <v>2243</v>
      </c>
      <c r="B40" s="56" t="s">
        <v>357</v>
      </c>
      <c r="C40" s="56" t="s">
        <v>358</v>
      </c>
      <c r="D40" s="56" t="s">
        <v>2064</v>
      </c>
      <c r="E40" s="56" t="s">
        <v>48</v>
      </c>
      <c r="F40" s="56" t="s">
        <v>2036</v>
      </c>
      <c r="G40" s="57">
        <v>45301</v>
      </c>
      <c r="H40" s="56" t="s">
        <v>2037</v>
      </c>
    </row>
    <row r="41" spans="1:8" ht="35.25" thickBot="1" x14ac:dyDescent="0.3">
      <c r="A41" s="56" t="s">
        <v>2244</v>
      </c>
      <c r="B41" s="56" t="s">
        <v>357</v>
      </c>
      <c r="C41" s="56" t="s">
        <v>358</v>
      </c>
      <c r="D41" s="56" t="s">
        <v>2064</v>
      </c>
      <c r="E41" s="56" t="s">
        <v>48</v>
      </c>
      <c r="F41" s="56" t="s">
        <v>2036</v>
      </c>
      <c r="G41" s="57">
        <v>45575</v>
      </c>
      <c r="H41" s="56" t="s">
        <v>2037</v>
      </c>
    </row>
    <row r="42" spans="1:8" ht="35.25" thickBot="1" x14ac:dyDescent="0.3">
      <c r="A42" s="56" t="s">
        <v>2245</v>
      </c>
      <c r="B42" s="56" t="s">
        <v>357</v>
      </c>
      <c r="C42" s="56" t="s">
        <v>358</v>
      </c>
      <c r="D42" s="56" t="s">
        <v>2064</v>
      </c>
      <c r="E42" s="56" t="s">
        <v>48</v>
      </c>
      <c r="F42" s="56" t="s">
        <v>2036</v>
      </c>
      <c r="G42" s="57">
        <v>45606</v>
      </c>
      <c r="H42" s="56" t="s">
        <v>2037</v>
      </c>
    </row>
    <row r="43" spans="1:8" ht="35.25" thickBot="1" x14ac:dyDescent="0.3">
      <c r="A43" s="56" t="s">
        <v>2246</v>
      </c>
      <c r="B43" s="56" t="s">
        <v>357</v>
      </c>
      <c r="C43" s="56" t="s">
        <v>358</v>
      </c>
      <c r="D43" s="56" t="s">
        <v>2064</v>
      </c>
      <c r="E43" s="56" t="s">
        <v>48</v>
      </c>
      <c r="F43" s="56" t="s">
        <v>2036</v>
      </c>
      <c r="G43" s="57">
        <v>45606</v>
      </c>
      <c r="H43" s="56" t="s">
        <v>2037</v>
      </c>
    </row>
    <row r="44" spans="1:8" ht="35.25" thickBot="1" x14ac:dyDescent="0.3">
      <c r="A44" s="56" t="s">
        <v>2247</v>
      </c>
      <c r="B44" s="56" t="s">
        <v>357</v>
      </c>
      <c r="C44" s="56" t="s">
        <v>358</v>
      </c>
      <c r="D44" s="56" t="s">
        <v>2066</v>
      </c>
      <c r="E44" s="56" t="s">
        <v>48</v>
      </c>
      <c r="F44" s="56" t="s">
        <v>2036</v>
      </c>
      <c r="G44" s="57">
        <v>45301</v>
      </c>
      <c r="H44" s="56" t="s">
        <v>2037</v>
      </c>
    </row>
    <row r="45" spans="1:8" ht="35.25" thickBot="1" x14ac:dyDescent="0.3">
      <c r="A45" s="56" t="s">
        <v>2248</v>
      </c>
      <c r="B45" s="56" t="s">
        <v>357</v>
      </c>
      <c r="C45" s="56" t="s">
        <v>358</v>
      </c>
      <c r="D45" s="56" t="s">
        <v>2066</v>
      </c>
      <c r="E45" s="56" t="s">
        <v>48</v>
      </c>
      <c r="F45" s="56" t="s">
        <v>2036</v>
      </c>
      <c r="G45" s="57">
        <v>45575</v>
      </c>
      <c r="H45" s="56" t="s">
        <v>2037</v>
      </c>
    </row>
    <row r="46" spans="1:8" ht="35.25" thickBot="1" x14ac:dyDescent="0.3">
      <c r="A46" s="56" t="s">
        <v>2249</v>
      </c>
      <c r="B46" s="56" t="s">
        <v>357</v>
      </c>
      <c r="C46" s="56" t="s">
        <v>358</v>
      </c>
      <c r="D46" s="56" t="s">
        <v>2066</v>
      </c>
      <c r="E46" s="56" t="s">
        <v>48</v>
      </c>
      <c r="F46" s="56" t="s">
        <v>2036</v>
      </c>
      <c r="G46" s="57">
        <v>45606</v>
      </c>
      <c r="H46" s="56" t="s">
        <v>2037</v>
      </c>
    </row>
    <row r="47" spans="1:8" ht="35.25" thickBot="1" x14ac:dyDescent="0.3">
      <c r="A47" s="56" t="s">
        <v>2250</v>
      </c>
      <c r="B47" s="56" t="s">
        <v>357</v>
      </c>
      <c r="C47" s="56" t="s">
        <v>358</v>
      </c>
      <c r="D47" s="56" t="s">
        <v>2066</v>
      </c>
      <c r="E47" s="56" t="s">
        <v>48</v>
      </c>
      <c r="F47" s="56" t="s">
        <v>2036</v>
      </c>
      <c r="G47" s="57">
        <v>45606</v>
      </c>
      <c r="H47" s="56" t="s">
        <v>2037</v>
      </c>
    </row>
    <row r="48" spans="1:8" ht="35.25" thickBot="1" x14ac:dyDescent="0.3">
      <c r="A48" s="56" t="s">
        <v>2267</v>
      </c>
      <c r="B48" s="56" t="s">
        <v>740</v>
      </c>
      <c r="C48" s="56" t="s">
        <v>741</v>
      </c>
      <c r="D48" s="57">
        <v>45605</v>
      </c>
      <c r="E48" s="56" t="s">
        <v>48</v>
      </c>
      <c r="F48" s="56" t="s">
        <v>2043</v>
      </c>
      <c r="G48" s="57">
        <v>45392</v>
      </c>
      <c r="H48" s="56" t="s">
        <v>2037</v>
      </c>
    </row>
    <row r="49" spans="1:8" ht="35.25" thickBot="1" x14ac:dyDescent="0.3">
      <c r="A49" s="56" t="s">
        <v>2268</v>
      </c>
      <c r="B49" s="56" t="s">
        <v>740</v>
      </c>
      <c r="C49" s="56" t="s">
        <v>741</v>
      </c>
      <c r="D49" s="56" t="s">
        <v>2035</v>
      </c>
      <c r="E49" s="56" t="s">
        <v>48</v>
      </c>
      <c r="F49" s="56" t="s">
        <v>2048</v>
      </c>
      <c r="G49" s="57">
        <v>45392</v>
      </c>
      <c r="H49" s="56" t="s">
        <v>2037</v>
      </c>
    </row>
    <row r="50" spans="1:8" ht="35.25" thickBot="1" x14ac:dyDescent="0.3">
      <c r="A50" s="56" t="s">
        <v>2268</v>
      </c>
      <c r="B50" s="56" t="s">
        <v>740</v>
      </c>
      <c r="C50" s="56" t="s">
        <v>741</v>
      </c>
      <c r="D50" s="56" t="s">
        <v>2064</v>
      </c>
      <c r="E50" s="56" t="s">
        <v>48</v>
      </c>
      <c r="F50" s="56" t="s">
        <v>2048</v>
      </c>
      <c r="G50" s="57">
        <v>45392</v>
      </c>
      <c r="H50" s="56" t="s">
        <v>2037</v>
      </c>
    </row>
    <row r="51" spans="1:8" ht="35.25" thickBot="1" x14ac:dyDescent="0.3">
      <c r="A51" s="56" t="s">
        <v>2269</v>
      </c>
      <c r="B51" s="56" t="s">
        <v>740</v>
      </c>
      <c r="C51" s="56" t="s">
        <v>741</v>
      </c>
      <c r="D51" s="56" t="s">
        <v>2066</v>
      </c>
      <c r="E51" s="56" t="s">
        <v>48</v>
      </c>
      <c r="F51" s="56" t="s">
        <v>2068</v>
      </c>
      <c r="G51" s="57">
        <v>45392</v>
      </c>
      <c r="H51" s="56" t="s">
        <v>2037</v>
      </c>
    </row>
    <row r="52" spans="1:8" ht="35.25" thickBot="1" x14ac:dyDescent="0.3">
      <c r="A52" s="56" t="s">
        <v>2268</v>
      </c>
      <c r="B52" s="56" t="s">
        <v>740</v>
      </c>
      <c r="C52" s="56" t="s">
        <v>741</v>
      </c>
      <c r="D52" s="56" t="s">
        <v>2066</v>
      </c>
      <c r="E52" s="56" t="s">
        <v>48</v>
      </c>
      <c r="F52" s="56" t="s">
        <v>2048</v>
      </c>
      <c r="G52" s="57">
        <v>45392</v>
      </c>
      <c r="H52" s="56" t="s">
        <v>2037</v>
      </c>
    </row>
    <row r="53" spans="1:8" ht="35.25" thickBot="1" x14ac:dyDescent="0.3">
      <c r="A53" s="56" t="s">
        <v>2109</v>
      </c>
      <c r="B53" s="56" t="s">
        <v>746</v>
      </c>
      <c r="C53" s="56" t="s">
        <v>747</v>
      </c>
      <c r="D53" s="56" t="s">
        <v>2035</v>
      </c>
      <c r="E53" s="56" t="s">
        <v>48</v>
      </c>
      <c r="F53" s="56" t="s">
        <v>2043</v>
      </c>
      <c r="G53" s="57">
        <v>45636</v>
      </c>
      <c r="H53" s="56" t="s">
        <v>2037</v>
      </c>
    </row>
    <row r="54" spans="1:8" ht="35.25" thickBot="1" x14ac:dyDescent="0.3">
      <c r="A54" s="56" t="s">
        <v>2110</v>
      </c>
      <c r="B54" s="56" t="s">
        <v>746</v>
      </c>
      <c r="C54" s="56" t="s">
        <v>747</v>
      </c>
      <c r="D54" s="56" t="s">
        <v>2035</v>
      </c>
      <c r="E54" s="56" t="s">
        <v>48</v>
      </c>
      <c r="F54" s="56" t="s">
        <v>2036</v>
      </c>
      <c r="G54" s="57">
        <v>45575</v>
      </c>
      <c r="H54" s="56" t="s">
        <v>2037</v>
      </c>
    </row>
    <row r="55" spans="1:8" ht="35.25" thickBot="1" x14ac:dyDescent="0.3">
      <c r="A55" s="56" t="s">
        <v>2042</v>
      </c>
      <c r="B55" s="56" t="s">
        <v>760</v>
      </c>
      <c r="C55" s="56" t="s">
        <v>761</v>
      </c>
      <c r="D55" s="56" t="s">
        <v>2039</v>
      </c>
      <c r="E55" s="56" t="s">
        <v>48</v>
      </c>
      <c r="F55" s="56" t="s">
        <v>2043</v>
      </c>
      <c r="G55" s="57">
        <v>45483</v>
      </c>
      <c r="H55" s="56" t="s">
        <v>2037</v>
      </c>
    </row>
    <row r="56" spans="1:8" ht="35.25" thickBot="1" x14ac:dyDescent="0.3">
      <c r="A56" s="56" t="s">
        <v>2044</v>
      </c>
      <c r="B56" s="56" t="s">
        <v>760</v>
      </c>
      <c r="C56" s="56" t="s">
        <v>761</v>
      </c>
      <c r="D56" s="56" t="s">
        <v>2045</v>
      </c>
      <c r="E56" s="56" t="s">
        <v>48</v>
      </c>
      <c r="F56" s="56" t="s">
        <v>2036</v>
      </c>
      <c r="G56" s="56" t="s">
        <v>2046</v>
      </c>
      <c r="H56" s="56" t="s">
        <v>2037</v>
      </c>
    </row>
    <row r="57" spans="1:8" ht="35.25" thickBot="1" x14ac:dyDescent="0.3">
      <c r="A57" s="56" t="s">
        <v>2047</v>
      </c>
      <c r="B57" s="56" t="s">
        <v>760</v>
      </c>
      <c r="C57" s="56" t="s">
        <v>761</v>
      </c>
      <c r="D57" s="56" t="s">
        <v>2045</v>
      </c>
      <c r="E57" s="56" t="s">
        <v>48</v>
      </c>
      <c r="F57" s="56" t="s">
        <v>2048</v>
      </c>
      <c r="G57" s="57">
        <v>45483</v>
      </c>
      <c r="H57" s="56" t="s">
        <v>2037</v>
      </c>
    </row>
    <row r="58" spans="1:8" ht="35.25" thickBot="1" x14ac:dyDescent="0.3">
      <c r="A58" s="56" t="s">
        <v>2049</v>
      </c>
      <c r="B58" s="56" t="s">
        <v>760</v>
      </c>
      <c r="C58" s="56" t="s">
        <v>761</v>
      </c>
      <c r="D58" s="56" t="s">
        <v>2045</v>
      </c>
      <c r="E58" s="56" t="s">
        <v>48</v>
      </c>
      <c r="F58" s="56" t="s">
        <v>2048</v>
      </c>
      <c r="G58" s="57">
        <v>45514</v>
      </c>
      <c r="H58" s="56" t="s">
        <v>2037</v>
      </c>
    </row>
    <row r="59" spans="1:8" ht="35.25" thickBot="1" x14ac:dyDescent="0.3">
      <c r="A59" s="56" t="s">
        <v>2192</v>
      </c>
      <c r="B59" s="56" t="s">
        <v>762</v>
      </c>
      <c r="C59" s="56" t="s">
        <v>763</v>
      </c>
      <c r="D59" s="56" t="s">
        <v>2064</v>
      </c>
      <c r="E59" s="56" t="s">
        <v>48</v>
      </c>
      <c r="F59" s="56" t="s">
        <v>2036</v>
      </c>
      <c r="G59" s="57">
        <v>45361</v>
      </c>
      <c r="H59" s="56" t="s">
        <v>2037</v>
      </c>
    </row>
    <row r="60" spans="1:8" ht="35.25" thickBot="1" x14ac:dyDescent="0.3">
      <c r="A60" s="56" t="s">
        <v>2188</v>
      </c>
      <c r="B60" s="56" t="s">
        <v>766</v>
      </c>
      <c r="C60" s="56" t="s">
        <v>767</v>
      </c>
      <c r="D60" s="56" t="s">
        <v>2041</v>
      </c>
      <c r="E60" s="56" t="s">
        <v>48</v>
      </c>
      <c r="F60" s="56" t="s">
        <v>2036</v>
      </c>
      <c r="G60" s="56" t="s">
        <v>2046</v>
      </c>
      <c r="H60" s="56" t="s">
        <v>2037</v>
      </c>
    </row>
    <row r="61" spans="1:8" ht="35.25" thickBot="1" x14ac:dyDescent="0.3">
      <c r="A61" s="56" t="s">
        <v>2189</v>
      </c>
      <c r="B61" s="56" t="s">
        <v>766</v>
      </c>
      <c r="C61" s="56" t="s">
        <v>767</v>
      </c>
      <c r="D61" s="56" t="s">
        <v>2035</v>
      </c>
      <c r="E61" s="56" t="s">
        <v>48</v>
      </c>
      <c r="F61" s="56" t="s">
        <v>2036</v>
      </c>
      <c r="G61" s="56" t="s">
        <v>2046</v>
      </c>
      <c r="H61" s="56" t="s">
        <v>2037</v>
      </c>
    </row>
    <row r="62" spans="1:8" ht="35.25" thickBot="1" x14ac:dyDescent="0.3">
      <c r="A62" s="56" t="s">
        <v>2190</v>
      </c>
      <c r="B62" s="56" t="s">
        <v>766</v>
      </c>
      <c r="C62" s="56" t="s">
        <v>767</v>
      </c>
      <c r="D62" s="56" t="s">
        <v>2064</v>
      </c>
      <c r="E62" s="56" t="s">
        <v>48</v>
      </c>
      <c r="F62" s="56" t="s">
        <v>2036</v>
      </c>
      <c r="G62" s="56" t="s">
        <v>2046</v>
      </c>
      <c r="H62" s="56" t="s">
        <v>2037</v>
      </c>
    </row>
    <row r="63" spans="1:8" ht="35.25" thickBot="1" x14ac:dyDescent="0.3">
      <c r="A63" s="56" t="s">
        <v>2191</v>
      </c>
      <c r="B63" s="56" t="s">
        <v>766</v>
      </c>
      <c r="C63" s="56" t="s">
        <v>767</v>
      </c>
      <c r="D63" s="56" t="s">
        <v>2066</v>
      </c>
      <c r="E63" s="56" t="s">
        <v>48</v>
      </c>
      <c r="F63" s="56" t="s">
        <v>2036</v>
      </c>
      <c r="G63" s="56" t="s">
        <v>2046</v>
      </c>
      <c r="H63" s="56" t="s">
        <v>2037</v>
      </c>
    </row>
    <row r="64" spans="1:8" ht="35.25" thickBot="1" x14ac:dyDescent="0.3">
      <c r="A64" s="56" t="s">
        <v>2072</v>
      </c>
      <c r="B64" s="56" t="s">
        <v>362</v>
      </c>
      <c r="C64" s="56" t="s">
        <v>363</v>
      </c>
      <c r="D64" s="56" t="s">
        <v>2066</v>
      </c>
      <c r="E64" s="56" t="s">
        <v>48</v>
      </c>
      <c r="F64" s="56" t="s">
        <v>2043</v>
      </c>
      <c r="G64" s="57">
        <v>45392</v>
      </c>
      <c r="H64" s="56" t="s">
        <v>2037</v>
      </c>
    </row>
    <row r="65" spans="1:8" ht="35.25" thickBot="1" x14ac:dyDescent="0.3">
      <c r="A65" s="56" t="s">
        <v>2215</v>
      </c>
      <c r="B65" s="56" t="s">
        <v>808</v>
      </c>
      <c r="C65" s="56" t="s">
        <v>809</v>
      </c>
      <c r="D65" s="56" t="s">
        <v>2035</v>
      </c>
      <c r="E65" s="56" t="s">
        <v>48</v>
      </c>
      <c r="F65" s="56" t="s">
        <v>2036</v>
      </c>
      <c r="G65" s="56" t="s">
        <v>2046</v>
      </c>
      <c r="H65" s="56" t="s">
        <v>2037</v>
      </c>
    </row>
    <row r="66" spans="1:8" ht="35.25" thickBot="1" x14ac:dyDescent="0.3">
      <c r="A66" s="56" t="s">
        <v>2216</v>
      </c>
      <c r="B66" s="56" t="s">
        <v>808</v>
      </c>
      <c r="C66" s="56" t="s">
        <v>809</v>
      </c>
      <c r="D66" s="56" t="s">
        <v>2064</v>
      </c>
      <c r="E66" s="56" t="s">
        <v>48</v>
      </c>
      <c r="F66" s="56" t="s">
        <v>2036</v>
      </c>
      <c r="G66" s="56" t="s">
        <v>2046</v>
      </c>
      <c r="H66" s="56" t="s">
        <v>2037</v>
      </c>
    </row>
    <row r="67" spans="1:8" ht="35.25" thickBot="1" x14ac:dyDescent="0.3">
      <c r="A67" s="56" t="s">
        <v>2166</v>
      </c>
      <c r="B67" s="56" t="s">
        <v>1480</v>
      </c>
      <c r="C67" s="56" t="s">
        <v>1481</v>
      </c>
      <c r="D67" s="56" t="s">
        <v>2035</v>
      </c>
      <c r="E67" s="56" t="s">
        <v>48</v>
      </c>
      <c r="F67" s="56" t="s">
        <v>2036</v>
      </c>
      <c r="G67" s="57">
        <v>45606</v>
      </c>
      <c r="H67" s="56" t="s">
        <v>2037</v>
      </c>
    </row>
    <row r="68" spans="1:8" ht="35.25" thickBot="1" x14ac:dyDescent="0.3">
      <c r="A68" s="56" t="s">
        <v>2167</v>
      </c>
      <c r="B68" s="56" t="s">
        <v>1480</v>
      </c>
      <c r="C68" s="56" t="s">
        <v>1481</v>
      </c>
      <c r="D68" s="56" t="s">
        <v>2035</v>
      </c>
      <c r="E68" s="56" t="s">
        <v>48</v>
      </c>
      <c r="F68" s="56" t="s">
        <v>2036</v>
      </c>
      <c r="G68" s="57">
        <v>45606</v>
      </c>
      <c r="H68" s="56" t="s">
        <v>2037</v>
      </c>
    </row>
    <row r="69" spans="1:8" ht="35.25" thickBot="1" x14ac:dyDescent="0.3">
      <c r="A69" s="56" t="s">
        <v>2168</v>
      </c>
      <c r="B69" s="56" t="s">
        <v>1480</v>
      </c>
      <c r="C69" s="56" t="s">
        <v>1481</v>
      </c>
      <c r="D69" s="56" t="s">
        <v>2064</v>
      </c>
      <c r="E69" s="56" t="s">
        <v>48</v>
      </c>
      <c r="F69" s="56" t="s">
        <v>2036</v>
      </c>
      <c r="G69" s="57">
        <v>45606</v>
      </c>
      <c r="H69" s="56" t="s">
        <v>2037</v>
      </c>
    </row>
    <row r="70" spans="1:8" ht="35.25" thickBot="1" x14ac:dyDescent="0.3">
      <c r="A70" s="56" t="s">
        <v>2169</v>
      </c>
      <c r="B70" s="56" t="s">
        <v>1480</v>
      </c>
      <c r="C70" s="56" t="s">
        <v>1481</v>
      </c>
      <c r="D70" s="56" t="s">
        <v>2064</v>
      </c>
      <c r="E70" s="56" t="s">
        <v>48</v>
      </c>
      <c r="F70" s="56" t="s">
        <v>2036</v>
      </c>
      <c r="G70" s="57">
        <v>45606</v>
      </c>
      <c r="H70" s="56" t="s">
        <v>2037</v>
      </c>
    </row>
    <row r="71" spans="1:8" ht="35.25" thickBot="1" x14ac:dyDescent="0.3">
      <c r="A71" s="56" t="s">
        <v>2170</v>
      </c>
      <c r="B71" s="56" t="s">
        <v>1480</v>
      </c>
      <c r="C71" s="56" t="s">
        <v>1481</v>
      </c>
      <c r="D71" s="56" t="s">
        <v>2066</v>
      </c>
      <c r="E71" s="56" t="s">
        <v>48</v>
      </c>
      <c r="F71" s="56" t="s">
        <v>2036</v>
      </c>
      <c r="G71" s="57">
        <v>45606</v>
      </c>
      <c r="H71" s="56" t="s">
        <v>2037</v>
      </c>
    </row>
    <row r="72" spans="1:8" ht="35.25" thickBot="1" x14ac:dyDescent="0.3">
      <c r="A72" s="56" t="s">
        <v>2171</v>
      </c>
      <c r="B72" s="56" t="s">
        <v>1480</v>
      </c>
      <c r="C72" s="56" t="s">
        <v>1481</v>
      </c>
      <c r="D72" s="56" t="s">
        <v>2066</v>
      </c>
      <c r="E72" s="56" t="s">
        <v>48</v>
      </c>
      <c r="F72" s="56" t="s">
        <v>2036</v>
      </c>
      <c r="G72" s="57">
        <v>45606</v>
      </c>
      <c r="H72" s="56" t="s">
        <v>2037</v>
      </c>
    </row>
    <row r="73" spans="1:8" ht="35.25" thickBot="1" x14ac:dyDescent="0.3">
      <c r="A73" s="56" t="s">
        <v>2136</v>
      </c>
      <c r="B73" s="56" t="s">
        <v>1405</v>
      </c>
      <c r="C73" s="56" t="s">
        <v>1406</v>
      </c>
      <c r="D73" s="56" t="s">
        <v>2051</v>
      </c>
      <c r="E73" s="56" t="s">
        <v>48</v>
      </c>
      <c r="F73" s="56" t="s">
        <v>2068</v>
      </c>
      <c r="G73" s="57">
        <v>45332</v>
      </c>
      <c r="H73" s="56" t="s">
        <v>2037</v>
      </c>
    </row>
    <row r="74" spans="1:8" ht="35.25" thickBot="1" x14ac:dyDescent="0.3">
      <c r="A74" s="56" t="s">
        <v>2136</v>
      </c>
      <c r="B74" s="56" t="s">
        <v>1405</v>
      </c>
      <c r="C74" s="56" t="s">
        <v>1406</v>
      </c>
      <c r="D74" s="56" t="s">
        <v>2053</v>
      </c>
      <c r="E74" s="56" t="s">
        <v>48</v>
      </c>
      <c r="F74" s="56" t="s">
        <v>2068</v>
      </c>
      <c r="G74" s="57">
        <v>45332</v>
      </c>
      <c r="H74" s="56" t="s">
        <v>2037</v>
      </c>
    </row>
    <row r="75" spans="1:8" ht="35.25" thickBot="1" x14ac:dyDescent="0.3">
      <c r="A75" s="56" t="s">
        <v>2136</v>
      </c>
      <c r="B75" s="56" t="s">
        <v>1405</v>
      </c>
      <c r="C75" s="56" t="s">
        <v>1406</v>
      </c>
      <c r="D75" s="56" t="s">
        <v>2055</v>
      </c>
      <c r="E75" s="56" t="s">
        <v>48</v>
      </c>
      <c r="F75" s="56" t="s">
        <v>2068</v>
      </c>
      <c r="G75" s="57">
        <v>45332</v>
      </c>
      <c r="H75" s="56" t="s">
        <v>2037</v>
      </c>
    </row>
    <row r="76" spans="1:8" ht="35.25" thickBot="1" x14ac:dyDescent="0.3">
      <c r="A76" s="56" t="s">
        <v>2136</v>
      </c>
      <c r="B76" s="56" t="s">
        <v>1405</v>
      </c>
      <c r="C76" s="56" t="s">
        <v>1406</v>
      </c>
      <c r="D76" s="56" t="s">
        <v>2057</v>
      </c>
      <c r="E76" s="56" t="s">
        <v>48</v>
      </c>
      <c r="F76" s="56" t="s">
        <v>2068</v>
      </c>
      <c r="G76" s="57">
        <v>45332</v>
      </c>
      <c r="H76" s="56" t="s">
        <v>2037</v>
      </c>
    </row>
    <row r="77" spans="1:8" ht="35.25" thickBot="1" x14ac:dyDescent="0.3">
      <c r="A77" s="56" t="s">
        <v>2136</v>
      </c>
      <c r="B77" s="56" t="s">
        <v>1405</v>
      </c>
      <c r="C77" s="56" t="s">
        <v>1406</v>
      </c>
      <c r="D77" s="56" t="s">
        <v>2059</v>
      </c>
      <c r="E77" s="56" t="s">
        <v>48</v>
      </c>
      <c r="F77" s="56" t="s">
        <v>2068</v>
      </c>
      <c r="G77" s="57">
        <v>45332</v>
      </c>
      <c r="H77" s="56" t="s">
        <v>2037</v>
      </c>
    </row>
    <row r="78" spans="1:8" ht="35.25" thickBot="1" x14ac:dyDescent="0.3">
      <c r="A78" s="56" t="s">
        <v>2137</v>
      </c>
      <c r="B78" s="56" t="s">
        <v>1405</v>
      </c>
      <c r="C78" s="56" t="s">
        <v>1406</v>
      </c>
      <c r="D78" s="56" t="s">
        <v>2035</v>
      </c>
      <c r="E78" s="56" t="s">
        <v>48</v>
      </c>
      <c r="F78" s="56" t="s">
        <v>2068</v>
      </c>
      <c r="G78" s="57">
        <v>45332</v>
      </c>
      <c r="H78" s="56" t="s">
        <v>2037</v>
      </c>
    </row>
    <row r="79" spans="1:8" ht="35.25" thickBot="1" x14ac:dyDescent="0.3">
      <c r="A79" s="56" t="s">
        <v>2137</v>
      </c>
      <c r="B79" s="56" t="s">
        <v>1405</v>
      </c>
      <c r="C79" s="56" t="s">
        <v>1406</v>
      </c>
      <c r="D79" s="56" t="s">
        <v>2064</v>
      </c>
      <c r="E79" s="56" t="s">
        <v>48</v>
      </c>
      <c r="F79" s="56" t="s">
        <v>2068</v>
      </c>
      <c r="G79" s="57">
        <v>45332</v>
      </c>
      <c r="H79" s="56" t="s">
        <v>2037</v>
      </c>
    </row>
    <row r="80" spans="1:8" ht="35.25" thickBot="1" x14ac:dyDescent="0.3">
      <c r="A80" s="56" t="s">
        <v>2137</v>
      </c>
      <c r="B80" s="56" t="s">
        <v>1405</v>
      </c>
      <c r="C80" s="56" t="s">
        <v>1406</v>
      </c>
      <c r="D80" s="56" t="s">
        <v>2066</v>
      </c>
      <c r="E80" s="56" t="s">
        <v>48</v>
      </c>
      <c r="F80" s="56" t="s">
        <v>2068</v>
      </c>
      <c r="G80" s="57">
        <v>45332</v>
      </c>
      <c r="H80" s="56" t="s">
        <v>2037</v>
      </c>
    </row>
    <row r="81" spans="1:8" ht="35.25" thickBot="1" x14ac:dyDescent="0.3">
      <c r="A81" s="56" t="s">
        <v>2212</v>
      </c>
      <c r="B81" s="56" t="s">
        <v>1629</v>
      </c>
      <c r="C81" s="56" t="s">
        <v>1630</v>
      </c>
      <c r="D81" s="57">
        <v>45331</v>
      </c>
      <c r="E81" s="56" t="s">
        <v>1747</v>
      </c>
      <c r="F81" s="56" t="s">
        <v>2036</v>
      </c>
      <c r="G81" s="57">
        <v>45606</v>
      </c>
      <c r="H81" s="56" t="s">
        <v>2037</v>
      </c>
    </row>
    <row r="82" spans="1:8" ht="35.25" thickBot="1" x14ac:dyDescent="0.3">
      <c r="A82" s="56" t="s">
        <v>2128</v>
      </c>
      <c r="B82" s="56" t="s">
        <v>282</v>
      </c>
      <c r="C82" s="56" t="s">
        <v>283</v>
      </c>
      <c r="D82" s="56" t="s">
        <v>2064</v>
      </c>
      <c r="E82" s="56" t="s">
        <v>48</v>
      </c>
      <c r="F82" s="56" t="s">
        <v>2043</v>
      </c>
      <c r="G82" s="57">
        <v>45361</v>
      </c>
      <c r="H82" s="56" t="s">
        <v>2037</v>
      </c>
    </row>
    <row r="83" spans="1:8" ht="35.25" thickBot="1" x14ac:dyDescent="0.3">
      <c r="A83" s="56" t="s">
        <v>2129</v>
      </c>
      <c r="B83" s="56" t="s">
        <v>282</v>
      </c>
      <c r="C83" s="56" t="s">
        <v>283</v>
      </c>
      <c r="D83" s="56" t="s">
        <v>2066</v>
      </c>
      <c r="E83" s="56" t="s">
        <v>48</v>
      </c>
      <c r="F83" s="56" t="s">
        <v>2036</v>
      </c>
      <c r="G83" s="57">
        <v>45361</v>
      </c>
      <c r="H83" s="56" t="s">
        <v>2037</v>
      </c>
    </row>
    <row r="84" spans="1:8" ht="35.25" thickBot="1" x14ac:dyDescent="0.3">
      <c r="A84" s="56" t="s">
        <v>2172</v>
      </c>
      <c r="B84" s="56" t="s">
        <v>154</v>
      </c>
      <c r="C84" s="56" t="s">
        <v>155</v>
      </c>
      <c r="D84" s="56" t="s">
        <v>2064</v>
      </c>
      <c r="E84" s="56" t="s">
        <v>48</v>
      </c>
      <c r="F84" s="56" t="s">
        <v>2043</v>
      </c>
      <c r="G84" s="57">
        <v>45301</v>
      </c>
      <c r="H84" s="56" t="s">
        <v>2037</v>
      </c>
    </row>
    <row r="85" spans="1:8" ht="35.25" thickBot="1" x14ac:dyDescent="0.3">
      <c r="A85" s="56" t="s">
        <v>2080</v>
      </c>
      <c r="B85" s="56" t="s">
        <v>834</v>
      </c>
      <c r="C85" s="56" t="s">
        <v>835</v>
      </c>
      <c r="D85" s="57">
        <v>45544</v>
      </c>
      <c r="E85" s="56" t="s">
        <v>1747</v>
      </c>
      <c r="F85" s="56" t="s">
        <v>2068</v>
      </c>
      <c r="G85" s="57">
        <v>45332</v>
      </c>
      <c r="H85" s="56" t="s">
        <v>2037</v>
      </c>
    </row>
    <row r="86" spans="1:8" ht="35.25" thickBot="1" x14ac:dyDescent="0.3">
      <c r="A86" s="56" t="s">
        <v>2080</v>
      </c>
      <c r="B86" s="56" t="s">
        <v>834</v>
      </c>
      <c r="C86" s="56" t="s">
        <v>835</v>
      </c>
      <c r="D86" s="57">
        <v>45574</v>
      </c>
      <c r="E86" s="56" t="s">
        <v>1747</v>
      </c>
      <c r="F86" s="56" t="s">
        <v>2068</v>
      </c>
      <c r="G86" s="57">
        <v>45332</v>
      </c>
      <c r="H86" s="56" t="s">
        <v>2037</v>
      </c>
    </row>
    <row r="87" spans="1:8" ht="35.25" thickBot="1" x14ac:dyDescent="0.3">
      <c r="A87" s="56" t="s">
        <v>2080</v>
      </c>
      <c r="B87" s="56" t="s">
        <v>834</v>
      </c>
      <c r="C87" s="56" t="s">
        <v>835</v>
      </c>
      <c r="D87" s="57">
        <v>45605</v>
      </c>
      <c r="E87" s="56" t="s">
        <v>48</v>
      </c>
      <c r="F87" s="56" t="s">
        <v>2068</v>
      </c>
      <c r="G87" s="57">
        <v>45332</v>
      </c>
      <c r="H87" s="56" t="s">
        <v>2037</v>
      </c>
    </row>
    <row r="88" spans="1:8" ht="35.25" thickBot="1" x14ac:dyDescent="0.3">
      <c r="A88" s="56" t="s">
        <v>2080</v>
      </c>
      <c r="B88" s="56" t="s">
        <v>834</v>
      </c>
      <c r="C88" s="56" t="s">
        <v>835</v>
      </c>
      <c r="D88" s="57">
        <v>45635</v>
      </c>
      <c r="E88" s="56" t="s">
        <v>48</v>
      </c>
      <c r="F88" s="56" t="s">
        <v>2068</v>
      </c>
      <c r="G88" s="57">
        <v>45332</v>
      </c>
      <c r="H88" s="56" t="s">
        <v>2037</v>
      </c>
    </row>
    <row r="89" spans="1:8" ht="35.25" thickBot="1" x14ac:dyDescent="0.3">
      <c r="A89" s="56" t="s">
        <v>2080</v>
      </c>
      <c r="B89" s="56" t="s">
        <v>834</v>
      </c>
      <c r="C89" s="56" t="s">
        <v>835</v>
      </c>
      <c r="D89" s="56" t="s">
        <v>2039</v>
      </c>
      <c r="E89" s="56" t="s">
        <v>48</v>
      </c>
      <c r="F89" s="56" t="s">
        <v>2068</v>
      </c>
      <c r="G89" s="57">
        <v>45332</v>
      </c>
      <c r="H89" s="56" t="s">
        <v>2037</v>
      </c>
    </row>
    <row r="90" spans="1:8" ht="35.25" thickBot="1" x14ac:dyDescent="0.3">
      <c r="A90" s="56" t="s">
        <v>2080</v>
      </c>
      <c r="B90" s="56" t="s">
        <v>834</v>
      </c>
      <c r="C90" s="56" t="s">
        <v>835</v>
      </c>
      <c r="D90" s="56" t="s">
        <v>2041</v>
      </c>
      <c r="E90" s="56" t="s">
        <v>48</v>
      </c>
      <c r="F90" s="56" t="s">
        <v>2068</v>
      </c>
      <c r="G90" s="57">
        <v>45332</v>
      </c>
      <c r="H90" s="56" t="s">
        <v>2037</v>
      </c>
    </row>
    <row r="91" spans="1:8" ht="35.25" thickBot="1" x14ac:dyDescent="0.3">
      <c r="A91" s="56" t="s">
        <v>2081</v>
      </c>
      <c r="B91" s="56" t="s">
        <v>834</v>
      </c>
      <c r="C91" s="56" t="s">
        <v>835</v>
      </c>
      <c r="D91" s="56" t="s">
        <v>2051</v>
      </c>
      <c r="E91" s="56" t="s">
        <v>48</v>
      </c>
      <c r="F91" s="56" t="s">
        <v>2036</v>
      </c>
      <c r="G91" s="57">
        <v>45361</v>
      </c>
      <c r="H91" s="56" t="s">
        <v>2037</v>
      </c>
    </row>
    <row r="92" spans="1:8" ht="35.25" thickBot="1" x14ac:dyDescent="0.3">
      <c r="A92" s="56" t="s">
        <v>2082</v>
      </c>
      <c r="B92" s="56" t="s">
        <v>834</v>
      </c>
      <c r="C92" s="56" t="s">
        <v>835</v>
      </c>
      <c r="D92" s="56" t="s">
        <v>2051</v>
      </c>
      <c r="E92" s="56" t="s">
        <v>48</v>
      </c>
      <c r="F92" s="56" t="s">
        <v>2048</v>
      </c>
      <c r="G92" s="57">
        <v>45332</v>
      </c>
      <c r="H92" s="56" t="s">
        <v>2037</v>
      </c>
    </row>
    <row r="93" spans="1:8" ht="35.25" thickBot="1" x14ac:dyDescent="0.3">
      <c r="A93" s="56" t="s">
        <v>2082</v>
      </c>
      <c r="B93" s="56" t="s">
        <v>834</v>
      </c>
      <c r="C93" s="56" t="s">
        <v>835</v>
      </c>
      <c r="D93" s="56" t="s">
        <v>2053</v>
      </c>
      <c r="E93" s="56" t="s">
        <v>48</v>
      </c>
      <c r="F93" s="56" t="s">
        <v>2048</v>
      </c>
      <c r="G93" s="57">
        <v>45332</v>
      </c>
      <c r="H93" s="56" t="s">
        <v>2037</v>
      </c>
    </row>
    <row r="94" spans="1:8" ht="35.25" thickBot="1" x14ac:dyDescent="0.3">
      <c r="A94" s="56" t="s">
        <v>2082</v>
      </c>
      <c r="B94" s="56" t="s">
        <v>834</v>
      </c>
      <c r="C94" s="56" t="s">
        <v>835</v>
      </c>
      <c r="D94" s="56" t="s">
        <v>2055</v>
      </c>
      <c r="E94" s="56" t="s">
        <v>48</v>
      </c>
      <c r="F94" s="56" t="s">
        <v>2048</v>
      </c>
      <c r="G94" s="57">
        <v>45332</v>
      </c>
      <c r="H94" s="56" t="s">
        <v>2037</v>
      </c>
    </row>
    <row r="95" spans="1:8" ht="35.25" thickBot="1" x14ac:dyDescent="0.3">
      <c r="A95" s="56" t="s">
        <v>2082</v>
      </c>
      <c r="B95" s="56" t="s">
        <v>834</v>
      </c>
      <c r="C95" s="56" t="s">
        <v>835</v>
      </c>
      <c r="D95" s="56" t="s">
        <v>2057</v>
      </c>
      <c r="E95" s="56" t="s">
        <v>48</v>
      </c>
      <c r="F95" s="56" t="s">
        <v>2048</v>
      </c>
      <c r="G95" s="57">
        <v>45332</v>
      </c>
      <c r="H95" s="56" t="s">
        <v>2037</v>
      </c>
    </row>
    <row r="96" spans="1:8" ht="35.25" thickBot="1" x14ac:dyDescent="0.3">
      <c r="A96" s="56" t="s">
        <v>2082</v>
      </c>
      <c r="B96" s="56" t="s">
        <v>834</v>
      </c>
      <c r="C96" s="56" t="s">
        <v>835</v>
      </c>
      <c r="D96" s="56" t="s">
        <v>2059</v>
      </c>
      <c r="E96" s="56" t="s">
        <v>48</v>
      </c>
      <c r="F96" s="56" t="s">
        <v>2048</v>
      </c>
      <c r="G96" s="57">
        <v>45332</v>
      </c>
      <c r="H96" s="56" t="s">
        <v>2037</v>
      </c>
    </row>
    <row r="97" spans="1:8" ht="35.25" thickBot="1" x14ac:dyDescent="0.3">
      <c r="A97" s="56" t="s">
        <v>2082</v>
      </c>
      <c r="B97" s="56" t="s">
        <v>834</v>
      </c>
      <c r="C97" s="56" t="s">
        <v>835</v>
      </c>
      <c r="D97" s="56" t="s">
        <v>2061</v>
      </c>
      <c r="E97" s="56" t="s">
        <v>48</v>
      </c>
      <c r="F97" s="56" t="s">
        <v>2048</v>
      </c>
      <c r="G97" s="57">
        <v>45332</v>
      </c>
      <c r="H97" s="56" t="s">
        <v>2037</v>
      </c>
    </row>
    <row r="98" spans="1:8" ht="35.25" thickBot="1" x14ac:dyDescent="0.3">
      <c r="A98" s="56" t="s">
        <v>2083</v>
      </c>
      <c r="B98" s="56" t="s">
        <v>834</v>
      </c>
      <c r="C98" s="56" t="s">
        <v>835</v>
      </c>
      <c r="D98" s="56" t="s">
        <v>2035</v>
      </c>
      <c r="E98" s="56" t="s">
        <v>48</v>
      </c>
      <c r="F98" s="56" t="s">
        <v>2048</v>
      </c>
      <c r="G98" s="57">
        <v>45332</v>
      </c>
      <c r="H98" s="56" t="s">
        <v>2037</v>
      </c>
    </row>
    <row r="99" spans="1:8" ht="35.25" thickBot="1" x14ac:dyDescent="0.3">
      <c r="A99" s="56" t="s">
        <v>2083</v>
      </c>
      <c r="B99" s="56" t="s">
        <v>834</v>
      </c>
      <c r="C99" s="56" t="s">
        <v>835</v>
      </c>
      <c r="D99" s="56" t="s">
        <v>2064</v>
      </c>
      <c r="E99" s="56" t="s">
        <v>48</v>
      </c>
      <c r="F99" s="56" t="s">
        <v>2048</v>
      </c>
      <c r="G99" s="57">
        <v>45332</v>
      </c>
      <c r="H99" s="56" t="s">
        <v>2037</v>
      </c>
    </row>
    <row r="100" spans="1:8" ht="35.25" thickBot="1" x14ac:dyDescent="0.3">
      <c r="A100" s="56" t="s">
        <v>2083</v>
      </c>
      <c r="B100" s="56" t="s">
        <v>834</v>
      </c>
      <c r="C100" s="56" t="s">
        <v>835</v>
      </c>
      <c r="D100" s="56" t="s">
        <v>2066</v>
      </c>
      <c r="E100" s="56" t="s">
        <v>48</v>
      </c>
      <c r="F100" s="56" t="s">
        <v>2048</v>
      </c>
      <c r="G100" s="57">
        <v>45332</v>
      </c>
      <c r="H100" s="56" t="s">
        <v>2037</v>
      </c>
    </row>
    <row r="101" spans="1:8" ht="35.25" thickBot="1" x14ac:dyDescent="0.3">
      <c r="A101" s="56" t="s">
        <v>2198</v>
      </c>
      <c r="B101" s="56" t="s">
        <v>486</v>
      </c>
      <c r="C101" s="56" t="s">
        <v>487</v>
      </c>
      <c r="D101" s="56" t="s">
        <v>2035</v>
      </c>
      <c r="E101" s="56" t="s">
        <v>48</v>
      </c>
      <c r="F101" s="56" t="s">
        <v>2043</v>
      </c>
      <c r="G101" s="57">
        <v>45301</v>
      </c>
      <c r="H101" s="56" t="s">
        <v>2037</v>
      </c>
    </row>
    <row r="102" spans="1:8" ht="35.25" thickBot="1" x14ac:dyDescent="0.3">
      <c r="A102" s="56" t="s">
        <v>2199</v>
      </c>
      <c r="B102" s="56" t="s">
        <v>486</v>
      </c>
      <c r="C102" s="56" t="s">
        <v>487</v>
      </c>
      <c r="D102" s="56" t="s">
        <v>2064</v>
      </c>
      <c r="E102" s="56" t="s">
        <v>48</v>
      </c>
      <c r="F102" s="56" t="s">
        <v>2043</v>
      </c>
      <c r="G102" s="57">
        <v>45301</v>
      </c>
      <c r="H102" s="56" t="s">
        <v>2037</v>
      </c>
    </row>
    <row r="103" spans="1:8" ht="35.25" thickBot="1" x14ac:dyDescent="0.3">
      <c r="A103" s="56" t="s">
        <v>2178</v>
      </c>
      <c r="B103" s="56" t="s">
        <v>862</v>
      </c>
      <c r="C103" s="56" t="s">
        <v>863</v>
      </c>
      <c r="D103" s="56" t="s">
        <v>2066</v>
      </c>
      <c r="E103" s="56" t="s">
        <v>48</v>
      </c>
      <c r="F103" s="56" t="s">
        <v>2043</v>
      </c>
      <c r="G103" s="57">
        <v>45575</v>
      </c>
      <c r="H103" s="56" t="s">
        <v>2037</v>
      </c>
    </row>
    <row r="104" spans="1:8" ht="35.25" thickBot="1" x14ac:dyDescent="0.3">
      <c r="A104" s="56" t="s">
        <v>2258</v>
      </c>
      <c r="B104" s="56" t="s">
        <v>864</v>
      </c>
      <c r="C104" s="56" t="s">
        <v>865</v>
      </c>
      <c r="D104" s="56" t="s">
        <v>2106</v>
      </c>
      <c r="E104" s="56" t="s">
        <v>48</v>
      </c>
      <c r="F104" s="56" t="s">
        <v>2043</v>
      </c>
      <c r="G104" s="57">
        <v>45483</v>
      </c>
      <c r="H104" s="56" t="s">
        <v>2037</v>
      </c>
    </row>
    <row r="105" spans="1:8" ht="35.25" thickBot="1" x14ac:dyDescent="0.3">
      <c r="A105" s="56" t="s">
        <v>2226</v>
      </c>
      <c r="B105" s="56" t="s">
        <v>906</v>
      </c>
      <c r="C105" s="56" t="s">
        <v>907</v>
      </c>
      <c r="D105" s="56" t="s">
        <v>2045</v>
      </c>
      <c r="E105" s="56" t="s">
        <v>48</v>
      </c>
      <c r="F105" s="56" t="s">
        <v>2043</v>
      </c>
      <c r="G105" s="57">
        <v>45332</v>
      </c>
      <c r="H105" s="56" t="s">
        <v>2037</v>
      </c>
    </row>
    <row r="106" spans="1:8" ht="35.25" thickBot="1" x14ac:dyDescent="0.3">
      <c r="A106" s="56" t="s">
        <v>2096</v>
      </c>
      <c r="B106" s="56" t="s">
        <v>912</v>
      </c>
      <c r="C106" s="56" t="s">
        <v>913</v>
      </c>
      <c r="D106" s="56" t="s">
        <v>2066</v>
      </c>
      <c r="E106" s="56" t="s">
        <v>48</v>
      </c>
      <c r="F106" s="56" t="s">
        <v>2043</v>
      </c>
      <c r="G106" s="57">
        <v>45332</v>
      </c>
      <c r="H106" s="56" t="s">
        <v>2037</v>
      </c>
    </row>
    <row r="107" spans="1:8" ht="35.25" thickBot="1" x14ac:dyDescent="0.3">
      <c r="A107" s="56" t="s">
        <v>2211</v>
      </c>
      <c r="B107" s="56" t="s">
        <v>916</v>
      </c>
      <c r="C107" s="56" t="s">
        <v>917</v>
      </c>
      <c r="D107" s="57">
        <v>45421</v>
      </c>
      <c r="E107" s="56" t="s">
        <v>1747</v>
      </c>
      <c r="F107" s="56" t="s">
        <v>2036</v>
      </c>
      <c r="G107" s="57">
        <v>45453</v>
      </c>
      <c r="H107" s="56" t="s">
        <v>2037</v>
      </c>
    </row>
    <row r="108" spans="1:8" ht="35.25" thickBot="1" x14ac:dyDescent="0.3">
      <c r="A108" s="56" t="s">
        <v>2227</v>
      </c>
      <c r="B108" s="56" t="s">
        <v>175</v>
      </c>
      <c r="C108" s="56" t="s">
        <v>176</v>
      </c>
      <c r="D108" s="56" t="s">
        <v>2045</v>
      </c>
      <c r="E108" s="56" t="s">
        <v>48</v>
      </c>
      <c r="F108" s="56" t="s">
        <v>2048</v>
      </c>
      <c r="G108" s="57">
        <v>45301</v>
      </c>
      <c r="H108" s="56" t="s">
        <v>2037</v>
      </c>
    </row>
    <row r="109" spans="1:8" ht="35.25" thickBot="1" x14ac:dyDescent="0.3">
      <c r="A109" s="56" t="s">
        <v>2034</v>
      </c>
      <c r="B109" s="56" t="s">
        <v>974</v>
      </c>
      <c r="C109" s="56" t="s">
        <v>975</v>
      </c>
      <c r="D109" s="56" t="s">
        <v>2035</v>
      </c>
      <c r="E109" s="56" t="s">
        <v>48</v>
      </c>
      <c r="F109" s="56" t="s">
        <v>2036</v>
      </c>
      <c r="G109" s="57">
        <v>45606</v>
      </c>
      <c r="H109" s="56" t="s">
        <v>2037</v>
      </c>
    </row>
    <row r="110" spans="1:8" ht="35.25" thickBot="1" x14ac:dyDescent="0.3">
      <c r="A110" s="56" t="s">
        <v>2193</v>
      </c>
      <c r="B110" s="56" t="s">
        <v>988</v>
      </c>
      <c r="C110" s="56" t="s">
        <v>989</v>
      </c>
      <c r="D110" s="56" t="s">
        <v>2064</v>
      </c>
      <c r="E110" s="56" t="s">
        <v>48</v>
      </c>
      <c r="F110" s="56" t="s">
        <v>2043</v>
      </c>
      <c r="G110" s="57">
        <v>45332</v>
      </c>
      <c r="H110" s="56" t="s">
        <v>2037</v>
      </c>
    </row>
    <row r="111" spans="1:8" ht="35.25" thickBot="1" x14ac:dyDescent="0.3">
      <c r="A111" s="56" t="s">
        <v>2194</v>
      </c>
      <c r="B111" s="56" t="s">
        <v>988</v>
      </c>
      <c r="C111" s="56" t="s">
        <v>989</v>
      </c>
      <c r="D111" s="56" t="s">
        <v>2066</v>
      </c>
      <c r="E111" s="56" t="s">
        <v>48</v>
      </c>
      <c r="F111" s="56" t="s">
        <v>2043</v>
      </c>
      <c r="G111" s="57">
        <v>45332</v>
      </c>
      <c r="H111" s="56" t="s">
        <v>2037</v>
      </c>
    </row>
    <row r="112" spans="1:8" ht="35.25" thickBot="1" x14ac:dyDescent="0.3">
      <c r="A112" s="56" t="s">
        <v>2225</v>
      </c>
      <c r="B112" s="56" t="s">
        <v>1000</v>
      </c>
      <c r="C112" s="56" t="s">
        <v>1001</v>
      </c>
      <c r="D112" s="57">
        <v>45513</v>
      </c>
      <c r="E112" s="56" t="s">
        <v>1747</v>
      </c>
      <c r="F112" s="56" t="s">
        <v>2043</v>
      </c>
      <c r="G112" s="57">
        <v>45636</v>
      </c>
      <c r="H112" s="56" t="s">
        <v>2037</v>
      </c>
    </row>
    <row r="113" spans="1:8" ht="35.25" thickBot="1" x14ac:dyDescent="0.3">
      <c r="A113" s="56" t="s">
        <v>2214</v>
      </c>
      <c r="B113" s="56" t="s">
        <v>1016</v>
      </c>
      <c r="C113" s="56" t="s">
        <v>1017</v>
      </c>
      <c r="D113" s="56" t="s">
        <v>2035</v>
      </c>
      <c r="E113" s="56" t="s">
        <v>48</v>
      </c>
      <c r="F113" s="56" t="s">
        <v>2068</v>
      </c>
      <c r="G113" s="57">
        <v>45636</v>
      </c>
      <c r="H113" s="56" t="s">
        <v>2037</v>
      </c>
    </row>
    <row r="114" spans="1:8" ht="35.25" thickBot="1" x14ac:dyDescent="0.3">
      <c r="A114" s="56" t="s">
        <v>2214</v>
      </c>
      <c r="B114" s="56" t="s">
        <v>1016</v>
      </c>
      <c r="C114" s="56" t="s">
        <v>1017</v>
      </c>
      <c r="D114" s="56" t="s">
        <v>2064</v>
      </c>
      <c r="E114" s="56" t="s">
        <v>48</v>
      </c>
      <c r="F114" s="56" t="s">
        <v>2068</v>
      </c>
      <c r="G114" s="57">
        <v>45636</v>
      </c>
      <c r="H114" s="56" t="s">
        <v>2037</v>
      </c>
    </row>
    <row r="115" spans="1:8" ht="35.25" thickBot="1" x14ac:dyDescent="0.3">
      <c r="A115" s="56" t="s">
        <v>2214</v>
      </c>
      <c r="B115" s="56" t="s">
        <v>1016</v>
      </c>
      <c r="C115" s="56" t="s">
        <v>1017</v>
      </c>
      <c r="D115" s="56" t="s">
        <v>2066</v>
      </c>
      <c r="E115" s="56" t="s">
        <v>48</v>
      </c>
      <c r="F115" s="56" t="s">
        <v>2068</v>
      </c>
      <c r="G115" s="57">
        <v>45636</v>
      </c>
      <c r="H115" s="56" t="s">
        <v>2037</v>
      </c>
    </row>
    <row r="116" spans="1:8" ht="35.25" thickBot="1" x14ac:dyDescent="0.3">
      <c r="A116" s="56" t="s">
        <v>2105</v>
      </c>
      <c r="B116" s="56" t="s">
        <v>1018</v>
      </c>
      <c r="C116" s="56" t="s">
        <v>1019</v>
      </c>
      <c r="D116" s="56" t="s">
        <v>2055</v>
      </c>
      <c r="E116" s="56" t="s">
        <v>48</v>
      </c>
      <c r="F116" s="56" t="s">
        <v>2068</v>
      </c>
      <c r="G116" s="57">
        <v>45392</v>
      </c>
      <c r="H116" s="56" t="s">
        <v>2037</v>
      </c>
    </row>
    <row r="117" spans="1:8" ht="35.25" thickBot="1" x14ac:dyDescent="0.3">
      <c r="A117" s="56" t="s">
        <v>2105</v>
      </c>
      <c r="B117" s="56" t="s">
        <v>1018</v>
      </c>
      <c r="C117" s="56" t="s">
        <v>1019</v>
      </c>
      <c r="D117" s="56" t="s">
        <v>2057</v>
      </c>
      <c r="E117" s="56" t="s">
        <v>48</v>
      </c>
      <c r="F117" s="56" t="s">
        <v>2068</v>
      </c>
      <c r="G117" s="57">
        <v>45392</v>
      </c>
      <c r="H117" s="56" t="s">
        <v>2037</v>
      </c>
    </row>
    <row r="118" spans="1:8" ht="35.25" thickBot="1" x14ac:dyDescent="0.3">
      <c r="A118" s="56" t="s">
        <v>2105</v>
      </c>
      <c r="B118" s="56" t="s">
        <v>1018</v>
      </c>
      <c r="C118" s="56" t="s">
        <v>1019</v>
      </c>
      <c r="D118" s="56" t="s">
        <v>2059</v>
      </c>
      <c r="E118" s="56" t="s">
        <v>48</v>
      </c>
      <c r="F118" s="56" t="s">
        <v>2068</v>
      </c>
      <c r="G118" s="57">
        <v>45392</v>
      </c>
      <c r="H118" s="56" t="s">
        <v>2037</v>
      </c>
    </row>
    <row r="119" spans="1:8" ht="35.25" thickBot="1" x14ac:dyDescent="0.3">
      <c r="A119" s="56" t="s">
        <v>2105</v>
      </c>
      <c r="B119" s="56" t="s">
        <v>1018</v>
      </c>
      <c r="C119" s="56" t="s">
        <v>1019</v>
      </c>
      <c r="D119" s="56" t="s">
        <v>2061</v>
      </c>
      <c r="E119" s="56" t="s">
        <v>48</v>
      </c>
      <c r="F119" s="56" t="s">
        <v>2068</v>
      </c>
      <c r="G119" s="57">
        <v>45392</v>
      </c>
      <c r="H119" s="56" t="s">
        <v>2037</v>
      </c>
    </row>
    <row r="120" spans="1:8" ht="35.25" thickBot="1" x14ac:dyDescent="0.3">
      <c r="A120" s="56" t="s">
        <v>2105</v>
      </c>
      <c r="B120" s="56" t="s">
        <v>1018</v>
      </c>
      <c r="C120" s="56" t="s">
        <v>1019</v>
      </c>
      <c r="D120" s="56" t="s">
        <v>2106</v>
      </c>
      <c r="E120" s="56" t="s">
        <v>48</v>
      </c>
      <c r="F120" s="56" t="s">
        <v>2068</v>
      </c>
      <c r="G120" s="57">
        <v>45392</v>
      </c>
      <c r="H120" s="56" t="s">
        <v>2037</v>
      </c>
    </row>
    <row r="121" spans="1:8" ht="35.25" thickBot="1" x14ac:dyDescent="0.3">
      <c r="A121" s="56" t="s">
        <v>2105</v>
      </c>
      <c r="B121" s="56" t="s">
        <v>1018</v>
      </c>
      <c r="C121" s="56" t="s">
        <v>1019</v>
      </c>
      <c r="D121" s="56" t="s">
        <v>2035</v>
      </c>
      <c r="E121" s="56" t="s">
        <v>48</v>
      </c>
      <c r="F121" s="56" t="s">
        <v>2068</v>
      </c>
      <c r="G121" s="57">
        <v>45392</v>
      </c>
      <c r="H121" s="56" t="s">
        <v>2037</v>
      </c>
    </row>
    <row r="122" spans="1:8" ht="35.25" thickBot="1" x14ac:dyDescent="0.3">
      <c r="A122" s="56" t="s">
        <v>2105</v>
      </c>
      <c r="B122" s="56" t="s">
        <v>1018</v>
      </c>
      <c r="C122" s="56" t="s">
        <v>1019</v>
      </c>
      <c r="D122" s="56" t="s">
        <v>2064</v>
      </c>
      <c r="E122" s="56" t="s">
        <v>48</v>
      </c>
      <c r="F122" s="56" t="s">
        <v>2068</v>
      </c>
      <c r="G122" s="57">
        <v>45392</v>
      </c>
      <c r="H122" s="56" t="s">
        <v>2037</v>
      </c>
    </row>
    <row r="123" spans="1:8" ht="35.25" thickBot="1" x14ac:dyDescent="0.3">
      <c r="A123" s="56" t="s">
        <v>2105</v>
      </c>
      <c r="B123" s="56" t="s">
        <v>1018</v>
      </c>
      <c r="C123" s="56" t="s">
        <v>1019</v>
      </c>
      <c r="D123" s="56" t="s">
        <v>2066</v>
      </c>
      <c r="E123" s="56" t="s">
        <v>48</v>
      </c>
      <c r="F123" s="56" t="s">
        <v>2068</v>
      </c>
      <c r="G123" s="57">
        <v>45392</v>
      </c>
      <c r="H123" s="56" t="s">
        <v>2037</v>
      </c>
    </row>
    <row r="124" spans="1:8" ht="35.25" thickBot="1" x14ac:dyDescent="0.3">
      <c r="A124" s="56" t="s">
        <v>2138</v>
      </c>
      <c r="B124" s="56" t="s">
        <v>436</v>
      </c>
      <c r="C124" s="56" t="s">
        <v>437</v>
      </c>
      <c r="D124" s="57">
        <v>45635</v>
      </c>
      <c r="E124" s="56" t="s">
        <v>48</v>
      </c>
      <c r="F124" s="56" t="s">
        <v>2043</v>
      </c>
      <c r="G124" s="57">
        <v>45575</v>
      </c>
      <c r="H124" s="56" t="s">
        <v>2037</v>
      </c>
    </row>
    <row r="125" spans="1:8" ht="35.25" thickBot="1" x14ac:dyDescent="0.3">
      <c r="A125" s="56" t="s">
        <v>2115</v>
      </c>
      <c r="B125" s="56" t="s">
        <v>476</v>
      </c>
      <c r="C125" s="56" t="s">
        <v>477</v>
      </c>
      <c r="D125" s="57">
        <v>45635</v>
      </c>
      <c r="E125" s="56" t="s">
        <v>48</v>
      </c>
      <c r="F125" s="56" t="s">
        <v>2043</v>
      </c>
      <c r="G125" s="57">
        <v>45514</v>
      </c>
      <c r="H125" s="56" t="s">
        <v>2037</v>
      </c>
    </row>
    <row r="126" spans="1:8" ht="35.25" thickBot="1" x14ac:dyDescent="0.3">
      <c r="A126" s="56" t="s">
        <v>2116</v>
      </c>
      <c r="B126" s="56" t="s">
        <v>476</v>
      </c>
      <c r="C126" s="56" t="s">
        <v>477</v>
      </c>
      <c r="D126" s="56" t="s">
        <v>2039</v>
      </c>
      <c r="E126" s="56" t="s">
        <v>48</v>
      </c>
      <c r="F126" s="56" t="s">
        <v>2043</v>
      </c>
      <c r="G126" s="57">
        <v>45514</v>
      </c>
      <c r="H126" s="56" t="s">
        <v>2037</v>
      </c>
    </row>
    <row r="127" spans="1:8" ht="35.25" thickBot="1" x14ac:dyDescent="0.3">
      <c r="A127" s="56" t="s">
        <v>2117</v>
      </c>
      <c r="B127" s="56" t="s">
        <v>476</v>
      </c>
      <c r="C127" s="56" t="s">
        <v>477</v>
      </c>
      <c r="D127" s="56" t="s">
        <v>2041</v>
      </c>
      <c r="E127" s="56" t="s">
        <v>48</v>
      </c>
      <c r="F127" s="56" t="s">
        <v>2043</v>
      </c>
      <c r="G127" s="57">
        <v>45514</v>
      </c>
      <c r="H127" s="56" t="s">
        <v>2037</v>
      </c>
    </row>
    <row r="128" spans="1:8" ht="35.25" thickBot="1" x14ac:dyDescent="0.3">
      <c r="A128" s="56" t="s">
        <v>2118</v>
      </c>
      <c r="B128" s="56" t="s">
        <v>476</v>
      </c>
      <c r="C128" s="56" t="s">
        <v>477</v>
      </c>
      <c r="D128" s="56" t="s">
        <v>2045</v>
      </c>
      <c r="E128" s="56" t="s">
        <v>48</v>
      </c>
      <c r="F128" s="56" t="s">
        <v>2043</v>
      </c>
      <c r="G128" s="57">
        <v>45514</v>
      </c>
      <c r="H128" s="56" t="s">
        <v>2037</v>
      </c>
    </row>
    <row r="129" spans="1:8" ht="35.25" thickBot="1" x14ac:dyDescent="0.3">
      <c r="A129" s="56" t="s">
        <v>2119</v>
      </c>
      <c r="B129" s="56" t="s">
        <v>476</v>
      </c>
      <c r="C129" s="56" t="s">
        <v>477</v>
      </c>
      <c r="D129" s="56" t="s">
        <v>2051</v>
      </c>
      <c r="E129" s="56" t="s">
        <v>48</v>
      </c>
      <c r="F129" s="56" t="s">
        <v>2043</v>
      </c>
      <c r="G129" s="57">
        <v>45514</v>
      </c>
      <c r="H129" s="56" t="s">
        <v>2037</v>
      </c>
    </row>
    <row r="130" spans="1:8" ht="35.25" thickBot="1" x14ac:dyDescent="0.3">
      <c r="A130" s="56" t="s">
        <v>2120</v>
      </c>
      <c r="B130" s="56" t="s">
        <v>476</v>
      </c>
      <c r="C130" s="56" t="s">
        <v>477</v>
      </c>
      <c r="D130" s="56" t="s">
        <v>2053</v>
      </c>
      <c r="E130" s="56" t="s">
        <v>48</v>
      </c>
      <c r="F130" s="56" t="s">
        <v>2043</v>
      </c>
      <c r="G130" s="57">
        <v>45514</v>
      </c>
      <c r="H130" s="56" t="s">
        <v>2037</v>
      </c>
    </row>
    <row r="131" spans="1:8" ht="35.25" thickBot="1" x14ac:dyDescent="0.3">
      <c r="A131" s="56" t="s">
        <v>2121</v>
      </c>
      <c r="B131" s="56" t="s">
        <v>476</v>
      </c>
      <c r="C131" s="56" t="s">
        <v>477</v>
      </c>
      <c r="D131" s="56" t="s">
        <v>2055</v>
      </c>
      <c r="E131" s="56" t="s">
        <v>48</v>
      </c>
      <c r="F131" s="56" t="s">
        <v>2043</v>
      </c>
      <c r="G131" s="57">
        <v>45514</v>
      </c>
      <c r="H131" s="56" t="s">
        <v>2037</v>
      </c>
    </row>
    <row r="132" spans="1:8" ht="35.25" thickBot="1" x14ac:dyDescent="0.3">
      <c r="A132" s="56" t="s">
        <v>2122</v>
      </c>
      <c r="B132" s="56" t="s">
        <v>476</v>
      </c>
      <c r="C132" s="56" t="s">
        <v>477</v>
      </c>
      <c r="D132" s="56" t="s">
        <v>2057</v>
      </c>
      <c r="E132" s="56" t="s">
        <v>48</v>
      </c>
      <c r="F132" s="56" t="s">
        <v>2043</v>
      </c>
      <c r="G132" s="57">
        <v>45514</v>
      </c>
      <c r="H132" s="56" t="s">
        <v>2037</v>
      </c>
    </row>
    <row r="133" spans="1:8" ht="35.25" thickBot="1" x14ac:dyDescent="0.3">
      <c r="A133" s="56" t="s">
        <v>2123</v>
      </c>
      <c r="B133" s="56" t="s">
        <v>476</v>
      </c>
      <c r="C133" s="56" t="s">
        <v>477</v>
      </c>
      <c r="D133" s="56" t="s">
        <v>2059</v>
      </c>
      <c r="E133" s="56" t="s">
        <v>48</v>
      </c>
      <c r="F133" s="56" t="s">
        <v>2043</v>
      </c>
      <c r="G133" s="57">
        <v>45514</v>
      </c>
      <c r="H133" s="56" t="s">
        <v>2037</v>
      </c>
    </row>
    <row r="134" spans="1:8" ht="35.25" thickBot="1" x14ac:dyDescent="0.3">
      <c r="A134" s="56" t="s">
        <v>2124</v>
      </c>
      <c r="B134" s="56" t="s">
        <v>476</v>
      </c>
      <c r="C134" s="56" t="s">
        <v>477</v>
      </c>
      <c r="D134" s="56" t="s">
        <v>2061</v>
      </c>
      <c r="E134" s="56" t="s">
        <v>48</v>
      </c>
      <c r="F134" s="56" t="s">
        <v>2043</v>
      </c>
      <c r="G134" s="57">
        <v>45514</v>
      </c>
      <c r="H134" s="56" t="s">
        <v>2037</v>
      </c>
    </row>
    <row r="135" spans="1:8" ht="35.25" thickBot="1" x14ac:dyDescent="0.3">
      <c r="A135" s="56" t="s">
        <v>2125</v>
      </c>
      <c r="B135" s="56" t="s">
        <v>476</v>
      </c>
      <c r="C135" s="56" t="s">
        <v>477</v>
      </c>
      <c r="D135" s="56" t="s">
        <v>2061</v>
      </c>
      <c r="E135" s="56" t="s">
        <v>48</v>
      </c>
      <c r="F135" s="56" t="s">
        <v>2036</v>
      </c>
      <c r="G135" s="57">
        <v>45514</v>
      </c>
      <c r="H135" s="56" t="s">
        <v>2037</v>
      </c>
    </row>
    <row r="136" spans="1:8" ht="35.25" thickBot="1" x14ac:dyDescent="0.3">
      <c r="A136" s="56" t="s">
        <v>2126</v>
      </c>
      <c r="B136" s="56" t="s">
        <v>476</v>
      </c>
      <c r="C136" s="56" t="s">
        <v>477</v>
      </c>
      <c r="D136" s="56" t="s">
        <v>2035</v>
      </c>
      <c r="E136" s="56" t="s">
        <v>48</v>
      </c>
      <c r="F136" s="56" t="s">
        <v>2068</v>
      </c>
      <c r="G136" s="57">
        <v>45514</v>
      </c>
      <c r="H136" s="56" t="s">
        <v>2037</v>
      </c>
    </row>
    <row r="137" spans="1:8" ht="35.25" thickBot="1" x14ac:dyDescent="0.3">
      <c r="A137" s="56" t="s">
        <v>2127</v>
      </c>
      <c r="B137" s="56" t="s">
        <v>476</v>
      </c>
      <c r="C137" s="56" t="s">
        <v>477</v>
      </c>
      <c r="D137" s="56" t="s">
        <v>2035</v>
      </c>
      <c r="E137" s="56" t="s">
        <v>48</v>
      </c>
      <c r="F137" s="56" t="s">
        <v>2048</v>
      </c>
      <c r="G137" s="57">
        <v>45514</v>
      </c>
      <c r="H137" s="56" t="s">
        <v>2037</v>
      </c>
    </row>
    <row r="138" spans="1:8" ht="35.25" thickBot="1" x14ac:dyDescent="0.3">
      <c r="A138" s="56" t="s">
        <v>2127</v>
      </c>
      <c r="B138" s="56" t="s">
        <v>476</v>
      </c>
      <c r="C138" s="56" t="s">
        <v>477</v>
      </c>
      <c r="D138" s="56" t="s">
        <v>2064</v>
      </c>
      <c r="E138" s="56" t="s">
        <v>48</v>
      </c>
      <c r="F138" s="56" t="s">
        <v>2048</v>
      </c>
      <c r="G138" s="57">
        <v>45514</v>
      </c>
      <c r="H138" s="56" t="s">
        <v>2037</v>
      </c>
    </row>
    <row r="139" spans="1:8" ht="35.25" thickBot="1" x14ac:dyDescent="0.3">
      <c r="A139" s="56" t="s">
        <v>2127</v>
      </c>
      <c r="B139" s="56" t="s">
        <v>476</v>
      </c>
      <c r="C139" s="56" t="s">
        <v>477</v>
      </c>
      <c r="D139" s="56" t="s">
        <v>2066</v>
      </c>
      <c r="E139" s="56" t="s">
        <v>48</v>
      </c>
      <c r="F139" s="56" t="s">
        <v>2048</v>
      </c>
      <c r="G139" s="57">
        <v>45514</v>
      </c>
      <c r="H139" s="56" t="s">
        <v>2037</v>
      </c>
    </row>
    <row r="140" spans="1:8" ht="35.25" thickBot="1" x14ac:dyDescent="0.3">
      <c r="A140" s="56" t="s">
        <v>2217</v>
      </c>
      <c r="B140" s="56" t="s">
        <v>466</v>
      </c>
      <c r="C140" s="56" t="s">
        <v>467</v>
      </c>
      <c r="D140" s="57">
        <v>45605</v>
      </c>
      <c r="E140" s="56" t="s">
        <v>48</v>
      </c>
      <c r="F140" s="56" t="s">
        <v>2036</v>
      </c>
      <c r="G140" s="57">
        <v>45575</v>
      </c>
      <c r="H140" s="56" t="s">
        <v>2037</v>
      </c>
    </row>
    <row r="141" spans="1:8" ht="35.25" thickBot="1" x14ac:dyDescent="0.3">
      <c r="A141" s="56" t="s">
        <v>2218</v>
      </c>
      <c r="B141" s="56" t="s">
        <v>466</v>
      </c>
      <c r="C141" s="56" t="s">
        <v>467</v>
      </c>
      <c r="D141" s="57">
        <v>45635</v>
      </c>
      <c r="E141" s="56" t="s">
        <v>48</v>
      </c>
      <c r="F141" s="56" t="s">
        <v>2036</v>
      </c>
      <c r="G141" s="57">
        <v>45483</v>
      </c>
      <c r="H141" s="56" t="s">
        <v>2037</v>
      </c>
    </row>
    <row r="142" spans="1:8" ht="35.25" thickBot="1" x14ac:dyDescent="0.3">
      <c r="A142" s="56" t="s">
        <v>2219</v>
      </c>
      <c r="B142" s="56" t="s">
        <v>466</v>
      </c>
      <c r="C142" s="56" t="s">
        <v>467</v>
      </c>
      <c r="D142" s="56" t="s">
        <v>2035</v>
      </c>
      <c r="E142" s="56" t="s">
        <v>48</v>
      </c>
      <c r="F142" s="56" t="s">
        <v>2036</v>
      </c>
      <c r="G142" s="57">
        <v>45575</v>
      </c>
      <c r="H142" s="56" t="s">
        <v>2037</v>
      </c>
    </row>
    <row r="143" spans="1:8" ht="35.25" thickBot="1" x14ac:dyDescent="0.3">
      <c r="A143" s="56" t="s">
        <v>2220</v>
      </c>
      <c r="B143" s="56" t="s">
        <v>466</v>
      </c>
      <c r="C143" s="56" t="s">
        <v>467</v>
      </c>
      <c r="D143" s="56" t="s">
        <v>2064</v>
      </c>
      <c r="E143" s="56" t="s">
        <v>48</v>
      </c>
      <c r="F143" s="56" t="s">
        <v>2036</v>
      </c>
      <c r="G143" s="57">
        <v>45575</v>
      </c>
      <c r="H143" s="56" t="s">
        <v>2037</v>
      </c>
    </row>
    <row r="144" spans="1:8" ht="35.25" thickBot="1" x14ac:dyDescent="0.3">
      <c r="A144" s="56" t="s">
        <v>2221</v>
      </c>
      <c r="B144" s="56" t="s">
        <v>466</v>
      </c>
      <c r="C144" s="56" t="s">
        <v>467</v>
      </c>
      <c r="D144" s="56" t="s">
        <v>2066</v>
      </c>
      <c r="E144" s="56" t="s">
        <v>48</v>
      </c>
      <c r="F144" s="56" t="s">
        <v>2036</v>
      </c>
      <c r="G144" s="57">
        <v>45575</v>
      </c>
      <c r="H144" s="56" t="s">
        <v>2037</v>
      </c>
    </row>
    <row r="145" spans="1:8" ht="35.25" thickBot="1" x14ac:dyDescent="0.3">
      <c r="A145" s="56" t="s">
        <v>2180</v>
      </c>
      <c r="B145" s="56" t="s">
        <v>1026</v>
      </c>
      <c r="C145" s="56" t="s">
        <v>1932</v>
      </c>
      <c r="D145" s="56" t="s">
        <v>2064</v>
      </c>
      <c r="E145" s="56" t="s">
        <v>48</v>
      </c>
      <c r="F145" s="56" t="s">
        <v>2036</v>
      </c>
      <c r="G145" s="57">
        <v>45392</v>
      </c>
      <c r="H145" s="56" t="s">
        <v>2037</v>
      </c>
    </row>
    <row r="146" spans="1:8" ht="35.25" thickBot="1" x14ac:dyDescent="0.3">
      <c r="A146" s="56" t="s">
        <v>2181</v>
      </c>
      <c r="B146" s="56" t="s">
        <v>1026</v>
      </c>
      <c r="C146" s="56" t="s">
        <v>1932</v>
      </c>
      <c r="D146" s="56" t="s">
        <v>2066</v>
      </c>
      <c r="E146" s="56" t="s">
        <v>48</v>
      </c>
      <c r="F146" s="56" t="s">
        <v>2043</v>
      </c>
      <c r="G146" s="57">
        <v>45392</v>
      </c>
      <c r="H146" s="56" t="s">
        <v>2037</v>
      </c>
    </row>
    <row r="147" spans="1:8" ht="35.25" thickBot="1" x14ac:dyDescent="0.3">
      <c r="A147" s="56" t="s">
        <v>2182</v>
      </c>
      <c r="B147" s="56" t="s">
        <v>1026</v>
      </c>
      <c r="C147" s="56" t="s">
        <v>1932</v>
      </c>
      <c r="D147" s="56" t="s">
        <v>2066</v>
      </c>
      <c r="E147" s="56" t="s">
        <v>48</v>
      </c>
      <c r="F147" s="56" t="s">
        <v>2036</v>
      </c>
      <c r="G147" s="57">
        <v>45392</v>
      </c>
      <c r="H147" s="56" t="s">
        <v>2037</v>
      </c>
    </row>
    <row r="148" spans="1:8" ht="35.25" thickBot="1" x14ac:dyDescent="0.3">
      <c r="A148" s="56" t="s">
        <v>2183</v>
      </c>
      <c r="B148" s="56" t="s">
        <v>426</v>
      </c>
      <c r="C148" s="56" t="s">
        <v>427</v>
      </c>
      <c r="D148" s="56" t="s">
        <v>2064</v>
      </c>
      <c r="E148" s="56" t="s">
        <v>48</v>
      </c>
      <c r="F148" s="56" t="s">
        <v>2043</v>
      </c>
      <c r="G148" s="57">
        <v>45361</v>
      </c>
      <c r="H148" s="56" t="s">
        <v>2037</v>
      </c>
    </row>
    <row r="149" spans="1:8" ht="35.25" thickBot="1" x14ac:dyDescent="0.3">
      <c r="A149" s="56" t="s">
        <v>2184</v>
      </c>
      <c r="B149" s="56" t="s">
        <v>426</v>
      </c>
      <c r="C149" s="56" t="s">
        <v>427</v>
      </c>
      <c r="D149" s="56" t="s">
        <v>2066</v>
      </c>
      <c r="E149" s="56" t="s">
        <v>48</v>
      </c>
      <c r="F149" s="56" t="s">
        <v>2036</v>
      </c>
      <c r="G149" s="57">
        <v>45361</v>
      </c>
      <c r="H149" s="56" t="s">
        <v>2037</v>
      </c>
    </row>
    <row r="150" spans="1:8" ht="35.25" thickBot="1" x14ac:dyDescent="0.3">
      <c r="A150" s="56" t="s">
        <v>2148</v>
      </c>
      <c r="B150" s="56" t="s">
        <v>1034</v>
      </c>
      <c r="C150" s="56" t="s">
        <v>1035</v>
      </c>
      <c r="D150" s="56" t="s">
        <v>2059</v>
      </c>
      <c r="E150" s="56" t="s">
        <v>48</v>
      </c>
      <c r="F150" s="56" t="s">
        <v>2068</v>
      </c>
      <c r="G150" s="57">
        <v>45606</v>
      </c>
      <c r="H150" s="56" t="s">
        <v>2037</v>
      </c>
    </row>
    <row r="151" spans="1:8" ht="35.25" thickBot="1" x14ac:dyDescent="0.3">
      <c r="A151" s="56" t="s">
        <v>2149</v>
      </c>
      <c r="B151" s="56" t="s">
        <v>1034</v>
      </c>
      <c r="C151" s="56" t="s">
        <v>1035</v>
      </c>
      <c r="D151" s="56" t="s">
        <v>2066</v>
      </c>
      <c r="E151" s="56" t="s">
        <v>48</v>
      </c>
      <c r="F151" s="56" t="s">
        <v>2068</v>
      </c>
      <c r="G151" s="57">
        <v>45606</v>
      </c>
      <c r="H151" s="56" t="s">
        <v>2037</v>
      </c>
    </row>
    <row r="152" spans="1:8" ht="35.25" thickBot="1" x14ac:dyDescent="0.3">
      <c r="A152" s="56" t="s">
        <v>2179</v>
      </c>
      <c r="B152" s="56" t="s">
        <v>1042</v>
      </c>
      <c r="C152" s="56" t="s">
        <v>1043</v>
      </c>
      <c r="D152" s="56" t="s">
        <v>2066</v>
      </c>
      <c r="E152" s="56" t="s">
        <v>48</v>
      </c>
      <c r="F152" s="56" t="s">
        <v>2036</v>
      </c>
      <c r="G152" s="57">
        <v>45301</v>
      </c>
      <c r="H152" s="56" t="s">
        <v>2037</v>
      </c>
    </row>
    <row r="153" spans="1:8" ht="35.25" thickBot="1" x14ac:dyDescent="0.3">
      <c r="A153" s="56" t="s">
        <v>2139</v>
      </c>
      <c r="B153" s="56" t="s">
        <v>1046</v>
      </c>
      <c r="C153" s="56" t="s">
        <v>1047</v>
      </c>
      <c r="D153" s="56" t="s">
        <v>2041</v>
      </c>
      <c r="E153" s="56" t="s">
        <v>48</v>
      </c>
      <c r="F153" s="56" t="s">
        <v>2036</v>
      </c>
      <c r="G153" s="57">
        <v>45361</v>
      </c>
      <c r="H153" s="56" t="s">
        <v>2037</v>
      </c>
    </row>
    <row r="154" spans="1:8" ht="35.25" thickBot="1" x14ac:dyDescent="0.3">
      <c r="A154" s="56" t="s">
        <v>2259</v>
      </c>
      <c r="B154" s="56" t="s">
        <v>1674</v>
      </c>
      <c r="C154" s="56" t="s">
        <v>1675</v>
      </c>
      <c r="D154" s="57">
        <v>45331</v>
      </c>
      <c r="E154" s="56" t="s">
        <v>1747</v>
      </c>
      <c r="F154" s="56" t="s">
        <v>2068</v>
      </c>
      <c r="G154" s="57">
        <v>45545</v>
      </c>
      <c r="H154" s="56" t="s">
        <v>2037</v>
      </c>
    </row>
    <row r="155" spans="1:8" ht="35.25" thickBot="1" x14ac:dyDescent="0.3">
      <c r="A155" s="56" t="s">
        <v>2260</v>
      </c>
      <c r="B155" s="56" t="s">
        <v>1674</v>
      </c>
      <c r="C155" s="56" t="s">
        <v>1675</v>
      </c>
      <c r="D155" s="57">
        <v>45544</v>
      </c>
      <c r="E155" s="56" t="s">
        <v>1747</v>
      </c>
      <c r="F155" s="56" t="s">
        <v>2068</v>
      </c>
      <c r="G155" s="57">
        <v>45545</v>
      </c>
      <c r="H155" s="56" t="s">
        <v>2037</v>
      </c>
    </row>
    <row r="156" spans="1:8" ht="35.25" thickBot="1" x14ac:dyDescent="0.3">
      <c r="A156" s="56" t="s">
        <v>2261</v>
      </c>
      <c r="B156" s="56" t="s">
        <v>1674</v>
      </c>
      <c r="C156" s="56" t="s">
        <v>1675</v>
      </c>
      <c r="D156" s="56" t="s">
        <v>2035</v>
      </c>
      <c r="E156" s="56" t="s">
        <v>48</v>
      </c>
      <c r="F156" s="56" t="s">
        <v>2068</v>
      </c>
      <c r="G156" s="57">
        <v>45545</v>
      </c>
      <c r="H156" s="56" t="s">
        <v>2037</v>
      </c>
    </row>
    <row r="157" spans="1:8" ht="35.25" thickBot="1" x14ac:dyDescent="0.3">
      <c r="A157" s="56" t="s">
        <v>2222</v>
      </c>
      <c r="B157" s="56" t="s">
        <v>1058</v>
      </c>
      <c r="C157" s="56" t="s">
        <v>1059</v>
      </c>
      <c r="D157" s="57">
        <v>45635</v>
      </c>
      <c r="E157" s="56" t="s">
        <v>48</v>
      </c>
      <c r="F157" s="56" t="s">
        <v>2043</v>
      </c>
      <c r="G157" s="57">
        <v>45545</v>
      </c>
      <c r="H157" s="56" t="s">
        <v>2037</v>
      </c>
    </row>
    <row r="158" spans="1:8" ht="35.25" thickBot="1" x14ac:dyDescent="0.3">
      <c r="A158" s="56" t="s">
        <v>2223</v>
      </c>
      <c r="B158" s="56" t="s">
        <v>1058</v>
      </c>
      <c r="C158" s="56" t="s">
        <v>1059</v>
      </c>
      <c r="D158" s="56" t="s">
        <v>2057</v>
      </c>
      <c r="E158" s="56" t="s">
        <v>48</v>
      </c>
      <c r="F158" s="56" t="s">
        <v>2043</v>
      </c>
      <c r="G158" s="57">
        <v>45545</v>
      </c>
      <c r="H158" s="56" t="s">
        <v>2037</v>
      </c>
    </row>
    <row r="159" spans="1:8" ht="35.25" thickBot="1" x14ac:dyDescent="0.3">
      <c r="A159" s="56" t="s">
        <v>2224</v>
      </c>
      <c r="B159" s="56" t="s">
        <v>1058</v>
      </c>
      <c r="C159" s="56" t="s">
        <v>1059</v>
      </c>
      <c r="D159" s="56" t="s">
        <v>2061</v>
      </c>
      <c r="E159" s="56" t="s">
        <v>48</v>
      </c>
      <c r="F159" s="56" t="s">
        <v>2036</v>
      </c>
      <c r="G159" s="57">
        <v>45361</v>
      </c>
      <c r="H159" s="56" t="s">
        <v>2037</v>
      </c>
    </row>
    <row r="160" spans="1:8" ht="35.25" thickBot="1" x14ac:dyDescent="0.3">
      <c r="A160" s="56" t="s">
        <v>2207</v>
      </c>
      <c r="B160" s="56" t="s">
        <v>227</v>
      </c>
      <c r="C160" s="56" t="s">
        <v>1933</v>
      </c>
      <c r="D160" s="56" t="s">
        <v>2045</v>
      </c>
      <c r="E160" s="56" t="s">
        <v>48</v>
      </c>
      <c r="F160" s="56" t="s">
        <v>2043</v>
      </c>
      <c r="G160" s="57">
        <v>45453</v>
      </c>
      <c r="H160" s="56" t="s">
        <v>2037</v>
      </c>
    </row>
    <row r="161" spans="1:8" ht="35.25" thickBot="1" x14ac:dyDescent="0.3">
      <c r="A161" s="56" t="s">
        <v>2208</v>
      </c>
      <c r="B161" s="56" t="s">
        <v>227</v>
      </c>
      <c r="C161" s="56" t="s">
        <v>1933</v>
      </c>
      <c r="D161" s="56" t="s">
        <v>2045</v>
      </c>
      <c r="E161" s="56" t="s">
        <v>48</v>
      </c>
      <c r="F161" s="56" t="s">
        <v>2036</v>
      </c>
      <c r="G161" s="57">
        <v>45301</v>
      </c>
      <c r="H161" s="56" t="s">
        <v>2037</v>
      </c>
    </row>
    <row r="162" spans="1:8" ht="35.25" thickBot="1" x14ac:dyDescent="0.3">
      <c r="A162" s="56" t="s">
        <v>2209</v>
      </c>
      <c r="B162" s="56" t="s">
        <v>227</v>
      </c>
      <c r="C162" s="56" t="s">
        <v>1933</v>
      </c>
      <c r="D162" s="56" t="s">
        <v>2045</v>
      </c>
      <c r="E162" s="56" t="s">
        <v>48</v>
      </c>
      <c r="F162" s="56" t="s">
        <v>2036</v>
      </c>
      <c r="G162" s="57">
        <v>45332</v>
      </c>
      <c r="H162" s="56" t="s">
        <v>2037</v>
      </c>
    </row>
    <row r="163" spans="1:8" ht="35.25" thickBot="1" x14ac:dyDescent="0.3">
      <c r="A163" s="56" t="s">
        <v>2097</v>
      </c>
      <c r="B163" s="56" t="s">
        <v>1082</v>
      </c>
      <c r="C163" s="56" t="s">
        <v>1083</v>
      </c>
      <c r="D163" s="56" t="s">
        <v>2051</v>
      </c>
      <c r="E163" s="56" t="s">
        <v>48</v>
      </c>
      <c r="F163" s="56" t="s">
        <v>2043</v>
      </c>
      <c r="G163" s="57">
        <v>45301</v>
      </c>
      <c r="H163" s="56" t="s">
        <v>2037</v>
      </c>
    </row>
    <row r="164" spans="1:8" ht="35.25" thickBot="1" x14ac:dyDescent="0.3">
      <c r="A164" s="56" t="s">
        <v>2098</v>
      </c>
      <c r="B164" s="56" t="s">
        <v>1082</v>
      </c>
      <c r="C164" s="56" t="s">
        <v>1083</v>
      </c>
      <c r="D164" s="56" t="s">
        <v>2053</v>
      </c>
      <c r="E164" s="56" t="s">
        <v>48</v>
      </c>
      <c r="F164" s="56" t="s">
        <v>2043</v>
      </c>
      <c r="G164" s="57">
        <v>45301</v>
      </c>
      <c r="H164" s="56" t="s">
        <v>2037</v>
      </c>
    </row>
    <row r="165" spans="1:8" ht="35.25" thickBot="1" x14ac:dyDescent="0.3">
      <c r="A165" s="56" t="s">
        <v>2099</v>
      </c>
      <c r="B165" s="56" t="s">
        <v>1082</v>
      </c>
      <c r="C165" s="56" t="s">
        <v>1083</v>
      </c>
      <c r="D165" s="56" t="s">
        <v>2055</v>
      </c>
      <c r="E165" s="56" t="s">
        <v>48</v>
      </c>
      <c r="F165" s="56" t="s">
        <v>2043</v>
      </c>
      <c r="G165" s="57">
        <v>45301</v>
      </c>
      <c r="H165" s="56" t="s">
        <v>2037</v>
      </c>
    </row>
    <row r="166" spans="1:8" ht="35.25" thickBot="1" x14ac:dyDescent="0.3">
      <c r="A166" s="56" t="s">
        <v>2100</v>
      </c>
      <c r="B166" s="56" t="s">
        <v>1082</v>
      </c>
      <c r="C166" s="56" t="s">
        <v>1083</v>
      </c>
      <c r="D166" s="56" t="s">
        <v>2057</v>
      </c>
      <c r="E166" s="56" t="s">
        <v>48</v>
      </c>
      <c r="F166" s="56" t="s">
        <v>2043</v>
      </c>
      <c r="G166" s="57">
        <v>45301</v>
      </c>
      <c r="H166" s="56" t="s">
        <v>2037</v>
      </c>
    </row>
    <row r="167" spans="1:8" ht="35.25" thickBot="1" x14ac:dyDescent="0.3">
      <c r="A167" s="56" t="s">
        <v>2101</v>
      </c>
      <c r="B167" s="56" t="s">
        <v>1082</v>
      </c>
      <c r="C167" s="56" t="s">
        <v>1083</v>
      </c>
      <c r="D167" s="56" t="s">
        <v>2059</v>
      </c>
      <c r="E167" s="56" t="s">
        <v>48</v>
      </c>
      <c r="F167" s="56" t="s">
        <v>2043</v>
      </c>
      <c r="G167" s="57">
        <v>45301</v>
      </c>
      <c r="H167" s="56" t="s">
        <v>2037</v>
      </c>
    </row>
    <row r="168" spans="1:8" ht="35.25" thickBot="1" x14ac:dyDescent="0.3">
      <c r="A168" s="56" t="s">
        <v>2102</v>
      </c>
      <c r="B168" s="56" t="s">
        <v>1082</v>
      </c>
      <c r="C168" s="56" t="s">
        <v>1083</v>
      </c>
      <c r="D168" s="56" t="s">
        <v>2061</v>
      </c>
      <c r="E168" s="56" t="s">
        <v>48</v>
      </c>
      <c r="F168" s="56" t="s">
        <v>2043</v>
      </c>
      <c r="G168" s="57">
        <v>45301</v>
      </c>
      <c r="H168" s="56" t="s">
        <v>2037</v>
      </c>
    </row>
    <row r="169" spans="1:8" ht="35.25" thickBot="1" x14ac:dyDescent="0.3">
      <c r="A169" s="56" t="s">
        <v>2103</v>
      </c>
      <c r="B169" s="56" t="s">
        <v>1082</v>
      </c>
      <c r="C169" s="56" t="s">
        <v>1083</v>
      </c>
      <c r="D169" s="56" t="s">
        <v>2064</v>
      </c>
      <c r="E169" s="56" t="s">
        <v>48</v>
      </c>
      <c r="F169" s="56" t="s">
        <v>2043</v>
      </c>
      <c r="G169" s="57">
        <v>45301</v>
      </c>
      <c r="H169" s="56" t="s">
        <v>2037</v>
      </c>
    </row>
    <row r="170" spans="1:8" ht="35.25" thickBot="1" x14ac:dyDescent="0.3">
      <c r="A170" s="56" t="s">
        <v>2104</v>
      </c>
      <c r="B170" s="56" t="s">
        <v>1082</v>
      </c>
      <c r="C170" s="56" t="s">
        <v>1083</v>
      </c>
      <c r="D170" s="56" t="s">
        <v>2066</v>
      </c>
      <c r="E170" s="56" t="s">
        <v>48</v>
      </c>
      <c r="F170" s="56" t="s">
        <v>2043</v>
      </c>
      <c r="G170" s="57">
        <v>45301</v>
      </c>
      <c r="H170" s="56" t="s">
        <v>2037</v>
      </c>
    </row>
    <row r="171" spans="1:8" ht="35.25" thickBot="1" x14ac:dyDescent="0.3">
      <c r="A171" s="56" t="s">
        <v>2141</v>
      </c>
      <c r="B171" s="56" t="s">
        <v>1084</v>
      </c>
      <c r="C171" s="56" t="s">
        <v>1085</v>
      </c>
      <c r="D171" s="56" t="s">
        <v>2045</v>
      </c>
      <c r="E171" s="56" t="s">
        <v>48</v>
      </c>
      <c r="F171" s="56" t="s">
        <v>2048</v>
      </c>
      <c r="G171" s="57">
        <v>45301</v>
      </c>
      <c r="H171" s="56" t="s">
        <v>2037</v>
      </c>
    </row>
    <row r="172" spans="1:8" ht="35.25" thickBot="1" x14ac:dyDescent="0.3">
      <c r="A172" s="56" t="s">
        <v>2142</v>
      </c>
      <c r="B172" s="56" t="s">
        <v>1084</v>
      </c>
      <c r="C172" s="56" t="s">
        <v>1085</v>
      </c>
      <c r="D172" s="56" t="s">
        <v>2045</v>
      </c>
      <c r="E172" s="56" t="s">
        <v>48</v>
      </c>
      <c r="F172" s="56" t="s">
        <v>2048</v>
      </c>
      <c r="G172" s="57">
        <v>45361</v>
      </c>
      <c r="H172" s="56" t="s">
        <v>2037</v>
      </c>
    </row>
    <row r="173" spans="1:8" ht="35.25" thickBot="1" x14ac:dyDescent="0.3">
      <c r="A173" s="56" t="s">
        <v>2143</v>
      </c>
      <c r="B173" s="56" t="s">
        <v>1084</v>
      </c>
      <c r="C173" s="56" t="s">
        <v>1085</v>
      </c>
      <c r="D173" s="56" t="s">
        <v>2045</v>
      </c>
      <c r="E173" s="56" t="s">
        <v>48</v>
      </c>
      <c r="F173" s="56" t="s">
        <v>2048</v>
      </c>
      <c r="G173" s="56" t="s">
        <v>2046</v>
      </c>
      <c r="H173" s="56" t="s">
        <v>2037</v>
      </c>
    </row>
    <row r="174" spans="1:8" ht="35.25" thickBot="1" x14ac:dyDescent="0.3">
      <c r="A174" s="56" t="s">
        <v>2257</v>
      </c>
      <c r="B174" s="56" t="s">
        <v>1100</v>
      </c>
      <c r="C174" s="56" t="s">
        <v>1101</v>
      </c>
      <c r="D174" s="56" t="s">
        <v>2035</v>
      </c>
      <c r="E174" s="56" t="s">
        <v>48</v>
      </c>
      <c r="F174" s="56" t="s">
        <v>2048</v>
      </c>
      <c r="G174" s="57">
        <v>45301</v>
      </c>
      <c r="H174" s="56" t="s">
        <v>2037</v>
      </c>
    </row>
    <row r="175" spans="1:8" ht="35.25" thickBot="1" x14ac:dyDescent="0.3">
      <c r="A175" s="56" t="s">
        <v>2257</v>
      </c>
      <c r="B175" s="56" t="s">
        <v>1100</v>
      </c>
      <c r="C175" s="56" t="s">
        <v>1101</v>
      </c>
      <c r="D175" s="56" t="s">
        <v>2064</v>
      </c>
      <c r="E175" s="56" t="s">
        <v>48</v>
      </c>
      <c r="F175" s="56" t="s">
        <v>2048</v>
      </c>
      <c r="G175" s="57">
        <v>45301</v>
      </c>
      <c r="H175" s="56" t="s">
        <v>2037</v>
      </c>
    </row>
    <row r="176" spans="1:8" ht="35.25" thickBot="1" x14ac:dyDescent="0.3">
      <c r="A176" s="56" t="s">
        <v>2257</v>
      </c>
      <c r="B176" s="56" t="s">
        <v>1100</v>
      </c>
      <c r="C176" s="56" t="s">
        <v>1101</v>
      </c>
      <c r="D176" s="56" t="s">
        <v>2066</v>
      </c>
      <c r="E176" s="56" t="s">
        <v>48</v>
      </c>
      <c r="F176" s="56" t="s">
        <v>2048</v>
      </c>
      <c r="G176" s="57">
        <v>45301</v>
      </c>
      <c r="H176" s="56" t="s">
        <v>2037</v>
      </c>
    </row>
    <row r="177" spans="1:8" ht="35.25" thickBot="1" x14ac:dyDescent="0.3">
      <c r="A177" s="56" t="s">
        <v>2200</v>
      </c>
      <c r="B177" s="56" t="s">
        <v>1108</v>
      </c>
      <c r="C177" s="56" t="s">
        <v>1109</v>
      </c>
      <c r="D177" s="56" t="s">
        <v>2045</v>
      </c>
      <c r="E177" s="56" t="s">
        <v>48</v>
      </c>
      <c r="F177" s="56" t="s">
        <v>2036</v>
      </c>
      <c r="G177" s="57">
        <v>45392</v>
      </c>
      <c r="H177" s="56" t="s">
        <v>2037</v>
      </c>
    </row>
    <row r="178" spans="1:8" ht="35.25" thickBot="1" x14ac:dyDescent="0.3">
      <c r="A178" s="56" t="s">
        <v>2201</v>
      </c>
      <c r="B178" s="56" t="s">
        <v>1108</v>
      </c>
      <c r="C178" s="56" t="s">
        <v>1109</v>
      </c>
      <c r="D178" s="56" t="s">
        <v>2045</v>
      </c>
      <c r="E178" s="56" t="s">
        <v>48</v>
      </c>
      <c r="F178" s="56" t="s">
        <v>2036</v>
      </c>
      <c r="G178" s="57">
        <v>45606</v>
      </c>
      <c r="H178" s="56" t="s">
        <v>2037</v>
      </c>
    </row>
    <row r="179" spans="1:8" ht="35.25" thickBot="1" x14ac:dyDescent="0.3">
      <c r="A179" s="56" t="s">
        <v>2202</v>
      </c>
      <c r="B179" s="56" t="s">
        <v>1108</v>
      </c>
      <c r="C179" s="56" t="s">
        <v>1109</v>
      </c>
      <c r="D179" s="56" t="s">
        <v>2051</v>
      </c>
      <c r="E179" s="56" t="s">
        <v>48</v>
      </c>
      <c r="F179" s="56" t="s">
        <v>2036</v>
      </c>
      <c r="G179" s="57">
        <v>45392</v>
      </c>
      <c r="H179" s="56" t="s">
        <v>2037</v>
      </c>
    </row>
    <row r="180" spans="1:8" ht="35.25" thickBot="1" x14ac:dyDescent="0.3">
      <c r="A180" s="56" t="s">
        <v>2203</v>
      </c>
      <c r="B180" s="56" t="s">
        <v>1108</v>
      </c>
      <c r="C180" s="56" t="s">
        <v>1109</v>
      </c>
      <c r="D180" s="56" t="s">
        <v>2106</v>
      </c>
      <c r="E180" s="56" t="s">
        <v>48</v>
      </c>
      <c r="F180" s="56" t="s">
        <v>2036</v>
      </c>
      <c r="G180" s="57">
        <v>45392</v>
      </c>
      <c r="H180" s="56" t="s">
        <v>2037</v>
      </c>
    </row>
    <row r="181" spans="1:8" ht="35.25" thickBot="1" x14ac:dyDescent="0.3">
      <c r="A181" s="56" t="s">
        <v>2204</v>
      </c>
      <c r="B181" s="56" t="s">
        <v>1108</v>
      </c>
      <c r="C181" s="56" t="s">
        <v>1109</v>
      </c>
      <c r="D181" s="56" t="s">
        <v>2035</v>
      </c>
      <c r="E181" s="56" t="s">
        <v>48</v>
      </c>
      <c r="F181" s="56" t="s">
        <v>2036</v>
      </c>
      <c r="G181" s="57">
        <v>45392</v>
      </c>
      <c r="H181" s="56" t="s">
        <v>2037</v>
      </c>
    </row>
    <row r="182" spans="1:8" ht="35.25" thickBot="1" x14ac:dyDescent="0.3">
      <c r="A182" s="56" t="s">
        <v>2205</v>
      </c>
      <c r="B182" s="56" t="s">
        <v>1108</v>
      </c>
      <c r="C182" s="56" t="s">
        <v>1109</v>
      </c>
      <c r="D182" s="56" t="s">
        <v>2064</v>
      </c>
      <c r="E182" s="56" t="s">
        <v>48</v>
      </c>
      <c r="F182" s="56" t="s">
        <v>2036</v>
      </c>
      <c r="G182" s="57">
        <v>45392</v>
      </c>
      <c r="H182" s="56" t="s">
        <v>2037</v>
      </c>
    </row>
    <row r="183" spans="1:8" ht="35.25" thickBot="1" x14ac:dyDescent="0.3">
      <c r="A183" s="56" t="s">
        <v>2206</v>
      </c>
      <c r="B183" s="56" t="s">
        <v>1108</v>
      </c>
      <c r="C183" s="56" t="s">
        <v>1109</v>
      </c>
      <c r="D183" s="56" t="s">
        <v>2066</v>
      </c>
      <c r="E183" s="56" t="s">
        <v>48</v>
      </c>
      <c r="F183" s="56" t="s">
        <v>2036</v>
      </c>
      <c r="G183" s="57">
        <v>45392</v>
      </c>
      <c r="H183" s="56" t="s">
        <v>2037</v>
      </c>
    </row>
    <row r="184" spans="1:8" ht="35.25" thickBot="1" x14ac:dyDescent="0.3">
      <c r="A184" s="56" t="s">
        <v>2145</v>
      </c>
      <c r="B184" s="56" t="s">
        <v>1110</v>
      </c>
      <c r="C184" s="56" t="s">
        <v>1111</v>
      </c>
      <c r="D184" s="56" t="s">
        <v>2146</v>
      </c>
      <c r="E184" s="56" t="s">
        <v>1747</v>
      </c>
      <c r="F184" s="56" t="s">
        <v>2068</v>
      </c>
      <c r="G184" s="57">
        <v>45575</v>
      </c>
      <c r="H184" s="56" t="s">
        <v>2037</v>
      </c>
    </row>
    <row r="185" spans="1:8" ht="35.25" thickBot="1" x14ac:dyDescent="0.3">
      <c r="A185" s="56" t="s">
        <v>2147</v>
      </c>
      <c r="B185" s="56" t="s">
        <v>1110</v>
      </c>
      <c r="C185" s="56" t="s">
        <v>1111</v>
      </c>
      <c r="D185" s="57">
        <v>45452</v>
      </c>
      <c r="E185" s="56" t="s">
        <v>1747</v>
      </c>
      <c r="F185" s="56" t="s">
        <v>2068</v>
      </c>
      <c r="G185" s="57">
        <v>45575</v>
      </c>
      <c r="H185" s="56" t="s">
        <v>2037</v>
      </c>
    </row>
    <row r="186" spans="1:8" ht="35.25" thickBot="1" x14ac:dyDescent="0.3">
      <c r="A186" s="56" t="s">
        <v>2195</v>
      </c>
      <c r="B186" s="56" t="s">
        <v>1114</v>
      </c>
      <c r="C186" s="56" t="s">
        <v>1115</v>
      </c>
      <c r="D186" s="57">
        <v>45391</v>
      </c>
      <c r="E186" s="56" t="s">
        <v>1747</v>
      </c>
      <c r="F186" s="56" t="s">
        <v>2043</v>
      </c>
      <c r="G186" s="57">
        <v>45483</v>
      </c>
      <c r="H186" s="56" t="s">
        <v>2037</v>
      </c>
    </row>
    <row r="187" spans="1:8" ht="35.25" thickBot="1" x14ac:dyDescent="0.3">
      <c r="A187" s="56" t="s">
        <v>2196</v>
      </c>
      <c r="B187" s="56" t="s">
        <v>1114</v>
      </c>
      <c r="C187" s="56" t="s">
        <v>1115</v>
      </c>
      <c r="D187" s="56" t="s">
        <v>2059</v>
      </c>
      <c r="E187" s="56" t="s">
        <v>48</v>
      </c>
      <c r="F187" s="56" t="s">
        <v>2043</v>
      </c>
      <c r="G187" s="57">
        <v>45483</v>
      </c>
      <c r="H187" s="56" t="s">
        <v>2037</v>
      </c>
    </row>
    <row r="188" spans="1:8" ht="35.25" thickBot="1" x14ac:dyDescent="0.3">
      <c r="A188" s="56" t="s">
        <v>2197</v>
      </c>
      <c r="B188" s="56" t="s">
        <v>1114</v>
      </c>
      <c r="C188" s="56" t="s">
        <v>1115</v>
      </c>
      <c r="D188" s="56" t="s">
        <v>2059</v>
      </c>
      <c r="E188" s="56" t="s">
        <v>48</v>
      </c>
      <c r="F188" s="56" t="s">
        <v>2036</v>
      </c>
      <c r="G188" s="57">
        <v>45483</v>
      </c>
      <c r="H188" s="56" t="s">
        <v>2037</v>
      </c>
    </row>
    <row r="189" spans="1:8" ht="35.25" thickBot="1" x14ac:dyDescent="0.3">
      <c r="A189" s="56" t="s">
        <v>2185</v>
      </c>
      <c r="B189" s="56" t="s">
        <v>1567</v>
      </c>
      <c r="C189" s="56" t="s">
        <v>1568</v>
      </c>
      <c r="D189" s="56" t="s">
        <v>2035</v>
      </c>
      <c r="E189" s="56" t="s">
        <v>48</v>
      </c>
      <c r="F189" s="56" t="s">
        <v>2068</v>
      </c>
      <c r="G189" s="57">
        <v>45575</v>
      </c>
      <c r="H189" s="56" t="s">
        <v>2037</v>
      </c>
    </row>
    <row r="190" spans="1:8" ht="35.25" thickBot="1" x14ac:dyDescent="0.3">
      <c r="A190" s="56" t="s">
        <v>2185</v>
      </c>
      <c r="B190" s="56" t="s">
        <v>1567</v>
      </c>
      <c r="C190" s="56" t="s">
        <v>1568</v>
      </c>
      <c r="D190" s="56" t="s">
        <v>2064</v>
      </c>
      <c r="E190" s="56" t="s">
        <v>48</v>
      </c>
      <c r="F190" s="56" t="s">
        <v>2068</v>
      </c>
      <c r="G190" s="57">
        <v>45575</v>
      </c>
      <c r="H190" s="56" t="s">
        <v>2037</v>
      </c>
    </row>
    <row r="191" spans="1:8" ht="35.25" thickBot="1" x14ac:dyDescent="0.3">
      <c r="A191" s="56" t="s">
        <v>2086</v>
      </c>
      <c r="B191" s="56" t="s">
        <v>1264</v>
      </c>
      <c r="C191" s="56" t="s">
        <v>1265</v>
      </c>
      <c r="D191" s="56" t="s">
        <v>2041</v>
      </c>
      <c r="E191" s="56" t="s">
        <v>48</v>
      </c>
      <c r="F191" s="56" t="s">
        <v>2036</v>
      </c>
      <c r="G191" s="57">
        <v>45361</v>
      </c>
      <c r="H191" s="56" t="s">
        <v>2037</v>
      </c>
    </row>
    <row r="192" spans="1:8" ht="35.25" thickBot="1" x14ac:dyDescent="0.3">
      <c r="A192" s="56" t="s">
        <v>2087</v>
      </c>
      <c r="B192" s="56" t="s">
        <v>1264</v>
      </c>
      <c r="C192" s="56" t="s">
        <v>1265</v>
      </c>
      <c r="D192" s="56" t="s">
        <v>2051</v>
      </c>
      <c r="E192" s="56" t="s">
        <v>48</v>
      </c>
      <c r="F192" s="56" t="s">
        <v>2036</v>
      </c>
      <c r="G192" s="57">
        <v>45361</v>
      </c>
      <c r="H192" s="56" t="s">
        <v>2037</v>
      </c>
    </row>
    <row r="193" spans="1:8" ht="35.25" thickBot="1" x14ac:dyDescent="0.3">
      <c r="A193" s="56" t="s">
        <v>2088</v>
      </c>
      <c r="B193" s="56" t="s">
        <v>1264</v>
      </c>
      <c r="C193" s="56" t="s">
        <v>1265</v>
      </c>
      <c r="D193" s="56" t="s">
        <v>2051</v>
      </c>
      <c r="E193" s="56" t="s">
        <v>48</v>
      </c>
      <c r="F193" s="56" t="s">
        <v>2036</v>
      </c>
      <c r="G193" s="57">
        <v>45392</v>
      </c>
      <c r="H193" s="56" t="s">
        <v>2037</v>
      </c>
    </row>
    <row r="194" spans="1:8" ht="35.25" thickBot="1" x14ac:dyDescent="0.3">
      <c r="A194" s="56" t="s">
        <v>2089</v>
      </c>
      <c r="B194" s="56" t="s">
        <v>1264</v>
      </c>
      <c r="C194" s="56" t="s">
        <v>1265</v>
      </c>
      <c r="D194" s="56" t="s">
        <v>2057</v>
      </c>
      <c r="E194" s="56" t="s">
        <v>48</v>
      </c>
      <c r="F194" s="56" t="s">
        <v>2036</v>
      </c>
      <c r="G194" s="57">
        <v>45361</v>
      </c>
      <c r="H194" s="56" t="s">
        <v>2037</v>
      </c>
    </row>
    <row r="195" spans="1:8" ht="35.25" thickBot="1" x14ac:dyDescent="0.3">
      <c r="A195" s="56" t="s">
        <v>2090</v>
      </c>
      <c r="B195" s="56" t="s">
        <v>1264</v>
      </c>
      <c r="C195" s="56" t="s">
        <v>1265</v>
      </c>
      <c r="D195" s="56" t="s">
        <v>2057</v>
      </c>
      <c r="E195" s="56" t="s">
        <v>48</v>
      </c>
      <c r="F195" s="56" t="s">
        <v>2036</v>
      </c>
      <c r="G195" s="57">
        <v>45392</v>
      </c>
      <c r="H195" s="56" t="s">
        <v>2037</v>
      </c>
    </row>
    <row r="196" spans="1:8" ht="35.25" thickBot="1" x14ac:dyDescent="0.3">
      <c r="A196" s="56" t="s">
        <v>2091</v>
      </c>
      <c r="B196" s="56" t="s">
        <v>1264</v>
      </c>
      <c r="C196" s="56" t="s">
        <v>1265</v>
      </c>
      <c r="D196" s="56" t="s">
        <v>2059</v>
      </c>
      <c r="E196" s="56" t="s">
        <v>48</v>
      </c>
      <c r="F196" s="56" t="s">
        <v>2036</v>
      </c>
      <c r="G196" s="57">
        <v>45361</v>
      </c>
      <c r="H196" s="56" t="s">
        <v>2037</v>
      </c>
    </row>
    <row r="197" spans="1:8" ht="35.25" thickBot="1" x14ac:dyDescent="0.3">
      <c r="A197" s="56" t="s">
        <v>2092</v>
      </c>
      <c r="B197" s="56" t="s">
        <v>1264</v>
      </c>
      <c r="C197" s="56" t="s">
        <v>1265</v>
      </c>
      <c r="D197" s="56" t="s">
        <v>2059</v>
      </c>
      <c r="E197" s="56" t="s">
        <v>48</v>
      </c>
      <c r="F197" s="56" t="s">
        <v>2036</v>
      </c>
      <c r="G197" s="57">
        <v>45392</v>
      </c>
      <c r="H197" s="56" t="s">
        <v>2037</v>
      </c>
    </row>
    <row r="198" spans="1:8" ht="35.25" thickBot="1" x14ac:dyDescent="0.3">
      <c r="A198" s="56" t="s">
        <v>2093</v>
      </c>
      <c r="B198" s="56" t="s">
        <v>1264</v>
      </c>
      <c r="C198" s="56" t="s">
        <v>1265</v>
      </c>
      <c r="D198" s="56" t="s">
        <v>2064</v>
      </c>
      <c r="E198" s="56" t="s">
        <v>48</v>
      </c>
      <c r="F198" s="56" t="s">
        <v>2036</v>
      </c>
      <c r="G198" s="57">
        <v>45361</v>
      </c>
      <c r="H198" s="56" t="s">
        <v>2037</v>
      </c>
    </row>
    <row r="199" spans="1:8" ht="35.25" thickBot="1" x14ac:dyDescent="0.3">
      <c r="A199" s="56" t="s">
        <v>2094</v>
      </c>
      <c r="B199" s="56" t="s">
        <v>1264</v>
      </c>
      <c r="C199" s="56" t="s">
        <v>1265</v>
      </c>
      <c r="D199" s="56" t="s">
        <v>2066</v>
      </c>
      <c r="E199" s="56" t="s">
        <v>48</v>
      </c>
      <c r="F199" s="56" t="s">
        <v>2036</v>
      </c>
      <c r="G199" s="57">
        <v>45361</v>
      </c>
      <c r="H199" s="56" t="s">
        <v>2037</v>
      </c>
    </row>
    <row r="200" spans="1:8" ht="35.25" thickBot="1" x14ac:dyDescent="0.3">
      <c r="A200" s="56" t="s">
        <v>2095</v>
      </c>
      <c r="B200" s="56" t="s">
        <v>1264</v>
      </c>
      <c r="C200" s="56" t="s">
        <v>1265</v>
      </c>
      <c r="D200" s="56" t="s">
        <v>2066</v>
      </c>
      <c r="E200" s="56" t="s">
        <v>48</v>
      </c>
      <c r="F200" s="56" t="s">
        <v>2036</v>
      </c>
      <c r="G200" s="57">
        <v>45392</v>
      </c>
      <c r="H200" s="56" t="s">
        <v>2037</v>
      </c>
    </row>
    <row r="201" spans="1:8" ht="35.25" thickBot="1" x14ac:dyDescent="0.3">
      <c r="A201" s="56" t="s">
        <v>2150</v>
      </c>
      <c r="B201" s="56" t="s">
        <v>1461</v>
      </c>
      <c r="C201" s="56" t="s">
        <v>1462</v>
      </c>
      <c r="D201" s="57">
        <v>45331</v>
      </c>
      <c r="E201" s="56" t="s">
        <v>1747</v>
      </c>
      <c r="F201" s="56" t="s">
        <v>2036</v>
      </c>
      <c r="G201" s="57">
        <v>45606</v>
      </c>
      <c r="H201" s="56" t="s">
        <v>2037</v>
      </c>
    </row>
    <row r="202" spans="1:8" ht="35.25" thickBot="1" x14ac:dyDescent="0.3">
      <c r="A202" s="56" t="s">
        <v>2151</v>
      </c>
      <c r="B202" s="56" t="s">
        <v>1461</v>
      </c>
      <c r="C202" s="56" t="s">
        <v>1462</v>
      </c>
      <c r="D202" s="57">
        <v>45331</v>
      </c>
      <c r="E202" s="56" t="s">
        <v>1747</v>
      </c>
      <c r="F202" s="56" t="s">
        <v>2036</v>
      </c>
      <c r="G202" s="57">
        <v>45606</v>
      </c>
      <c r="H202" s="56" t="s">
        <v>2037</v>
      </c>
    </row>
    <row r="203" spans="1:8" ht="35.25" thickBot="1" x14ac:dyDescent="0.3">
      <c r="A203" s="56" t="s">
        <v>2152</v>
      </c>
      <c r="B203" s="56" t="s">
        <v>1461</v>
      </c>
      <c r="C203" s="56" t="s">
        <v>1462</v>
      </c>
      <c r="D203" s="56" t="s">
        <v>2035</v>
      </c>
      <c r="E203" s="56" t="s">
        <v>48</v>
      </c>
      <c r="F203" s="56" t="s">
        <v>2036</v>
      </c>
      <c r="G203" s="57">
        <v>45606</v>
      </c>
      <c r="H203" s="56" t="s">
        <v>2037</v>
      </c>
    </row>
    <row r="204" spans="1:8" ht="35.25" thickBot="1" x14ac:dyDescent="0.3">
      <c r="A204" s="56" t="s">
        <v>2153</v>
      </c>
      <c r="B204" s="56" t="s">
        <v>1461</v>
      </c>
      <c r="C204" s="56" t="s">
        <v>1462</v>
      </c>
      <c r="D204" s="56" t="s">
        <v>2035</v>
      </c>
      <c r="E204" s="56" t="s">
        <v>48</v>
      </c>
      <c r="F204" s="56" t="s">
        <v>2036</v>
      </c>
      <c r="G204" s="57">
        <v>45606</v>
      </c>
      <c r="H204" s="56" t="s">
        <v>2037</v>
      </c>
    </row>
    <row r="205" spans="1:8" ht="35.25" thickBot="1" x14ac:dyDescent="0.3">
      <c r="A205" s="56" t="s">
        <v>2154</v>
      </c>
      <c r="B205" s="56" t="s">
        <v>1461</v>
      </c>
      <c r="C205" s="56" t="s">
        <v>1462</v>
      </c>
      <c r="D205" s="56" t="s">
        <v>2064</v>
      </c>
      <c r="E205" s="56" t="s">
        <v>48</v>
      </c>
      <c r="F205" s="56" t="s">
        <v>2068</v>
      </c>
      <c r="G205" s="57">
        <v>45332</v>
      </c>
      <c r="H205" s="56" t="s">
        <v>2037</v>
      </c>
    </row>
    <row r="206" spans="1:8" ht="35.25" thickBot="1" x14ac:dyDescent="0.3">
      <c r="A206" s="56" t="s">
        <v>2155</v>
      </c>
      <c r="B206" s="56" t="s">
        <v>1461</v>
      </c>
      <c r="C206" s="56" t="s">
        <v>1462</v>
      </c>
      <c r="D206" s="56" t="s">
        <v>2064</v>
      </c>
      <c r="E206" s="56" t="s">
        <v>48</v>
      </c>
      <c r="F206" s="56" t="s">
        <v>2036</v>
      </c>
      <c r="G206" s="57">
        <v>45606</v>
      </c>
      <c r="H206" s="56" t="s">
        <v>2037</v>
      </c>
    </row>
    <row r="207" spans="1:8" ht="35.25" thickBot="1" x14ac:dyDescent="0.3">
      <c r="A207" s="56" t="s">
        <v>2156</v>
      </c>
      <c r="B207" s="56" t="s">
        <v>1461</v>
      </c>
      <c r="C207" s="56" t="s">
        <v>1462</v>
      </c>
      <c r="D207" s="56" t="s">
        <v>2066</v>
      </c>
      <c r="E207" s="56" t="s">
        <v>48</v>
      </c>
      <c r="F207" s="56" t="s">
        <v>2036</v>
      </c>
      <c r="G207" s="57">
        <v>45606</v>
      </c>
      <c r="H207" s="56" t="s">
        <v>2037</v>
      </c>
    </row>
    <row r="208" spans="1:8" ht="35.25" thickBot="1" x14ac:dyDescent="0.3">
      <c r="A208" s="56" t="s">
        <v>2157</v>
      </c>
      <c r="B208" s="56" t="s">
        <v>1461</v>
      </c>
      <c r="C208" s="56" t="s">
        <v>1462</v>
      </c>
      <c r="D208" s="56" t="s">
        <v>2066</v>
      </c>
      <c r="E208" s="56" t="s">
        <v>48</v>
      </c>
      <c r="F208" s="56" t="s">
        <v>2036</v>
      </c>
      <c r="G208" s="57">
        <v>45606</v>
      </c>
      <c r="H208" s="56" t="s">
        <v>2037</v>
      </c>
    </row>
    <row r="209" spans="1:8" ht="35.25" thickBot="1" x14ac:dyDescent="0.3">
      <c r="A209" s="56" t="s">
        <v>2210</v>
      </c>
      <c r="B209" s="56" t="s">
        <v>1603</v>
      </c>
      <c r="C209" s="56" t="s">
        <v>1604</v>
      </c>
      <c r="D209" s="56" t="s">
        <v>2064</v>
      </c>
      <c r="E209" s="56" t="s">
        <v>48</v>
      </c>
      <c r="F209" s="56" t="s">
        <v>2068</v>
      </c>
      <c r="G209" s="57">
        <v>45483</v>
      </c>
      <c r="H209" s="56" t="s">
        <v>2037</v>
      </c>
    </row>
    <row r="210" spans="1:8" ht="35.25" thickBot="1" x14ac:dyDescent="0.3">
      <c r="A210" s="56" t="s">
        <v>2210</v>
      </c>
      <c r="B210" s="56" t="s">
        <v>1603</v>
      </c>
      <c r="C210" s="56" t="s">
        <v>1604</v>
      </c>
      <c r="D210" s="56" t="s">
        <v>2066</v>
      </c>
      <c r="E210" s="56" t="s">
        <v>48</v>
      </c>
      <c r="F210" s="56" t="s">
        <v>2068</v>
      </c>
      <c r="G210" s="57">
        <v>45483</v>
      </c>
      <c r="H210" s="56" t="s">
        <v>2037</v>
      </c>
    </row>
    <row r="211" spans="1:8" ht="35.25" thickBot="1" x14ac:dyDescent="0.3">
      <c r="A211" s="56" t="s">
        <v>2067</v>
      </c>
      <c r="B211" s="56" t="s">
        <v>1216</v>
      </c>
      <c r="C211" s="56" t="s">
        <v>1217</v>
      </c>
      <c r="D211" s="57">
        <v>45605</v>
      </c>
      <c r="E211" s="56" t="s">
        <v>48</v>
      </c>
      <c r="F211" s="56" t="s">
        <v>2068</v>
      </c>
      <c r="G211" s="57">
        <v>45332</v>
      </c>
      <c r="H211" s="56" t="s">
        <v>2037</v>
      </c>
    </row>
    <row r="212" spans="1:8" ht="35.25" thickBot="1" x14ac:dyDescent="0.3">
      <c r="A212" s="56" t="s">
        <v>2069</v>
      </c>
      <c r="B212" s="56" t="s">
        <v>1216</v>
      </c>
      <c r="C212" s="56" t="s">
        <v>1217</v>
      </c>
      <c r="D212" s="56" t="s">
        <v>2035</v>
      </c>
      <c r="E212" s="56" t="s">
        <v>48</v>
      </c>
      <c r="F212" s="56" t="s">
        <v>2036</v>
      </c>
      <c r="G212" s="57">
        <v>45332</v>
      </c>
      <c r="H212" s="56" t="s">
        <v>2037</v>
      </c>
    </row>
    <row r="213" spans="1:8" ht="35.25" thickBot="1" x14ac:dyDescent="0.3">
      <c r="A213" s="56" t="s">
        <v>2070</v>
      </c>
      <c r="B213" s="56" t="s">
        <v>1216</v>
      </c>
      <c r="C213" s="56" t="s">
        <v>1217</v>
      </c>
      <c r="D213" s="56" t="s">
        <v>2035</v>
      </c>
      <c r="E213" s="56" t="s">
        <v>48</v>
      </c>
      <c r="F213" s="56" t="s">
        <v>2036</v>
      </c>
      <c r="G213" s="57">
        <v>45606</v>
      </c>
      <c r="H213" s="56" t="s">
        <v>2037</v>
      </c>
    </row>
    <row r="214" spans="1:8" ht="35.25" thickBot="1" x14ac:dyDescent="0.3">
      <c r="A214" s="56" t="s">
        <v>2071</v>
      </c>
      <c r="B214" s="56" t="s">
        <v>1216</v>
      </c>
      <c r="C214" s="56" t="s">
        <v>1217</v>
      </c>
      <c r="D214" s="56" t="s">
        <v>2064</v>
      </c>
      <c r="E214" s="56" t="s">
        <v>48</v>
      </c>
      <c r="F214" s="56" t="s">
        <v>2068</v>
      </c>
      <c r="G214" s="57">
        <v>45332</v>
      </c>
      <c r="H214" s="56" t="s">
        <v>2037</v>
      </c>
    </row>
    <row r="215" spans="1:8" ht="35.25" thickBot="1" x14ac:dyDescent="0.3">
      <c r="A215" s="56" t="s">
        <v>2071</v>
      </c>
      <c r="B215" s="56" t="s">
        <v>1216</v>
      </c>
      <c r="C215" s="56" t="s">
        <v>1217</v>
      </c>
      <c r="D215" s="56" t="s">
        <v>2066</v>
      </c>
      <c r="E215" s="56" t="s">
        <v>48</v>
      </c>
      <c r="F215" s="56" t="s">
        <v>2068</v>
      </c>
      <c r="G215" s="57">
        <v>45332</v>
      </c>
      <c r="H215" s="56" t="s">
        <v>2037</v>
      </c>
    </row>
    <row r="216" spans="1:8" ht="35.25" thickBot="1" x14ac:dyDescent="0.3">
      <c r="A216" s="56" t="s">
        <v>2264</v>
      </c>
      <c r="B216" s="56" t="s">
        <v>1704</v>
      </c>
      <c r="C216" s="56" t="s">
        <v>1705</v>
      </c>
      <c r="D216" s="56" t="s">
        <v>2035</v>
      </c>
      <c r="E216" s="56" t="s">
        <v>48</v>
      </c>
      <c r="F216" s="56" t="s">
        <v>2036</v>
      </c>
      <c r="G216" s="57">
        <v>45606</v>
      </c>
      <c r="H216" s="56" t="s">
        <v>2037</v>
      </c>
    </row>
    <row r="217" spans="1:8" ht="35.25" thickBot="1" x14ac:dyDescent="0.3">
      <c r="A217" s="56" t="s">
        <v>2265</v>
      </c>
      <c r="B217" s="56" t="s">
        <v>1704</v>
      </c>
      <c r="C217" s="56" t="s">
        <v>1705</v>
      </c>
      <c r="D217" s="56" t="s">
        <v>2064</v>
      </c>
      <c r="E217" s="56" t="s">
        <v>48</v>
      </c>
      <c r="F217" s="56" t="s">
        <v>2036</v>
      </c>
      <c r="G217" s="57">
        <v>45606</v>
      </c>
      <c r="H217" s="56" t="s">
        <v>2037</v>
      </c>
    </row>
    <row r="218" spans="1:8" ht="35.25" thickBot="1" x14ac:dyDescent="0.3">
      <c r="A218" s="56" t="s">
        <v>2266</v>
      </c>
      <c r="B218" s="56" t="s">
        <v>1704</v>
      </c>
      <c r="C218" s="56" t="s">
        <v>1705</v>
      </c>
      <c r="D218" s="56" t="s">
        <v>2066</v>
      </c>
      <c r="E218" s="56" t="s">
        <v>48</v>
      </c>
      <c r="F218" s="56" t="s">
        <v>2036</v>
      </c>
      <c r="G218" s="57">
        <v>45606</v>
      </c>
      <c r="H218" s="56" t="s">
        <v>2037</v>
      </c>
    </row>
    <row r="219" spans="1:8" ht="35.25" thickBot="1" x14ac:dyDescent="0.3">
      <c r="A219" s="56" t="s">
        <v>2050</v>
      </c>
      <c r="B219" s="56" t="s">
        <v>307</v>
      </c>
      <c r="C219" s="56" t="s">
        <v>308</v>
      </c>
      <c r="D219" s="56" t="s">
        <v>2051</v>
      </c>
      <c r="E219" s="56" t="s">
        <v>48</v>
      </c>
      <c r="F219" s="56" t="s">
        <v>2043</v>
      </c>
      <c r="G219" s="57">
        <v>45636</v>
      </c>
      <c r="H219" s="56" t="s">
        <v>2037</v>
      </c>
    </row>
    <row r="220" spans="1:8" ht="35.25" thickBot="1" x14ac:dyDescent="0.3">
      <c r="A220" s="56" t="s">
        <v>2052</v>
      </c>
      <c r="B220" s="56" t="s">
        <v>307</v>
      </c>
      <c r="C220" s="56" t="s">
        <v>308</v>
      </c>
      <c r="D220" s="56" t="s">
        <v>2053</v>
      </c>
      <c r="E220" s="56" t="s">
        <v>48</v>
      </c>
      <c r="F220" s="56" t="s">
        <v>2043</v>
      </c>
      <c r="G220" s="57">
        <v>45636</v>
      </c>
      <c r="H220" s="56" t="s">
        <v>2037</v>
      </c>
    </row>
    <row r="221" spans="1:8" ht="35.25" thickBot="1" x14ac:dyDescent="0.3">
      <c r="A221" s="56" t="s">
        <v>2054</v>
      </c>
      <c r="B221" s="56" t="s">
        <v>307</v>
      </c>
      <c r="C221" s="56" t="s">
        <v>308</v>
      </c>
      <c r="D221" s="56" t="s">
        <v>2055</v>
      </c>
      <c r="E221" s="56" t="s">
        <v>48</v>
      </c>
      <c r="F221" s="56" t="s">
        <v>2043</v>
      </c>
      <c r="G221" s="57">
        <v>45636</v>
      </c>
      <c r="H221" s="56" t="s">
        <v>2037</v>
      </c>
    </row>
    <row r="222" spans="1:8" ht="35.25" thickBot="1" x14ac:dyDescent="0.3">
      <c r="A222" s="56" t="s">
        <v>2056</v>
      </c>
      <c r="B222" s="56" t="s">
        <v>307</v>
      </c>
      <c r="C222" s="56" t="s">
        <v>308</v>
      </c>
      <c r="D222" s="56" t="s">
        <v>2057</v>
      </c>
      <c r="E222" s="56" t="s">
        <v>48</v>
      </c>
      <c r="F222" s="56" t="s">
        <v>2043</v>
      </c>
      <c r="G222" s="57">
        <v>45636</v>
      </c>
      <c r="H222" s="56" t="s">
        <v>2037</v>
      </c>
    </row>
    <row r="223" spans="1:8" ht="35.25" thickBot="1" x14ac:dyDescent="0.3">
      <c r="A223" s="56" t="s">
        <v>2058</v>
      </c>
      <c r="B223" s="56" t="s">
        <v>307</v>
      </c>
      <c r="C223" s="56" t="s">
        <v>308</v>
      </c>
      <c r="D223" s="56" t="s">
        <v>2059</v>
      </c>
      <c r="E223" s="56" t="s">
        <v>48</v>
      </c>
      <c r="F223" s="56" t="s">
        <v>2043</v>
      </c>
      <c r="G223" s="57">
        <v>45636</v>
      </c>
      <c r="H223" s="56" t="s">
        <v>2037</v>
      </c>
    </row>
    <row r="224" spans="1:8" ht="35.25" thickBot="1" x14ac:dyDescent="0.3">
      <c r="A224" s="56" t="s">
        <v>2060</v>
      </c>
      <c r="B224" s="56" t="s">
        <v>307</v>
      </c>
      <c r="C224" s="56" t="s">
        <v>308</v>
      </c>
      <c r="D224" s="56" t="s">
        <v>2061</v>
      </c>
      <c r="E224" s="56" t="s">
        <v>48</v>
      </c>
      <c r="F224" s="56" t="s">
        <v>2043</v>
      </c>
      <c r="G224" s="57">
        <v>45636</v>
      </c>
      <c r="H224" s="56" t="s">
        <v>2037</v>
      </c>
    </row>
    <row r="225" spans="1:8" ht="35.25" thickBot="1" x14ac:dyDescent="0.3">
      <c r="A225" s="56" t="s">
        <v>2062</v>
      </c>
      <c r="B225" s="56" t="s">
        <v>307</v>
      </c>
      <c r="C225" s="56" t="s">
        <v>308</v>
      </c>
      <c r="D225" s="56" t="s">
        <v>2035</v>
      </c>
      <c r="E225" s="56" t="s">
        <v>48</v>
      </c>
      <c r="F225" s="56" t="s">
        <v>2048</v>
      </c>
      <c r="G225" s="57">
        <v>45636</v>
      </c>
      <c r="H225" s="56" t="s">
        <v>2037</v>
      </c>
    </row>
    <row r="226" spans="1:8" ht="35.25" thickBot="1" x14ac:dyDescent="0.3">
      <c r="A226" s="56" t="s">
        <v>2063</v>
      </c>
      <c r="B226" s="56" t="s">
        <v>307</v>
      </c>
      <c r="C226" s="56" t="s">
        <v>308</v>
      </c>
      <c r="D226" s="56" t="s">
        <v>2064</v>
      </c>
      <c r="E226" s="56" t="s">
        <v>48</v>
      </c>
      <c r="F226" s="56" t="s">
        <v>2036</v>
      </c>
      <c r="G226" s="57">
        <v>45636</v>
      </c>
      <c r="H226" s="56" t="s">
        <v>2037</v>
      </c>
    </row>
    <row r="227" spans="1:8" ht="35.25" thickBot="1" x14ac:dyDescent="0.3">
      <c r="A227" s="56" t="s">
        <v>2065</v>
      </c>
      <c r="B227" s="56" t="s">
        <v>307</v>
      </c>
      <c r="C227" s="56" t="s">
        <v>308</v>
      </c>
      <c r="D227" s="56" t="s">
        <v>2066</v>
      </c>
      <c r="E227" s="56" t="s">
        <v>48</v>
      </c>
      <c r="F227" s="56" t="s">
        <v>2043</v>
      </c>
      <c r="G227" s="57">
        <v>45636</v>
      </c>
      <c r="H227" s="56" t="s">
        <v>2037</v>
      </c>
    </row>
    <row r="228" spans="1:8" ht="35.25" thickBot="1" x14ac:dyDescent="0.3">
      <c r="A228" s="56" t="s">
        <v>2130</v>
      </c>
      <c r="B228" s="56" t="s">
        <v>1374</v>
      </c>
      <c r="C228" s="56" t="s">
        <v>1375</v>
      </c>
      <c r="D228" s="56" t="s">
        <v>2066</v>
      </c>
      <c r="E228" s="56" t="s">
        <v>48</v>
      </c>
      <c r="F228" s="56" t="s">
        <v>2068</v>
      </c>
      <c r="G228" s="57">
        <v>45483</v>
      </c>
      <c r="H228" s="56" t="s">
        <v>2037</v>
      </c>
    </row>
    <row r="229" spans="1:8" ht="35.25" thickBot="1" x14ac:dyDescent="0.3">
      <c r="A229" s="56" t="s">
        <v>2186</v>
      </c>
      <c r="B229" s="56" t="s">
        <v>1257</v>
      </c>
      <c r="C229" s="56" t="s">
        <v>2187</v>
      </c>
      <c r="D229" s="57">
        <v>45544</v>
      </c>
      <c r="E229" s="56" t="s">
        <v>1747</v>
      </c>
      <c r="F229" s="56" t="s">
        <v>2068</v>
      </c>
      <c r="G229" s="57">
        <v>45575</v>
      </c>
      <c r="H229" s="56" t="s">
        <v>2037</v>
      </c>
    </row>
    <row r="230" spans="1:8" ht="35.25" thickBot="1" x14ac:dyDescent="0.3">
      <c r="A230" s="56" t="s">
        <v>2076</v>
      </c>
      <c r="B230" s="56" t="s">
        <v>1249</v>
      </c>
      <c r="C230" s="56" t="s">
        <v>2077</v>
      </c>
      <c r="D230" s="57">
        <v>45543</v>
      </c>
      <c r="E230" s="56" t="s">
        <v>2078</v>
      </c>
      <c r="F230" s="56" t="s">
        <v>2068</v>
      </c>
      <c r="G230" s="57">
        <v>45332</v>
      </c>
      <c r="H230" s="56" t="s">
        <v>2037</v>
      </c>
    </row>
    <row r="231" spans="1:8" ht="35.25" thickBot="1" x14ac:dyDescent="0.3">
      <c r="A231" s="56" t="s">
        <v>2079</v>
      </c>
      <c r="B231" s="56" t="s">
        <v>1249</v>
      </c>
      <c r="C231" s="56" t="s">
        <v>2077</v>
      </c>
      <c r="D231" s="57">
        <v>45391</v>
      </c>
      <c r="E231" s="56" t="s">
        <v>1747</v>
      </c>
      <c r="F231" s="56" t="s">
        <v>2068</v>
      </c>
      <c r="G231" s="57">
        <v>45332</v>
      </c>
      <c r="H231" s="56" t="s">
        <v>2037</v>
      </c>
    </row>
    <row r="232" spans="1:8" ht="35.25" thickBot="1" x14ac:dyDescent="0.3">
      <c r="A232" s="56" t="s">
        <v>2144</v>
      </c>
      <c r="B232" s="56" t="s">
        <v>1443</v>
      </c>
      <c r="C232" s="56" t="s">
        <v>1444</v>
      </c>
      <c r="D232" s="56" t="s">
        <v>2035</v>
      </c>
      <c r="E232" s="56" t="s">
        <v>48</v>
      </c>
      <c r="F232" s="56" t="s">
        <v>2068</v>
      </c>
      <c r="G232" s="57">
        <v>45483</v>
      </c>
      <c r="H232" s="56" t="s">
        <v>2037</v>
      </c>
    </row>
    <row r="233" spans="1:8" ht="35.25" thickBot="1" x14ac:dyDescent="0.3">
      <c r="A233" s="56" t="s">
        <v>2108</v>
      </c>
      <c r="B233" s="56" t="s">
        <v>1301</v>
      </c>
      <c r="C233" s="56" t="s">
        <v>1302</v>
      </c>
      <c r="D233" s="56" t="s">
        <v>2066</v>
      </c>
      <c r="E233" s="56" t="s">
        <v>48</v>
      </c>
      <c r="F233" s="56" t="s">
        <v>2068</v>
      </c>
      <c r="G233" s="57">
        <v>45301</v>
      </c>
      <c r="H233" s="56" t="s">
        <v>2037</v>
      </c>
    </row>
    <row r="234" spans="1:8" ht="35.25" thickBot="1" x14ac:dyDescent="0.3">
      <c r="A234" s="56" t="s">
        <v>2084</v>
      </c>
      <c r="B234" s="56" t="s">
        <v>1160</v>
      </c>
      <c r="C234" s="56" t="s">
        <v>1161</v>
      </c>
      <c r="D234" s="56" t="s">
        <v>2064</v>
      </c>
      <c r="E234" s="56" t="s">
        <v>48</v>
      </c>
      <c r="F234" s="56" t="s">
        <v>2043</v>
      </c>
      <c r="G234" s="57">
        <v>45483</v>
      </c>
      <c r="H234" s="56" t="s">
        <v>2037</v>
      </c>
    </row>
    <row r="235" spans="1:8" ht="35.25" thickBot="1" x14ac:dyDescent="0.3">
      <c r="A235" s="56" t="s">
        <v>2085</v>
      </c>
      <c r="B235" s="56" t="s">
        <v>1160</v>
      </c>
      <c r="C235" s="56" t="s">
        <v>1161</v>
      </c>
      <c r="D235" s="56" t="s">
        <v>2064</v>
      </c>
      <c r="E235" s="56" t="s">
        <v>48</v>
      </c>
      <c r="F235" s="56" t="s">
        <v>2036</v>
      </c>
      <c r="G235" s="57">
        <v>45483</v>
      </c>
      <c r="H235" s="56" t="s">
        <v>2037</v>
      </c>
    </row>
    <row r="236" spans="1:8" ht="35.25" thickBot="1" x14ac:dyDescent="0.3">
      <c r="A236" s="56" t="s">
        <v>2112</v>
      </c>
      <c r="B236" s="56" t="s">
        <v>1166</v>
      </c>
      <c r="C236" s="56" t="s">
        <v>1167</v>
      </c>
      <c r="D236" s="56" t="s">
        <v>2113</v>
      </c>
      <c r="E236" s="56" t="s">
        <v>1747</v>
      </c>
      <c r="F236" s="56" t="s">
        <v>2036</v>
      </c>
      <c r="G236" s="57">
        <v>45361</v>
      </c>
      <c r="H236" s="56" t="s">
        <v>2037</v>
      </c>
    </row>
    <row r="237" spans="1:8" ht="35.25" thickBot="1" x14ac:dyDescent="0.3">
      <c r="A237" s="56" t="s">
        <v>2114</v>
      </c>
      <c r="B237" s="56" t="s">
        <v>1166</v>
      </c>
      <c r="C237" s="56" t="s">
        <v>1167</v>
      </c>
      <c r="D237" s="57">
        <v>45331</v>
      </c>
      <c r="E237" s="56" t="s">
        <v>1747</v>
      </c>
      <c r="F237" s="56" t="s">
        <v>2036</v>
      </c>
      <c r="G237" s="57">
        <v>45361</v>
      </c>
      <c r="H237" s="56" t="s">
        <v>2037</v>
      </c>
    </row>
    <row r="238" spans="1:8" ht="35.25" thickBot="1" x14ac:dyDescent="0.3">
      <c r="A238" s="56" t="s">
        <v>2173</v>
      </c>
      <c r="B238" s="56" t="s">
        <v>1168</v>
      </c>
      <c r="C238" s="56" t="s">
        <v>1169</v>
      </c>
      <c r="D238" s="57">
        <v>45605</v>
      </c>
      <c r="E238" s="56" t="s">
        <v>48</v>
      </c>
      <c r="F238" s="56" t="s">
        <v>2036</v>
      </c>
      <c r="G238" s="57">
        <v>45636</v>
      </c>
      <c r="H238" s="56" t="s">
        <v>2037</v>
      </c>
    </row>
    <row r="239" spans="1:8" ht="35.25" thickBot="1" x14ac:dyDescent="0.3">
      <c r="A239" s="56" t="s">
        <v>2174</v>
      </c>
      <c r="B239" s="56" t="s">
        <v>1168</v>
      </c>
      <c r="C239" s="56" t="s">
        <v>1169</v>
      </c>
      <c r="D239" s="57">
        <v>45605</v>
      </c>
      <c r="E239" s="56" t="s">
        <v>48</v>
      </c>
      <c r="F239" s="56" t="s">
        <v>2048</v>
      </c>
      <c r="G239" s="57">
        <v>45361</v>
      </c>
      <c r="H239" s="56" t="s">
        <v>2037</v>
      </c>
    </row>
    <row r="240" spans="1:8" ht="35.25" thickBot="1" x14ac:dyDescent="0.3">
      <c r="A240" s="56" t="s">
        <v>2175</v>
      </c>
      <c r="B240" s="56" t="s">
        <v>1168</v>
      </c>
      <c r="C240" s="56" t="s">
        <v>1169</v>
      </c>
      <c r="D240" s="57">
        <v>45635</v>
      </c>
      <c r="E240" s="56" t="s">
        <v>48</v>
      </c>
      <c r="F240" s="56" t="s">
        <v>2036</v>
      </c>
      <c r="G240" s="57">
        <v>45636</v>
      </c>
      <c r="H240" s="56" t="s">
        <v>2037</v>
      </c>
    </row>
    <row r="241" spans="1:8" ht="35.25" thickBot="1" x14ac:dyDescent="0.3">
      <c r="A241" s="56" t="s">
        <v>2174</v>
      </c>
      <c r="B241" s="56" t="s">
        <v>1168</v>
      </c>
      <c r="C241" s="56" t="s">
        <v>1169</v>
      </c>
      <c r="D241" s="57">
        <v>45635</v>
      </c>
      <c r="E241" s="56" t="s">
        <v>48</v>
      </c>
      <c r="F241" s="56" t="s">
        <v>2048</v>
      </c>
      <c r="G241" s="57">
        <v>45361</v>
      </c>
      <c r="H241" s="56" t="s">
        <v>2037</v>
      </c>
    </row>
    <row r="242" spans="1:8" ht="35.25" thickBot="1" x14ac:dyDescent="0.3">
      <c r="A242" s="56" t="s">
        <v>2176</v>
      </c>
      <c r="B242" s="56" t="s">
        <v>1168</v>
      </c>
      <c r="C242" s="56" t="s">
        <v>1169</v>
      </c>
      <c r="D242" s="56" t="s">
        <v>2039</v>
      </c>
      <c r="E242" s="56" t="s">
        <v>48</v>
      </c>
      <c r="F242" s="56" t="s">
        <v>2036</v>
      </c>
      <c r="G242" s="57">
        <v>45636</v>
      </c>
      <c r="H242" s="56" t="s">
        <v>2037</v>
      </c>
    </row>
    <row r="243" spans="1:8" ht="35.25" thickBot="1" x14ac:dyDescent="0.3">
      <c r="A243" s="56" t="s">
        <v>2174</v>
      </c>
      <c r="B243" s="56" t="s">
        <v>1168</v>
      </c>
      <c r="C243" s="56" t="s">
        <v>1169</v>
      </c>
      <c r="D243" s="56" t="s">
        <v>2039</v>
      </c>
      <c r="E243" s="56" t="s">
        <v>48</v>
      </c>
      <c r="F243" s="56" t="s">
        <v>2048</v>
      </c>
      <c r="G243" s="57">
        <v>45361</v>
      </c>
      <c r="H243" s="56" t="s">
        <v>2037</v>
      </c>
    </row>
    <row r="244" spans="1:8" ht="35.25" thickBot="1" x14ac:dyDescent="0.3">
      <c r="A244" s="56" t="s">
        <v>2177</v>
      </c>
      <c r="B244" s="56" t="s">
        <v>1168</v>
      </c>
      <c r="C244" s="56" t="s">
        <v>1169</v>
      </c>
      <c r="D244" s="56" t="s">
        <v>2041</v>
      </c>
      <c r="E244" s="56" t="s">
        <v>48</v>
      </c>
      <c r="F244" s="56" t="s">
        <v>2036</v>
      </c>
      <c r="G244" s="57">
        <v>45636</v>
      </c>
      <c r="H244" s="56" t="s">
        <v>2037</v>
      </c>
    </row>
    <row r="245" spans="1:8" ht="35.25" thickBot="1" x14ac:dyDescent="0.3">
      <c r="A245" s="56" t="s">
        <v>2174</v>
      </c>
      <c r="B245" s="56" t="s">
        <v>1168</v>
      </c>
      <c r="C245" s="56" t="s">
        <v>1169</v>
      </c>
      <c r="D245" s="56" t="s">
        <v>2041</v>
      </c>
      <c r="E245" s="56" t="s">
        <v>48</v>
      </c>
      <c r="F245" s="56" t="s">
        <v>2048</v>
      </c>
      <c r="G245" s="57">
        <v>45361</v>
      </c>
      <c r="H245" s="56" t="s">
        <v>2037</v>
      </c>
    </row>
    <row r="246" spans="1:8" ht="35.25" thickBot="1" x14ac:dyDescent="0.3">
      <c r="A246" s="56" t="s">
        <v>2174</v>
      </c>
      <c r="B246" s="56" t="s">
        <v>1168</v>
      </c>
      <c r="C246" s="56" t="s">
        <v>1169</v>
      </c>
      <c r="D246" s="56" t="s">
        <v>2051</v>
      </c>
      <c r="E246" s="56" t="s">
        <v>48</v>
      </c>
      <c r="F246" s="56" t="s">
        <v>2048</v>
      </c>
      <c r="G246" s="57">
        <v>45361</v>
      </c>
      <c r="H246" s="56" t="s">
        <v>2037</v>
      </c>
    </row>
    <row r="247" spans="1:8" ht="35.25" thickBot="1" x14ac:dyDescent="0.3">
      <c r="A247" s="56" t="s">
        <v>2174</v>
      </c>
      <c r="B247" s="56" t="s">
        <v>1168</v>
      </c>
      <c r="C247" s="56" t="s">
        <v>1169</v>
      </c>
      <c r="D247" s="56" t="s">
        <v>2053</v>
      </c>
      <c r="E247" s="56" t="s">
        <v>48</v>
      </c>
      <c r="F247" s="56" t="s">
        <v>2048</v>
      </c>
      <c r="G247" s="57">
        <v>45361</v>
      </c>
      <c r="H247" s="56" t="s">
        <v>2037</v>
      </c>
    </row>
    <row r="248" spans="1:8" ht="35.25" thickBot="1" x14ac:dyDescent="0.3">
      <c r="A248" s="56" t="s">
        <v>2174</v>
      </c>
      <c r="B248" s="56" t="s">
        <v>1168</v>
      </c>
      <c r="C248" s="56" t="s">
        <v>1169</v>
      </c>
      <c r="D248" s="56" t="s">
        <v>2055</v>
      </c>
      <c r="E248" s="56" t="s">
        <v>48</v>
      </c>
      <c r="F248" s="56" t="s">
        <v>2048</v>
      </c>
      <c r="G248" s="57">
        <v>45361</v>
      </c>
      <c r="H248" s="56" t="s">
        <v>2037</v>
      </c>
    </row>
    <row r="249" spans="1:8" ht="35.25" thickBot="1" x14ac:dyDescent="0.3">
      <c r="A249" s="56" t="s">
        <v>2174</v>
      </c>
      <c r="B249" s="56" t="s">
        <v>1168</v>
      </c>
      <c r="C249" s="56" t="s">
        <v>1169</v>
      </c>
      <c r="D249" s="56" t="s">
        <v>2057</v>
      </c>
      <c r="E249" s="56" t="s">
        <v>48</v>
      </c>
      <c r="F249" s="56" t="s">
        <v>2048</v>
      </c>
      <c r="G249" s="57">
        <v>45361</v>
      </c>
      <c r="H249" s="56" t="s">
        <v>2037</v>
      </c>
    </row>
    <row r="250" spans="1:8" ht="35.25" thickBot="1" x14ac:dyDescent="0.3">
      <c r="A250" s="56" t="s">
        <v>2174</v>
      </c>
      <c r="B250" s="56" t="s">
        <v>1168</v>
      </c>
      <c r="C250" s="56" t="s">
        <v>1169</v>
      </c>
      <c r="D250" s="56" t="s">
        <v>2059</v>
      </c>
      <c r="E250" s="56" t="s">
        <v>48</v>
      </c>
      <c r="F250" s="56" t="s">
        <v>2048</v>
      </c>
      <c r="G250" s="57">
        <v>45361</v>
      </c>
      <c r="H250" s="56" t="s">
        <v>2037</v>
      </c>
    </row>
    <row r="251" spans="1:8" ht="35.25" thickBot="1" x14ac:dyDescent="0.3">
      <c r="A251" s="56" t="s">
        <v>2174</v>
      </c>
      <c r="B251" s="56" t="s">
        <v>1168</v>
      </c>
      <c r="C251" s="56" t="s">
        <v>1169</v>
      </c>
      <c r="D251" s="56" t="s">
        <v>2061</v>
      </c>
      <c r="E251" s="56" t="s">
        <v>48</v>
      </c>
      <c r="F251" s="56" t="s">
        <v>2048</v>
      </c>
      <c r="G251" s="57">
        <v>45361</v>
      </c>
      <c r="H251" s="56" t="s">
        <v>2037</v>
      </c>
    </row>
    <row r="252" spans="1:8" ht="35.25" thickBot="1" x14ac:dyDescent="0.3">
      <c r="A252" s="56" t="s">
        <v>2174</v>
      </c>
      <c r="B252" s="56" t="s">
        <v>1168</v>
      </c>
      <c r="C252" s="56" t="s">
        <v>1169</v>
      </c>
      <c r="D252" s="56" t="s">
        <v>2035</v>
      </c>
      <c r="E252" s="56" t="s">
        <v>48</v>
      </c>
      <c r="F252" s="56" t="s">
        <v>2048</v>
      </c>
      <c r="G252" s="57">
        <v>45361</v>
      </c>
      <c r="H252" s="56" t="s">
        <v>2037</v>
      </c>
    </row>
    <row r="253" spans="1:8" ht="35.25" thickBot="1" x14ac:dyDescent="0.3">
      <c r="A253" s="56" t="s">
        <v>2174</v>
      </c>
      <c r="B253" s="56" t="s">
        <v>1168</v>
      </c>
      <c r="C253" s="56" t="s">
        <v>1169</v>
      </c>
      <c r="D253" s="56" t="s">
        <v>2064</v>
      </c>
      <c r="E253" s="56" t="s">
        <v>48</v>
      </c>
      <c r="F253" s="56" t="s">
        <v>2048</v>
      </c>
      <c r="G253" s="57">
        <v>45361</v>
      </c>
      <c r="H253" s="56" t="s">
        <v>2037</v>
      </c>
    </row>
    <row r="254" spans="1:8" ht="35.25" thickBot="1" x14ac:dyDescent="0.3">
      <c r="A254" s="56" t="s">
        <v>2174</v>
      </c>
      <c r="B254" s="56" t="s">
        <v>1168</v>
      </c>
      <c r="C254" s="56" t="s">
        <v>1169</v>
      </c>
      <c r="D254" s="56" t="s">
        <v>2066</v>
      </c>
      <c r="E254" s="56" t="s">
        <v>48</v>
      </c>
      <c r="F254" s="56" t="s">
        <v>2048</v>
      </c>
      <c r="G254" s="57">
        <v>45361</v>
      </c>
      <c r="H254" s="56" t="s">
        <v>2037</v>
      </c>
    </row>
    <row r="255" spans="1:8" ht="35.25" thickBot="1" x14ac:dyDescent="0.3">
      <c r="A255" s="56" t="s">
        <v>2263</v>
      </c>
      <c r="B255" s="56" t="s">
        <v>1170</v>
      </c>
      <c r="C255" s="56" t="s">
        <v>1171</v>
      </c>
      <c r="D255" s="56" t="s">
        <v>2066</v>
      </c>
      <c r="E255" s="56" t="s">
        <v>48</v>
      </c>
      <c r="F255" s="56" t="s">
        <v>2068</v>
      </c>
      <c r="G255" s="57">
        <v>45301</v>
      </c>
      <c r="H255" s="56" t="s">
        <v>2037</v>
      </c>
    </row>
    <row r="256" spans="1:8" ht="35.25" thickBot="1" x14ac:dyDescent="0.3">
      <c r="A256" s="56" t="s">
        <v>2262</v>
      </c>
      <c r="B256" s="56" t="s">
        <v>1680</v>
      </c>
      <c r="C256" s="56" t="s">
        <v>1681</v>
      </c>
      <c r="D256" s="56" t="s">
        <v>2051</v>
      </c>
      <c r="E256" s="56" t="s">
        <v>48</v>
      </c>
      <c r="F256" s="56" t="s">
        <v>2068</v>
      </c>
      <c r="G256" s="57">
        <v>45514</v>
      </c>
      <c r="H256" s="56" t="s">
        <v>2037</v>
      </c>
    </row>
    <row r="257" spans="1:8" ht="35.25" thickBot="1" x14ac:dyDescent="0.3">
      <c r="A257" s="56" t="s">
        <v>2131</v>
      </c>
      <c r="B257" s="56" t="s">
        <v>1384</v>
      </c>
      <c r="C257" s="56" t="s">
        <v>1385</v>
      </c>
      <c r="D257" s="56" t="s">
        <v>2035</v>
      </c>
      <c r="E257" s="56" t="s">
        <v>48</v>
      </c>
      <c r="F257" s="56" t="s">
        <v>2068</v>
      </c>
      <c r="G257" s="57">
        <v>45301</v>
      </c>
      <c r="H257" s="56" t="s">
        <v>2037</v>
      </c>
    </row>
    <row r="258" spans="1:8" ht="35.25" thickBot="1" x14ac:dyDescent="0.3">
      <c r="A258" s="56" t="s">
        <v>2132</v>
      </c>
      <c r="B258" s="56" t="s">
        <v>1384</v>
      </c>
      <c r="C258" s="56" t="s">
        <v>1385</v>
      </c>
      <c r="D258" s="56" t="s">
        <v>2035</v>
      </c>
      <c r="E258" s="56" t="s">
        <v>48</v>
      </c>
      <c r="F258" s="56" t="s">
        <v>2036</v>
      </c>
      <c r="G258" s="57">
        <v>45301</v>
      </c>
      <c r="H258" s="56" t="s">
        <v>2037</v>
      </c>
    </row>
    <row r="259" spans="1:8" ht="35.25" thickBot="1" x14ac:dyDescent="0.3">
      <c r="A259" s="56" t="s">
        <v>2133</v>
      </c>
      <c r="B259" s="56" t="s">
        <v>1384</v>
      </c>
      <c r="C259" s="56" t="s">
        <v>1385</v>
      </c>
      <c r="D259" s="56" t="s">
        <v>2066</v>
      </c>
      <c r="E259" s="56" t="s">
        <v>48</v>
      </c>
      <c r="F259" s="56" t="s">
        <v>2036</v>
      </c>
      <c r="G259" s="57">
        <v>45483</v>
      </c>
      <c r="H259" s="56" t="s">
        <v>2037</v>
      </c>
    </row>
  </sheetData>
  <autoFilter ref="A1:H259" xr:uid="{8A80360D-E291-4EC0-B7F0-ACA391568F3C}"/>
  <sortState xmlns:xlrd2="http://schemas.microsoft.com/office/spreadsheetml/2017/richdata2" ref="A1:H259">
    <sortCondition ref="B1:B25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ADD8E6"/>
  </sheetPr>
  <dimension ref="A1:AE124"/>
  <sheetViews>
    <sheetView workbookViewId="0">
      <pane xSplit="2" ySplit="5" topLeftCell="C6" activePane="bottomRight" state="frozen"/>
      <selection activeCell="E104" sqref="E104"/>
      <selection pane="topRight" activeCell="E104" sqref="E104"/>
      <selection pane="bottomLeft" activeCell="E104" sqref="E104"/>
      <selection pane="bottomRight" activeCell="C9" sqref="C9"/>
    </sheetView>
  </sheetViews>
  <sheetFormatPr defaultRowHeight="15" x14ac:dyDescent="0.25"/>
  <cols>
    <col min="1" max="1" width="27.140625" customWidth="1"/>
    <col min="2" max="2" width="33.14062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3.28515625" customWidth="1"/>
    <col min="29" max="29" width="25" customWidth="1"/>
    <col min="30" max="30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1740</v>
      </c>
      <c r="AC5" s="2" t="s">
        <v>1741</v>
      </c>
      <c r="AD5" s="2" t="s">
        <v>1742</v>
      </c>
    </row>
    <row r="6" spans="1:31" x14ac:dyDescent="0.25">
      <c r="A6" s="23" t="s">
        <v>1927</v>
      </c>
      <c r="B6" s="23"/>
      <c r="C6" s="24">
        <f>SUM(C9:C124)</f>
        <v>1049</v>
      </c>
      <c r="D6" s="24">
        <f t="shared" ref="D6:AD6" si="0">SUM(D9:D124)</f>
        <v>134</v>
      </c>
      <c r="E6" s="24">
        <f t="shared" si="0"/>
        <v>28.32</v>
      </c>
      <c r="F6" s="24">
        <f t="shared" si="0"/>
        <v>0</v>
      </c>
      <c r="G6" s="24">
        <f t="shared" si="0"/>
        <v>0</v>
      </c>
      <c r="H6" s="24">
        <f t="shared" si="0"/>
        <v>0</v>
      </c>
      <c r="I6" s="24">
        <f t="shared" si="0"/>
        <v>0</v>
      </c>
      <c r="J6" s="24">
        <f t="shared" si="0"/>
        <v>0</v>
      </c>
      <c r="K6" s="24">
        <f t="shared" si="0"/>
        <v>0</v>
      </c>
      <c r="L6" s="24">
        <f t="shared" si="0"/>
        <v>0</v>
      </c>
      <c r="M6" s="24">
        <f t="shared" si="0"/>
        <v>0</v>
      </c>
      <c r="N6" s="24">
        <f t="shared" si="0"/>
        <v>34.349999999999994</v>
      </c>
      <c r="O6" s="24">
        <f t="shared" si="0"/>
        <v>144.22</v>
      </c>
      <c r="P6" s="24">
        <f t="shared" si="0"/>
        <v>218.29</v>
      </c>
      <c r="Q6" s="24">
        <f t="shared" si="0"/>
        <v>135.94999999999999</v>
      </c>
      <c r="R6" s="24">
        <f t="shared" si="0"/>
        <v>20.73</v>
      </c>
      <c r="S6" s="24">
        <f t="shared" si="0"/>
        <v>47.92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0</v>
      </c>
      <c r="X6" s="24">
        <f t="shared" si="0"/>
        <v>0</v>
      </c>
      <c r="Y6" s="24">
        <f t="shared" si="0"/>
        <v>0</v>
      </c>
      <c r="Z6" s="24">
        <f t="shared" si="0"/>
        <v>0</v>
      </c>
      <c r="AA6" s="24">
        <f t="shared" si="0"/>
        <v>0</v>
      </c>
      <c r="AB6" s="24">
        <f t="shared" si="0"/>
        <v>0</v>
      </c>
      <c r="AC6" s="24">
        <f t="shared" si="0"/>
        <v>0</v>
      </c>
      <c r="AD6" s="24">
        <f t="shared" si="0"/>
        <v>0</v>
      </c>
    </row>
    <row r="7" spans="1:31" x14ac:dyDescent="0.25">
      <c r="A7" s="23"/>
      <c r="B7" s="23"/>
      <c r="C7" s="24">
        <v>174.33999999999997</v>
      </c>
      <c r="D7" s="24">
        <v>79.45</v>
      </c>
      <c r="E7" s="24">
        <v>15.32</v>
      </c>
      <c r="F7" s="24">
        <v>8</v>
      </c>
      <c r="G7" s="24">
        <v>0.2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34.78</v>
      </c>
      <c r="O7" s="24">
        <v>160.25</v>
      </c>
      <c r="P7" s="24">
        <v>51.5</v>
      </c>
      <c r="Q7" s="24">
        <v>8.1199999999999992</v>
      </c>
      <c r="R7" s="24">
        <v>8.73</v>
      </c>
      <c r="S7" s="24">
        <v>56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596.69000000000005</v>
      </c>
      <c r="AE7">
        <v>0</v>
      </c>
    </row>
    <row r="8" spans="1:31" x14ac:dyDescent="0.25">
      <c r="A8" s="23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31" s="6" customFormat="1" x14ac:dyDescent="0.25">
      <c r="A9" s="8" t="s">
        <v>628</v>
      </c>
      <c r="B9" s="22" t="s">
        <v>629</v>
      </c>
      <c r="C9" s="8">
        <v>15.6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/>
      <c r="O9" s="8"/>
      <c r="P9" s="8">
        <v>3.5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8"/>
    </row>
    <row r="10" spans="1:31" s="6" customFormat="1" x14ac:dyDescent="0.25">
      <c r="A10" s="8" t="s">
        <v>166</v>
      </c>
      <c r="B10" s="22" t="s">
        <v>167</v>
      </c>
      <c r="C10" s="8">
        <v>7.87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/>
      <c r="O10" s="8"/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/>
      <c r="AC10" s="8"/>
      <c r="AD10" s="8"/>
    </row>
    <row r="11" spans="1:31" s="6" customFormat="1" x14ac:dyDescent="0.25">
      <c r="A11" s="8" t="s">
        <v>788</v>
      </c>
      <c r="B11" s="22" t="s">
        <v>789</v>
      </c>
      <c r="C11" s="8">
        <v>15.22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/>
      <c r="O11" s="8"/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8"/>
    </row>
    <row r="12" spans="1:31" s="6" customFormat="1" x14ac:dyDescent="0.25">
      <c r="A12" s="8" t="s">
        <v>636</v>
      </c>
      <c r="B12" s="22" t="s">
        <v>637</v>
      </c>
      <c r="C12" s="8">
        <v>7.75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/>
      <c r="O12" s="8"/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/>
      <c r="AC12" s="8"/>
      <c r="AD12" s="8"/>
    </row>
    <row r="13" spans="1:31" s="6" customFormat="1" x14ac:dyDescent="0.25">
      <c r="A13" s="8" t="s">
        <v>606</v>
      </c>
      <c r="B13" s="22" t="s">
        <v>607</v>
      </c>
      <c r="C13" s="8">
        <v>8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8</v>
      </c>
      <c r="O13" s="8">
        <v>0</v>
      </c>
      <c r="P13" s="8">
        <v>4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/>
      <c r="AC13" s="8"/>
      <c r="AD13" s="8"/>
    </row>
    <row r="14" spans="1:31" s="6" customFormat="1" x14ac:dyDescent="0.25">
      <c r="A14" s="8" t="s">
        <v>652</v>
      </c>
      <c r="B14" s="22" t="s">
        <v>653</v>
      </c>
      <c r="C14" s="8"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/>
      <c r="O14" s="8"/>
      <c r="P14" s="8">
        <v>4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/>
      <c r="AC14" s="8"/>
      <c r="AD14" s="8"/>
    </row>
    <row r="15" spans="1:31" s="6" customFormat="1" x14ac:dyDescent="0.25">
      <c r="A15" s="8" t="s">
        <v>760</v>
      </c>
      <c r="B15" s="22" t="s">
        <v>761</v>
      </c>
      <c r="C15" s="8">
        <v>2</v>
      </c>
      <c r="D15" s="8">
        <v>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8</v>
      </c>
      <c r="P15" s="8">
        <v>0</v>
      </c>
      <c r="Q15" s="8">
        <v>0</v>
      </c>
      <c r="R15" s="8">
        <v>0</v>
      </c>
      <c r="S15" s="8">
        <v>8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/>
      <c r="AC15" s="8"/>
      <c r="AD15" s="8"/>
    </row>
    <row r="16" spans="1:31" s="6" customFormat="1" x14ac:dyDescent="0.25">
      <c r="A16" s="8" t="s">
        <v>760</v>
      </c>
      <c r="B16" s="22" t="s">
        <v>761</v>
      </c>
      <c r="C16" s="8">
        <v>0</v>
      </c>
      <c r="D16" s="8">
        <v>8</v>
      </c>
      <c r="E16" s="8">
        <v>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8</v>
      </c>
      <c r="P16" s="8">
        <v>0</v>
      </c>
      <c r="Q16" s="8">
        <v>0</v>
      </c>
      <c r="R16" s="8">
        <v>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/>
      <c r="AC16" s="8"/>
      <c r="AD16" s="8"/>
    </row>
    <row r="17" spans="1:30" s="6" customFormat="1" x14ac:dyDescent="0.25">
      <c r="A17" s="8" t="s">
        <v>976</v>
      </c>
      <c r="B17" s="22" t="s">
        <v>977</v>
      </c>
      <c r="C17" s="8">
        <v>8.0299999999999994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>
        <v>4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/>
      <c r="AC17" s="8"/>
      <c r="AD17" s="8"/>
    </row>
    <row r="18" spans="1:30" s="6" customFormat="1" x14ac:dyDescent="0.25">
      <c r="A18" s="8" t="s">
        <v>362</v>
      </c>
      <c r="B18" s="22" t="s">
        <v>363</v>
      </c>
      <c r="C18" s="8">
        <v>14.68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8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/>
      <c r="AC18" s="8"/>
      <c r="AD18" s="8"/>
    </row>
    <row r="19" spans="1:30" s="6" customFormat="1" x14ac:dyDescent="0.25">
      <c r="A19" s="8" t="s">
        <v>337</v>
      </c>
      <c r="B19" s="22" t="s">
        <v>338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/>
      <c r="AC19" s="8"/>
      <c r="AD19" s="8"/>
    </row>
    <row r="20" spans="1:30" s="6" customFormat="1" x14ac:dyDescent="0.25">
      <c r="A20" s="8" t="s">
        <v>624</v>
      </c>
      <c r="B20" s="22" t="s">
        <v>625</v>
      </c>
      <c r="C20" s="8">
        <v>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/>
      <c r="AC20" s="8"/>
      <c r="AD20" s="8"/>
    </row>
    <row r="21" spans="1:30" s="6" customFormat="1" x14ac:dyDescent="0.25">
      <c r="A21" s="8" t="s">
        <v>914</v>
      </c>
      <c r="B21" s="22" t="s">
        <v>915</v>
      </c>
      <c r="C21" s="8">
        <v>8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/>
      <c r="O21" s="8"/>
      <c r="P21" s="8">
        <v>0</v>
      </c>
      <c r="Q21" s="8">
        <v>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/>
      <c r="AC21" s="8"/>
      <c r="AD21" s="8"/>
    </row>
    <row r="22" spans="1:30" s="6" customFormat="1" x14ac:dyDescent="0.25">
      <c r="A22" s="8" t="s">
        <v>170</v>
      </c>
      <c r="B22" s="22" t="s">
        <v>171</v>
      </c>
      <c r="C22" s="8">
        <v>8.1199999999999992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/>
      <c r="AC22" s="8"/>
      <c r="AD22" s="8"/>
    </row>
    <row r="23" spans="1:30" s="6" customFormat="1" x14ac:dyDescent="0.25">
      <c r="A23" s="8" t="s">
        <v>267</v>
      </c>
      <c r="B23" s="22" t="s">
        <v>268</v>
      </c>
      <c r="C23" s="8">
        <v>8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/>
      <c r="O23" s="8"/>
      <c r="P23" s="8">
        <v>0</v>
      </c>
      <c r="Q23" s="8">
        <v>8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/>
      <c r="AC23" s="8"/>
      <c r="AD23" s="8"/>
    </row>
    <row r="24" spans="1:30" s="6" customFormat="1" x14ac:dyDescent="0.25">
      <c r="A24" s="8" t="s">
        <v>317</v>
      </c>
      <c r="B24" s="22" t="s">
        <v>318</v>
      </c>
      <c r="C24" s="8">
        <v>3.5</v>
      </c>
      <c r="D24" s="8">
        <v>16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/>
      <c r="O24" s="8"/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/>
      <c r="AC24" s="8"/>
      <c r="AD24" s="8"/>
    </row>
    <row r="25" spans="1:30" s="6" customFormat="1" x14ac:dyDescent="0.25">
      <c r="A25" s="8" t="s">
        <v>658</v>
      </c>
      <c r="B25" s="22" t="s">
        <v>659</v>
      </c>
      <c r="C25" s="8">
        <v>9.82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/>
      <c r="O25" s="8"/>
      <c r="P25" s="8">
        <v>0</v>
      </c>
      <c r="Q25" s="8">
        <v>7.33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/>
      <c r="AC25" s="8"/>
      <c r="AD25" s="8"/>
    </row>
    <row r="26" spans="1:30" s="6" customFormat="1" x14ac:dyDescent="0.25">
      <c r="A26" s="8" t="s">
        <v>820</v>
      </c>
      <c r="B26" s="22" t="s">
        <v>821</v>
      </c>
      <c r="C26" s="8">
        <v>16.100000000000001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/>
      <c r="O26" s="8"/>
      <c r="P26" s="8">
        <v>8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/>
      <c r="AC26" s="8"/>
      <c r="AD26" s="8"/>
    </row>
    <row r="27" spans="1:30" s="6" customFormat="1" x14ac:dyDescent="0.25">
      <c r="A27" s="8" t="s">
        <v>1160</v>
      </c>
      <c r="B27" s="22" t="s">
        <v>1161</v>
      </c>
      <c r="C27" s="8">
        <v>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2</v>
      </c>
      <c r="O27" s="8">
        <v>0</v>
      </c>
      <c r="P27" s="8">
        <v>2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/>
      <c r="AC27" s="8"/>
      <c r="AD27" s="8"/>
    </row>
    <row r="28" spans="1:30" s="6" customFormat="1" x14ac:dyDescent="0.25">
      <c r="A28" s="8" t="s">
        <v>912</v>
      </c>
      <c r="B28" s="22" t="s">
        <v>913</v>
      </c>
      <c r="C28" s="8">
        <v>2.5299999999999998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/>
      <c r="AC28" s="8"/>
      <c r="AD28" s="8"/>
    </row>
    <row r="29" spans="1:30" s="6" customFormat="1" x14ac:dyDescent="0.25">
      <c r="A29" s="8" t="s">
        <v>716</v>
      </c>
      <c r="B29" s="22" t="s">
        <v>717</v>
      </c>
      <c r="C29" s="8">
        <v>16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/>
      <c r="O29" s="8"/>
      <c r="P29" s="8">
        <v>0</v>
      </c>
      <c r="Q29" s="8">
        <v>16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/>
      <c r="AC29" s="8"/>
      <c r="AD29" s="8"/>
    </row>
    <row r="30" spans="1:30" s="6" customFormat="1" x14ac:dyDescent="0.25">
      <c r="A30" s="8" t="s">
        <v>950</v>
      </c>
      <c r="B30" s="22" t="s">
        <v>951</v>
      </c>
      <c r="C30" s="8">
        <v>11.98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/>
      <c r="O30" s="8"/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/>
      <c r="AC30" s="8"/>
      <c r="AD30" s="8"/>
    </row>
    <row r="31" spans="1:30" s="6" customFormat="1" x14ac:dyDescent="0.25">
      <c r="A31" s="8" t="s">
        <v>302</v>
      </c>
      <c r="B31" s="22" t="s">
        <v>303</v>
      </c>
      <c r="C31" s="8">
        <v>16.03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/>
      <c r="O31" s="8"/>
      <c r="P31" s="8">
        <v>4</v>
      </c>
      <c r="Q31" s="8">
        <v>8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/>
      <c r="AC31" s="8"/>
      <c r="AD31" s="8"/>
    </row>
    <row r="32" spans="1:30" s="6" customFormat="1" x14ac:dyDescent="0.25">
      <c r="A32" s="8" t="s">
        <v>1082</v>
      </c>
      <c r="B32" s="22" t="s">
        <v>1083</v>
      </c>
      <c r="C32" s="8">
        <v>31.63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8.2200000000000006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/>
      <c r="AC32" s="8"/>
      <c r="AD32" s="8"/>
    </row>
    <row r="33" spans="1:30" s="6" customFormat="1" x14ac:dyDescent="0.25">
      <c r="A33" s="8" t="s">
        <v>1018</v>
      </c>
      <c r="B33" s="22" t="s">
        <v>1019</v>
      </c>
      <c r="C33" s="8">
        <v>8.33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/>
      <c r="AC33" s="8"/>
      <c r="AD33" s="8"/>
    </row>
    <row r="34" spans="1:30" s="6" customFormat="1" x14ac:dyDescent="0.25">
      <c r="A34" s="8" t="s">
        <v>712</v>
      </c>
      <c r="B34" s="22" t="s">
        <v>713</v>
      </c>
      <c r="C34" s="8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/>
      <c r="AC34" s="8"/>
      <c r="AD34" s="8"/>
    </row>
    <row r="35" spans="1:30" s="6" customFormat="1" x14ac:dyDescent="0.25">
      <c r="A35" s="8" t="s">
        <v>150</v>
      </c>
      <c r="B35" s="22" t="s">
        <v>151</v>
      </c>
      <c r="C35" s="8">
        <v>16.55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/>
      <c r="O35" s="8"/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/>
      <c r="AC35" s="8"/>
      <c r="AD35" s="8"/>
    </row>
    <row r="36" spans="1:30" s="6" customFormat="1" x14ac:dyDescent="0.25">
      <c r="A36" s="8" t="s">
        <v>746</v>
      </c>
      <c r="B36" s="22" t="s">
        <v>747</v>
      </c>
      <c r="C36" s="8">
        <v>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8</v>
      </c>
      <c r="P36" s="8">
        <v>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/>
      <c r="AC36" s="8"/>
      <c r="AD36" s="8"/>
    </row>
    <row r="37" spans="1:30" s="6" customFormat="1" x14ac:dyDescent="0.25">
      <c r="A37" s="8" t="s">
        <v>690</v>
      </c>
      <c r="B37" s="22" t="s">
        <v>691</v>
      </c>
      <c r="C37" s="8">
        <v>15.77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/>
      <c r="O37" s="8"/>
      <c r="P37" s="8">
        <v>8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/>
      <c r="AC37" s="8"/>
      <c r="AD37" s="8"/>
    </row>
    <row r="38" spans="1:30" s="6" customFormat="1" x14ac:dyDescent="0.25">
      <c r="A38" s="8" t="s">
        <v>804</v>
      </c>
      <c r="B38" s="22" t="s">
        <v>805</v>
      </c>
      <c r="C38" s="8">
        <v>8.0299999999999994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/>
      <c r="O38" s="8"/>
      <c r="P38" s="8">
        <v>4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/>
      <c r="AC38" s="8"/>
      <c r="AD38" s="8"/>
    </row>
    <row r="39" spans="1:30" s="6" customFormat="1" x14ac:dyDescent="0.25">
      <c r="A39" s="8" t="s">
        <v>672</v>
      </c>
      <c r="B39" s="22" t="s">
        <v>673</v>
      </c>
      <c r="C39" s="8">
        <v>7.9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4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/>
      <c r="AC39" s="8"/>
      <c r="AD39" s="8"/>
    </row>
    <row r="40" spans="1:30" s="6" customFormat="1" x14ac:dyDescent="0.25">
      <c r="A40" s="8" t="s">
        <v>1014</v>
      </c>
      <c r="B40" s="22" t="s">
        <v>1015</v>
      </c>
      <c r="C40" s="8">
        <v>15.7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/>
      <c r="O40" s="8"/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/>
      <c r="AC40" s="8"/>
      <c r="AD40" s="8"/>
    </row>
    <row r="41" spans="1:30" s="6" customFormat="1" x14ac:dyDescent="0.25">
      <c r="A41" s="8" t="s">
        <v>476</v>
      </c>
      <c r="B41" s="22" t="s">
        <v>477</v>
      </c>
      <c r="C41" s="8">
        <v>19.87</v>
      </c>
      <c r="D41" s="8">
        <v>8</v>
      </c>
      <c r="E41" s="8">
        <v>2.23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0.15</v>
      </c>
      <c r="O41" s="8">
        <v>7.38</v>
      </c>
      <c r="P41" s="8">
        <v>2</v>
      </c>
      <c r="Q41" s="8">
        <v>0.62</v>
      </c>
      <c r="R41" s="8">
        <v>0.6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  <c r="AC41" s="8"/>
      <c r="AD41" s="8"/>
    </row>
    <row r="42" spans="1:30" s="6" customFormat="1" x14ac:dyDescent="0.25">
      <c r="A42" s="8" t="s">
        <v>282</v>
      </c>
      <c r="B42" s="22" t="s">
        <v>283</v>
      </c>
      <c r="C42" s="8">
        <v>1.47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/>
      <c r="AC42" s="8"/>
      <c r="AD42" s="8"/>
    </row>
    <row r="43" spans="1:30" s="6" customFormat="1" x14ac:dyDescent="0.25">
      <c r="A43" s="8" t="s">
        <v>491</v>
      </c>
      <c r="B43" s="22" t="s">
        <v>492</v>
      </c>
      <c r="C43" s="8">
        <v>8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/>
      <c r="O43" s="8"/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  <c r="AC43" s="8"/>
      <c r="AD43" s="8"/>
    </row>
    <row r="44" spans="1:30" s="6" customFormat="1" x14ac:dyDescent="0.25">
      <c r="A44" s="8" t="s">
        <v>952</v>
      </c>
      <c r="B44" s="22" t="s">
        <v>953</v>
      </c>
      <c r="C44" s="8">
        <v>14.57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/>
      <c r="O44" s="8"/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  <c r="AC44" s="8"/>
      <c r="AD44" s="8"/>
    </row>
    <row r="45" spans="1:30" s="6" customFormat="1" x14ac:dyDescent="0.25">
      <c r="A45" s="8" t="s">
        <v>922</v>
      </c>
      <c r="B45" s="22" t="s">
        <v>923</v>
      </c>
      <c r="C45" s="8">
        <v>8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/>
      <c r="O45" s="8"/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/>
      <c r="AC45" s="8"/>
      <c r="AD45" s="8"/>
    </row>
    <row r="46" spans="1:30" s="6" customFormat="1" x14ac:dyDescent="0.25">
      <c r="A46" s="8" t="s">
        <v>790</v>
      </c>
      <c r="B46" s="22" t="s">
        <v>791</v>
      </c>
      <c r="C46" s="8">
        <v>8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/>
      <c r="O46" s="8"/>
      <c r="P46" s="8">
        <v>0</v>
      </c>
      <c r="Q46" s="8">
        <v>8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/>
      <c r="AC46" s="8"/>
      <c r="AD46" s="8"/>
    </row>
    <row r="47" spans="1:30" s="6" customFormat="1" x14ac:dyDescent="0.25">
      <c r="A47" s="8" t="s">
        <v>874</v>
      </c>
      <c r="B47" s="22" t="s">
        <v>875</v>
      </c>
      <c r="C47" s="8">
        <v>7.8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/>
      <c r="O47" s="8"/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/>
      <c r="AC47" s="8"/>
      <c r="AD47" s="8"/>
    </row>
    <row r="48" spans="1:30" s="6" customFormat="1" x14ac:dyDescent="0.25">
      <c r="A48" s="8" t="s">
        <v>694</v>
      </c>
      <c r="B48" s="22" t="s">
        <v>695</v>
      </c>
      <c r="C48" s="8">
        <v>16.25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/>
      <c r="O48" s="8"/>
      <c r="P48" s="8">
        <v>0.18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/>
      <c r="AC48" s="8"/>
      <c r="AD48" s="8"/>
    </row>
    <row r="49" spans="1:30" s="6" customFormat="1" x14ac:dyDescent="0.25">
      <c r="A49" s="8" t="s">
        <v>986</v>
      </c>
      <c r="B49" s="22" t="s">
        <v>987</v>
      </c>
      <c r="C49" s="8">
        <v>8.0299999999999994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/>
      <c r="O49" s="8"/>
      <c r="P49" s="8">
        <v>4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/>
      <c r="AC49" s="8"/>
      <c r="AD49" s="8"/>
    </row>
    <row r="50" spans="1:30" s="6" customFormat="1" x14ac:dyDescent="0.25">
      <c r="A50" s="8" t="s">
        <v>146</v>
      </c>
      <c r="B50" s="22" t="s">
        <v>147</v>
      </c>
      <c r="C50" s="8">
        <v>16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/>
      <c r="O50" s="8"/>
      <c r="P50" s="8">
        <v>8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/>
      <c r="AC50" s="8"/>
      <c r="AD50" s="8"/>
    </row>
    <row r="51" spans="1:30" s="6" customFormat="1" x14ac:dyDescent="0.25">
      <c r="A51" s="8" t="s">
        <v>322</v>
      </c>
      <c r="B51" s="22" t="s">
        <v>323</v>
      </c>
      <c r="C51" s="8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/>
      <c r="O51" s="8"/>
      <c r="P51" s="8">
        <v>3.47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/>
      <c r="AC51" s="8"/>
      <c r="AD51" s="8"/>
    </row>
    <row r="52" spans="1:30" s="6" customFormat="1" x14ac:dyDescent="0.25">
      <c r="A52" s="8" t="s">
        <v>179</v>
      </c>
      <c r="B52" s="22" t="s">
        <v>180</v>
      </c>
      <c r="C52" s="8">
        <v>0</v>
      </c>
      <c r="D52" s="8">
        <v>8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8</v>
      </c>
      <c r="P52" s="8">
        <v>0</v>
      </c>
      <c r="Q52" s="8">
        <v>0</v>
      </c>
      <c r="R52" s="8">
        <v>0</v>
      </c>
      <c r="S52" s="8">
        <v>8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/>
      <c r="AC52" s="8"/>
      <c r="AD52" s="8"/>
    </row>
    <row r="53" spans="1:30" s="6" customFormat="1" x14ac:dyDescent="0.25">
      <c r="A53" s="8" t="s">
        <v>436</v>
      </c>
      <c r="B53" s="22" t="s">
        <v>437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-7.98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/>
      <c r="AC53" s="8"/>
      <c r="AD53" s="8"/>
    </row>
    <row r="54" spans="1:30" s="6" customFormat="1" x14ac:dyDescent="0.25">
      <c r="A54" s="8" t="s">
        <v>1088</v>
      </c>
      <c r="B54" s="22" t="s">
        <v>1089</v>
      </c>
      <c r="C54" s="8">
        <v>7.8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/>
      <c r="O54" s="8"/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/>
      <c r="AC54" s="8"/>
      <c r="AD54" s="8"/>
    </row>
    <row r="55" spans="1:30" s="6" customFormat="1" x14ac:dyDescent="0.25">
      <c r="A55" s="8" t="s">
        <v>1156</v>
      </c>
      <c r="B55" s="22" t="s">
        <v>1157</v>
      </c>
      <c r="C55" s="8">
        <v>9.5500000000000007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/>
      <c r="O55" s="8"/>
      <c r="P55" s="8">
        <v>8.17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  <c r="AC55" s="8"/>
      <c r="AD55" s="8"/>
    </row>
    <row r="56" spans="1:30" s="6" customFormat="1" x14ac:dyDescent="0.25">
      <c r="A56" s="8" t="s">
        <v>1158</v>
      </c>
      <c r="B56" s="22" t="s">
        <v>1159</v>
      </c>
      <c r="C56" s="8">
        <v>1.17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/>
      <c r="O56" s="8"/>
      <c r="P56" s="8">
        <v>1.17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  <c r="AC56" s="8"/>
      <c r="AD56" s="8"/>
    </row>
    <row r="57" spans="1:30" s="6" customFormat="1" x14ac:dyDescent="0.25">
      <c r="A57" s="8" t="s">
        <v>1008</v>
      </c>
      <c r="B57" s="22" t="s">
        <v>1009</v>
      </c>
      <c r="C57" s="8">
        <v>28.83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/>
      <c r="O57" s="8"/>
      <c r="P57" s="8">
        <v>8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/>
      <c r="AC57" s="8"/>
      <c r="AD57" s="8"/>
    </row>
    <row r="58" spans="1:30" s="6" customFormat="1" x14ac:dyDescent="0.25">
      <c r="A58" s="8" t="s">
        <v>640</v>
      </c>
      <c r="B58" s="22" t="s">
        <v>641</v>
      </c>
      <c r="C58" s="8">
        <v>8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/>
      <c r="O58" s="8"/>
      <c r="P58" s="8">
        <v>0</v>
      </c>
      <c r="Q58" s="8">
        <v>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/>
      <c r="AC58" s="8"/>
      <c r="AD58" s="8"/>
    </row>
    <row r="59" spans="1:30" s="6" customFormat="1" x14ac:dyDescent="0.25">
      <c r="A59" s="8" t="s">
        <v>1046</v>
      </c>
      <c r="B59" s="22" t="s">
        <v>1047</v>
      </c>
      <c r="C59" s="8">
        <v>8.5500000000000007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8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/>
      <c r="AC59" s="8"/>
      <c r="AD59" s="8"/>
    </row>
    <row r="60" spans="1:30" s="6" customFormat="1" x14ac:dyDescent="0.25">
      <c r="A60" s="8" t="s">
        <v>1046</v>
      </c>
      <c r="B60" s="22" t="s">
        <v>1047</v>
      </c>
      <c r="C60" s="8">
        <v>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8</v>
      </c>
      <c r="P60" s="8">
        <v>4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/>
      <c r="AC60" s="8"/>
      <c r="AD60" s="8"/>
    </row>
    <row r="61" spans="1:30" s="6" customFormat="1" x14ac:dyDescent="0.25">
      <c r="A61" s="8" t="s">
        <v>1078</v>
      </c>
      <c r="B61" s="22" t="s">
        <v>1079</v>
      </c>
      <c r="C61" s="8">
        <v>8.02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/>
      <c r="O61" s="8"/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/>
      <c r="AC61" s="8"/>
      <c r="AD61" s="8"/>
    </row>
    <row r="62" spans="1:30" s="6" customFormat="1" x14ac:dyDescent="0.25">
      <c r="A62" s="8" t="s">
        <v>910</v>
      </c>
      <c r="B62" s="22" t="s">
        <v>911</v>
      </c>
      <c r="C62" s="8">
        <v>0</v>
      </c>
      <c r="D62" s="8">
        <v>8</v>
      </c>
      <c r="E62" s="8">
        <v>4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/>
      <c r="O62" s="8"/>
      <c r="P62" s="8">
        <v>0</v>
      </c>
      <c r="Q62" s="8">
        <v>0</v>
      </c>
      <c r="R62" s="8">
        <v>4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/>
      <c r="AC62" s="8"/>
      <c r="AD62" s="8"/>
    </row>
    <row r="63" spans="1:30" s="6" customFormat="1" x14ac:dyDescent="0.25">
      <c r="A63" s="8" t="s">
        <v>1084</v>
      </c>
      <c r="B63" s="22" t="s">
        <v>1085</v>
      </c>
      <c r="C63" s="8">
        <v>0</v>
      </c>
      <c r="D63" s="8">
        <v>8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8</v>
      </c>
      <c r="P63" s="8">
        <v>0</v>
      </c>
      <c r="Q63" s="8">
        <v>0</v>
      </c>
      <c r="R63" s="8">
        <v>0</v>
      </c>
      <c r="S63" s="8">
        <v>8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/>
      <c r="AC63" s="8"/>
      <c r="AD63" s="8"/>
    </row>
    <row r="64" spans="1:30" s="6" customFormat="1" x14ac:dyDescent="0.25">
      <c r="A64" s="8" t="s">
        <v>978</v>
      </c>
      <c r="B64" s="22" t="s">
        <v>979</v>
      </c>
      <c r="C64" s="8">
        <v>19.5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/>
      <c r="O64" s="8"/>
      <c r="P64" s="8">
        <v>8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/>
      <c r="AC64" s="8"/>
      <c r="AD64" s="8"/>
    </row>
    <row r="65" spans="1:30" s="6" customFormat="1" x14ac:dyDescent="0.25">
      <c r="A65" s="8" t="s">
        <v>367</v>
      </c>
      <c r="B65" s="22" t="s">
        <v>368</v>
      </c>
      <c r="C65" s="8">
        <v>8.3800000000000008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/>
      <c r="O65" s="8"/>
      <c r="P65" s="8">
        <v>4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/>
      <c r="AC65" s="8"/>
      <c r="AD65" s="8"/>
    </row>
    <row r="66" spans="1:30" s="6" customFormat="1" x14ac:dyDescent="0.25">
      <c r="A66" s="8" t="s">
        <v>406</v>
      </c>
      <c r="B66" s="22" t="s">
        <v>407</v>
      </c>
      <c r="C66" s="8">
        <v>18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/>
      <c r="O66" s="8"/>
      <c r="P66" s="8">
        <v>8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/>
      <c r="AC66" s="8"/>
      <c r="AD66" s="8"/>
    </row>
    <row r="67" spans="1:30" s="6" customFormat="1" x14ac:dyDescent="0.25">
      <c r="A67" s="8" t="s">
        <v>602</v>
      </c>
      <c r="B67" s="22" t="s">
        <v>603</v>
      </c>
      <c r="C67" s="8">
        <v>0</v>
      </c>
      <c r="D67" s="8">
        <v>8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0.2</v>
      </c>
      <c r="O67" s="8">
        <v>0</v>
      </c>
      <c r="P67" s="8">
        <v>0</v>
      </c>
      <c r="Q67" s="8">
        <v>0</v>
      </c>
      <c r="R67" s="8">
        <v>0</v>
      </c>
      <c r="S67" s="8">
        <v>8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/>
      <c r="AC67" s="8"/>
      <c r="AD67" s="8"/>
    </row>
    <row r="68" spans="1:30" s="6" customFormat="1" x14ac:dyDescent="0.25">
      <c r="A68" s="8" t="s">
        <v>154</v>
      </c>
      <c r="B68" s="22" t="s">
        <v>155</v>
      </c>
      <c r="C68" s="8">
        <v>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/>
      <c r="AC68" s="8"/>
      <c r="AD68" s="8"/>
    </row>
    <row r="69" spans="1:30" s="6" customFormat="1" x14ac:dyDescent="0.25">
      <c r="A69" s="8" t="s">
        <v>754</v>
      </c>
      <c r="B69" s="22" t="s">
        <v>755</v>
      </c>
      <c r="C69" s="8">
        <v>8.18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/>
      <c r="O69" s="8"/>
      <c r="P69" s="8">
        <v>0</v>
      </c>
      <c r="Q69" s="8">
        <v>8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/>
      <c r="AC69" s="8"/>
      <c r="AD69" s="8"/>
    </row>
    <row r="70" spans="1:30" s="6" customFormat="1" x14ac:dyDescent="0.25">
      <c r="A70" s="8" t="s">
        <v>252</v>
      </c>
      <c r="B70" s="22" t="s">
        <v>253</v>
      </c>
      <c r="C70" s="8">
        <v>11.63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/>
      <c r="O70" s="8"/>
      <c r="P70" s="8">
        <v>2.93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/>
      <c r="AC70" s="8"/>
      <c r="AD70" s="8"/>
    </row>
    <row r="71" spans="1:30" s="6" customFormat="1" x14ac:dyDescent="0.25">
      <c r="A71" s="8" t="s">
        <v>942</v>
      </c>
      <c r="B71" s="22" t="s">
        <v>943</v>
      </c>
      <c r="C71" s="8">
        <v>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/>
      <c r="O71" s="8"/>
      <c r="P71" s="8">
        <v>0</v>
      </c>
      <c r="Q71" s="8">
        <v>8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  <c r="AC71" s="8"/>
      <c r="AD71" s="8"/>
    </row>
    <row r="72" spans="1:30" s="6" customFormat="1" x14ac:dyDescent="0.25">
      <c r="A72" s="8" t="s">
        <v>968</v>
      </c>
      <c r="B72" s="22" t="s">
        <v>969</v>
      </c>
      <c r="C72" s="8">
        <v>8.02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/>
      <c r="O72" s="8"/>
      <c r="P72" s="8">
        <v>0.02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/>
      <c r="AC72" s="8"/>
      <c r="AD72" s="8"/>
    </row>
    <row r="73" spans="1:30" s="6" customFormat="1" x14ac:dyDescent="0.25">
      <c r="A73" s="8" t="s">
        <v>1168</v>
      </c>
      <c r="B73" s="22" t="s">
        <v>1169</v>
      </c>
      <c r="C73" s="8">
        <v>16.32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  <c r="AC73" s="8"/>
      <c r="AD73" s="8"/>
    </row>
    <row r="74" spans="1:30" s="6" customFormat="1" x14ac:dyDescent="0.25">
      <c r="A74" s="8" t="s">
        <v>862</v>
      </c>
      <c r="B74" s="22" t="s">
        <v>863</v>
      </c>
      <c r="C74" s="8">
        <v>7.9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4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/>
      <c r="AC74" s="8"/>
      <c r="AD74" s="8"/>
    </row>
    <row r="75" spans="1:30" s="6" customFormat="1" x14ac:dyDescent="0.25">
      <c r="A75" s="8" t="s">
        <v>471</v>
      </c>
      <c r="B75" s="22" t="s">
        <v>472</v>
      </c>
      <c r="C75" s="8">
        <v>9.35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/>
      <c r="O75" s="8"/>
      <c r="P75" s="8">
        <v>0.27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  <c r="AC75" s="8"/>
      <c r="AD75" s="8"/>
    </row>
    <row r="76" spans="1:30" s="6" customFormat="1" x14ac:dyDescent="0.25">
      <c r="A76" s="8" t="s">
        <v>622</v>
      </c>
      <c r="B76" s="22" t="s">
        <v>623</v>
      </c>
      <c r="C76" s="8">
        <v>16.100000000000001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/>
      <c r="O76" s="8"/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  <c r="AC76" s="8"/>
      <c r="AD76" s="8"/>
    </row>
    <row r="77" spans="1:30" s="6" customFormat="1" x14ac:dyDescent="0.25">
      <c r="A77" s="8" t="s">
        <v>772</v>
      </c>
      <c r="B77" s="22" t="s">
        <v>773</v>
      </c>
      <c r="C77" s="8">
        <v>8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/>
      <c r="O77" s="8"/>
      <c r="P77" s="8">
        <v>0</v>
      </c>
      <c r="Q77" s="8">
        <v>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/>
      <c r="AC77" s="8"/>
      <c r="AD77" s="8"/>
    </row>
    <row r="78" spans="1:30" s="6" customFormat="1" x14ac:dyDescent="0.25">
      <c r="A78" s="8" t="s">
        <v>618</v>
      </c>
      <c r="B78" s="22" t="s">
        <v>619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/>
      <c r="O78" s="8"/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/>
      <c r="AC78" s="8"/>
      <c r="AD78" s="8"/>
    </row>
    <row r="79" spans="1:30" s="6" customFormat="1" x14ac:dyDescent="0.25">
      <c r="A79" s="8" t="s">
        <v>327</v>
      </c>
      <c r="B79" s="22" t="s">
        <v>328</v>
      </c>
      <c r="C79" s="8">
        <v>20.03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/>
      <c r="O79" s="8"/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/>
      <c r="AC79" s="8"/>
      <c r="AD79" s="8"/>
    </row>
    <row r="80" spans="1:30" s="6" customFormat="1" x14ac:dyDescent="0.25">
      <c r="A80" s="8" t="s">
        <v>706</v>
      </c>
      <c r="B80" s="22" t="s">
        <v>707</v>
      </c>
      <c r="C80" s="8">
        <v>7.5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/>
      <c r="O80" s="8"/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/>
      <c r="AC80" s="8"/>
      <c r="AD80" s="8"/>
    </row>
    <row r="81" spans="1:30" s="6" customFormat="1" x14ac:dyDescent="0.25">
      <c r="A81" s="8" t="s">
        <v>1026</v>
      </c>
      <c r="B81" s="22" t="s">
        <v>1027</v>
      </c>
      <c r="C81" s="8">
        <v>12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8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/>
      <c r="AC81" s="8"/>
      <c r="AD81" s="8"/>
    </row>
    <row r="82" spans="1:30" s="6" customFormat="1" x14ac:dyDescent="0.25">
      <c r="A82" s="8" t="s">
        <v>1026</v>
      </c>
      <c r="B82" s="22" t="s">
        <v>1027</v>
      </c>
      <c r="C82" s="8">
        <v>4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/>
      <c r="AC82" s="8"/>
      <c r="AD82" s="8"/>
    </row>
    <row r="83" spans="1:30" s="6" customFormat="1" x14ac:dyDescent="0.25">
      <c r="A83" s="8" t="s">
        <v>426</v>
      </c>
      <c r="B83" s="22" t="s">
        <v>427</v>
      </c>
      <c r="C83" s="8">
        <v>15.73</v>
      </c>
      <c r="D83" s="8">
        <v>6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7.22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  <c r="AC83" s="8"/>
      <c r="AD83" s="8"/>
    </row>
    <row r="84" spans="1:30" s="6" customFormat="1" x14ac:dyDescent="0.25">
      <c r="A84" s="8" t="s">
        <v>992</v>
      </c>
      <c r="B84" s="22" t="s">
        <v>993</v>
      </c>
      <c r="C84" s="8">
        <v>15.92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/>
      <c r="O84" s="8"/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/>
      <c r="AC84" s="8"/>
      <c r="AD84" s="8"/>
    </row>
    <row r="85" spans="1:30" s="6" customFormat="1" x14ac:dyDescent="0.25">
      <c r="A85" s="8" t="s">
        <v>792</v>
      </c>
      <c r="B85" s="22" t="s">
        <v>793</v>
      </c>
      <c r="C85" s="8">
        <v>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/>
      <c r="O85" s="8"/>
      <c r="P85" s="8">
        <v>0</v>
      </c>
      <c r="Q85" s="8">
        <v>8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  <c r="AC85" s="8"/>
      <c r="AD85" s="8"/>
    </row>
    <row r="86" spans="1:30" s="6" customFormat="1" x14ac:dyDescent="0.25">
      <c r="A86" s="8" t="s">
        <v>924</v>
      </c>
      <c r="B86" s="22" t="s">
        <v>925</v>
      </c>
      <c r="C86" s="8">
        <v>8.58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/>
      <c r="O86" s="8"/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/>
      <c r="AC86" s="8"/>
      <c r="AD86" s="8"/>
    </row>
    <row r="87" spans="1:30" s="6" customFormat="1" x14ac:dyDescent="0.25">
      <c r="A87" s="8" t="s">
        <v>766</v>
      </c>
      <c r="B87" s="22" t="s">
        <v>767</v>
      </c>
      <c r="C87" s="8">
        <v>4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4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  <c r="AC87" s="8"/>
      <c r="AD87" s="8"/>
    </row>
    <row r="88" spans="1:30" s="6" customFormat="1" x14ac:dyDescent="0.25">
      <c r="A88" s="8" t="s">
        <v>688</v>
      </c>
      <c r="B88" s="22" t="s">
        <v>689</v>
      </c>
      <c r="C88" s="8">
        <v>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/>
      <c r="O88" s="8"/>
      <c r="P88" s="8">
        <v>0</v>
      </c>
      <c r="Q88" s="8">
        <v>8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/>
      <c r="AC88" s="8"/>
      <c r="AD88" s="8"/>
    </row>
    <row r="89" spans="1:30" s="6" customFormat="1" x14ac:dyDescent="0.25">
      <c r="A89" s="8" t="s">
        <v>994</v>
      </c>
      <c r="B89" s="22" t="s">
        <v>995</v>
      </c>
      <c r="C89" s="8">
        <v>16.03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/>
      <c r="O89" s="8"/>
      <c r="P89" s="8">
        <v>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/>
      <c r="AC89" s="8"/>
      <c r="AD89" s="8"/>
    </row>
    <row r="90" spans="1:30" s="6" customFormat="1" x14ac:dyDescent="0.25">
      <c r="A90" s="8" t="s">
        <v>1178</v>
      </c>
      <c r="B90" s="22" t="s">
        <v>1179</v>
      </c>
      <c r="C90" s="8">
        <v>0</v>
      </c>
      <c r="D90" s="8">
        <v>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/>
      <c r="O90" s="8"/>
      <c r="P90" s="8">
        <v>0</v>
      </c>
      <c r="Q90" s="8">
        <v>0</v>
      </c>
      <c r="R90" s="8">
        <v>4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/>
      <c r="AC90" s="8"/>
      <c r="AD90" s="8"/>
    </row>
    <row r="91" spans="1:30" s="6" customFormat="1" x14ac:dyDescent="0.25">
      <c r="A91" s="8" t="s">
        <v>964</v>
      </c>
      <c r="B91" s="22" t="s">
        <v>965</v>
      </c>
      <c r="C91" s="8">
        <v>8.08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/>
      <c r="O91" s="8"/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/>
      <c r="AC91" s="8"/>
      <c r="AD91" s="8"/>
    </row>
    <row r="92" spans="1:30" s="6" customFormat="1" x14ac:dyDescent="0.25">
      <c r="A92" s="8" t="s">
        <v>762</v>
      </c>
      <c r="B92" s="22" t="s">
        <v>763</v>
      </c>
      <c r="C92" s="8">
        <v>6.93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/>
      <c r="AC92" s="8"/>
      <c r="AD92" s="8"/>
    </row>
    <row r="93" spans="1:30" s="6" customFormat="1" x14ac:dyDescent="0.25">
      <c r="A93" s="8" t="s">
        <v>928</v>
      </c>
      <c r="B93" s="22" t="s">
        <v>929</v>
      </c>
      <c r="C93" s="8">
        <v>13.8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/>
      <c r="O93" s="8"/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/>
      <c r="AC93" s="8"/>
      <c r="AD93" s="8"/>
    </row>
    <row r="94" spans="1:30" s="6" customFormat="1" x14ac:dyDescent="0.25">
      <c r="A94" s="8" t="s">
        <v>988</v>
      </c>
      <c r="B94" s="22" t="s">
        <v>989</v>
      </c>
      <c r="C94" s="8">
        <v>15.47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7.63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/>
      <c r="AC94" s="8"/>
      <c r="AD94" s="8"/>
    </row>
    <row r="95" spans="1:30" s="6" customFormat="1" x14ac:dyDescent="0.25">
      <c r="A95" s="8" t="s">
        <v>1114</v>
      </c>
      <c r="B95" s="22" t="s">
        <v>1115</v>
      </c>
      <c r="C95" s="8">
        <v>14.57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</v>
      </c>
      <c r="O95" s="8">
        <v>0</v>
      </c>
      <c r="P95" s="8">
        <v>11.88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/>
      <c r="AC95" s="8"/>
      <c r="AD95" s="8"/>
    </row>
    <row r="96" spans="1:30" s="6" customFormat="1" x14ac:dyDescent="0.25">
      <c r="A96" s="8" t="s">
        <v>1154</v>
      </c>
      <c r="B96" s="22" t="s">
        <v>1155</v>
      </c>
      <c r="C96" s="8">
        <v>2.5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/>
      <c r="O96" s="8"/>
      <c r="P96" s="8">
        <v>2.5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/>
      <c r="AC96" s="8"/>
      <c r="AD96" s="8"/>
    </row>
    <row r="97" spans="1:30" s="6" customFormat="1" x14ac:dyDescent="0.25">
      <c r="A97" s="8" t="s">
        <v>486</v>
      </c>
      <c r="B97" s="22" t="s">
        <v>487</v>
      </c>
      <c r="C97" s="8">
        <v>8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4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/>
      <c r="AC97" s="8"/>
      <c r="AD97" s="8"/>
    </row>
    <row r="98" spans="1:30" s="6" customFormat="1" x14ac:dyDescent="0.25">
      <c r="A98" s="8" t="s">
        <v>1108</v>
      </c>
      <c r="B98" s="22" t="s">
        <v>1109</v>
      </c>
      <c r="C98" s="8">
        <v>4.4000000000000004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10.87</v>
      </c>
      <c r="O98" s="8">
        <v>8.98</v>
      </c>
      <c r="P98" s="8">
        <v>4.4000000000000004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/>
      <c r="AC98" s="8"/>
      <c r="AD98" s="8"/>
    </row>
    <row r="99" spans="1:30" s="6" customFormat="1" x14ac:dyDescent="0.25">
      <c r="A99" s="8" t="s">
        <v>227</v>
      </c>
      <c r="B99" s="22" t="s">
        <v>228</v>
      </c>
      <c r="C99" s="8">
        <v>0</v>
      </c>
      <c r="D99" s="8">
        <v>8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0.13</v>
      </c>
      <c r="O99" s="8">
        <v>0</v>
      </c>
      <c r="P99" s="8">
        <v>0</v>
      </c>
      <c r="Q99" s="8">
        <v>0</v>
      </c>
      <c r="R99" s="8">
        <v>0.13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/>
      <c r="AC99" s="8"/>
      <c r="AD99" s="8"/>
    </row>
    <row r="100" spans="1:30" s="6" customFormat="1" x14ac:dyDescent="0.25">
      <c r="A100" s="8" t="s">
        <v>332</v>
      </c>
      <c r="B100" s="22" t="s">
        <v>333</v>
      </c>
      <c r="C100" s="8">
        <v>0.56999999999999995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/>
      <c r="O100" s="8"/>
      <c r="P100" s="8">
        <v>0.7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/>
      <c r="AC100" s="8"/>
      <c r="AD100" s="8"/>
    </row>
    <row r="101" spans="1:30" s="6" customFormat="1" x14ac:dyDescent="0.25">
      <c r="A101" s="8" t="s">
        <v>852</v>
      </c>
      <c r="B101" s="22" t="s">
        <v>853</v>
      </c>
      <c r="C101" s="8">
        <v>16.12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/>
      <c r="O101" s="8"/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/>
      <c r="AC101" s="8"/>
      <c r="AD101" s="8"/>
    </row>
    <row r="102" spans="1:30" s="6" customFormat="1" x14ac:dyDescent="0.25">
      <c r="A102" s="8" t="s">
        <v>1044</v>
      </c>
      <c r="B102" s="22" t="s">
        <v>1045</v>
      </c>
      <c r="C102" s="8">
        <v>8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/>
      <c r="O102" s="8"/>
      <c r="P102" s="8">
        <v>4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  <c r="AC102" s="8"/>
      <c r="AD102" s="8"/>
    </row>
    <row r="103" spans="1:30" s="6" customFormat="1" x14ac:dyDescent="0.25">
      <c r="A103" s="8" t="s">
        <v>1180</v>
      </c>
      <c r="B103" s="22" t="s">
        <v>1181</v>
      </c>
      <c r="C103" s="8">
        <v>16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/>
      <c r="O103" s="8"/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/>
      <c r="AC103" s="8"/>
      <c r="AD103" s="8"/>
    </row>
    <row r="104" spans="1:30" s="6" customFormat="1" x14ac:dyDescent="0.25">
      <c r="A104" s="8" t="s">
        <v>634</v>
      </c>
      <c r="B104" s="22" t="s">
        <v>635</v>
      </c>
      <c r="C104" s="8">
        <v>8.02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/>
      <c r="O104" s="8"/>
      <c r="P104" s="8">
        <v>0</v>
      </c>
      <c r="Q104" s="8">
        <v>8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/>
      <c r="AC104" s="8"/>
      <c r="AD104" s="8"/>
    </row>
    <row r="105" spans="1:30" s="6" customFormat="1" x14ac:dyDescent="0.25">
      <c r="A105" s="8" t="s">
        <v>244</v>
      </c>
      <c r="B105" s="22" t="s">
        <v>245</v>
      </c>
      <c r="C105" s="8">
        <v>3.97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/>
      <c r="O105" s="8"/>
      <c r="P105" s="8">
        <v>3.97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/>
      <c r="AC105" s="8"/>
      <c r="AD105" s="8"/>
    </row>
    <row r="106" spans="1:30" s="6" customFormat="1" x14ac:dyDescent="0.25">
      <c r="A106" s="8" t="s">
        <v>808</v>
      </c>
      <c r="B106" s="22" t="s">
        <v>809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7.0000000000000007E-2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/>
      <c r="AC106" s="8"/>
      <c r="AD106" s="8"/>
    </row>
    <row r="107" spans="1:30" s="6" customFormat="1" x14ac:dyDescent="0.25">
      <c r="A107" s="8" t="s">
        <v>466</v>
      </c>
      <c r="B107" s="22" t="s">
        <v>467</v>
      </c>
      <c r="C107" s="8">
        <v>23.42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3.87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/>
      <c r="AC107" s="8"/>
      <c r="AD107" s="8"/>
    </row>
    <row r="108" spans="1:30" s="6" customFormat="1" x14ac:dyDescent="0.25">
      <c r="A108" s="8" t="s">
        <v>1058</v>
      </c>
      <c r="B108" s="22" t="s">
        <v>1059</v>
      </c>
      <c r="C108" s="8">
        <v>3.9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0.2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/>
      <c r="AC108" s="8"/>
      <c r="AD108" s="8"/>
    </row>
    <row r="109" spans="1:30" s="6" customFormat="1" x14ac:dyDescent="0.25">
      <c r="A109" s="8" t="s">
        <v>960</v>
      </c>
      <c r="B109" s="22" t="s">
        <v>961</v>
      </c>
      <c r="C109" s="8">
        <v>17.350000000000001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/>
      <c r="O109" s="8"/>
      <c r="P109" s="8">
        <v>4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/>
      <c r="AC109" s="8"/>
      <c r="AD109" s="8"/>
    </row>
    <row r="110" spans="1:30" s="6" customFormat="1" x14ac:dyDescent="0.25">
      <c r="A110" s="8" t="s">
        <v>1000</v>
      </c>
      <c r="B110" s="22" t="s">
        <v>1001</v>
      </c>
      <c r="C110" s="8">
        <v>0</v>
      </c>
      <c r="D110" s="8">
        <v>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/>
      <c r="O110" s="8"/>
      <c r="P110" s="8">
        <v>0</v>
      </c>
      <c r="Q110" s="8">
        <v>0</v>
      </c>
      <c r="R110" s="8">
        <v>0</v>
      </c>
      <c r="S110" s="8">
        <v>7.92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/>
      <c r="AC110" s="8"/>
      <c r="AD110" s="8"/>
    </row>
    <row r="111" spans="1:30" s="6" customFormat="1" x14ac:dyDescent="0.25">
      <c r="A111" s="8" t="s">
        <v>906</v>
      </c>
      <c r="B111" s="22" t="s">
        <v>907</v>
      </c>
      <c r="C111" s="8">
        <v>0</v>
      </c>
      <c r="D111" s="8">
        <v>8</v>
      </c>
      <c r="E111" s="8">
        <v>4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4</v>
      </c>
      <c r="O111" s="8">
        <v>0</v>
      </c>
      <c r="P111" s="8">
        <v>0</v>
      </c>
      <c r="Q111" s="8">
        <v>0</v>
      </c>
      <c r="R111" s="8">
        <v>4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/>
      <c r="AC111" s="8"/>
      <c r="AD111" s="8"/>
    </row>
    <row r="112" spans="1:30" s="6" customFormat="1" x14ac:dyDescent="0.25">
      <c r="A112" s="8" t="s">
        <v>357</v>
      </c>
      <c r="B112" s="22" t="s">
        <v>358</v>
      </c>
      <c r="C112" s="8">
        <v>8.27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39.92</v>
      </c>
      <c r="P112" s="8">
        <v>0.05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/>
      <c r="AC112" s="8"/>
      <c r="AD112" s="8"/>
    </row>
    <row r="113" spans="1:30" s="6" customFormat="1" x14ac:dyDescent="0.25">
      <c r="A113" s="8" t="s">
        <v>357</v>
      </c>
      <c r="B113" s="22" t="s">
        <v>358</v>
      </c>
      <c r="C113" s="8">
        <v>0</v>
      </c>
      <c r="D113" s="8">
        <v>8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39.92</v>
      </c>
      <c r="P113" s="8">
        <v>0</v>
      </c>
      <c r="Q113" s="8">
        <v>0</v>
      </c>
      <c r="R113" s="8">
        <v>0</v>
      </c>
      <c r="S113" s="8">
        <v>8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/>
      <c r="AC113" s="8"/>
      <c r="AD113" s="8"/>
    </row>
    <row r="114" spans="1:30" s="6" customFormat="1" x14ac:dyDescent="0.25">
      <c r="A114" s="8" t="s">
        <v>678</v>
      </c>
      <c r="B114" s="22" t="s">
        <v>679</v>
      </c>
      <c r="C114" s="8">
        <v>0</v>
      </c>
      <c r="D114" s="8">
        <v>8</v>
      </c>
      <c r="E114" s="8">
        <v>8.1199999999999992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8</v>
      </c>
      <c r="O114" s="8">
        <v>0</v>
      </c>
      <c r="P114" s="8">
        <v>0</v>
      </c>
      <c r="Q114" s="8">
        <v>0</v>
      </c>
      <c r="R114" s="8">
        <v>4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/>
      <c r="AC114" s="8"/>
      <c r="AD114" s="8"/>
    </row>
    <row r="115" spans="1:30" s="6" customFormat="1" x14ac:dyDescent="0.25">
      <c r="A115" s="8" t="s">
        <v>193</v>
      </c>
      <c r="B115" s="22" t="s">
        <v>194</v>
      </c>
      <c r="C115" s="8">
        <v>16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/>
      <c r="O115" s="8"/>
      <c r="P115" s="8">
        <v>8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/>
      <c r="AC115" s="8"/>
      <c r="AD115" s="8"/>
    </row>
    <row r="116" spans="1:30" s="6" customFormat="1" x14ac:dyDescent="0.25">
      <c r="A116" s="8" t="s">
        <v>292</v>
      </c>
      <c r="B116" s="22" t="s">
        <v>293</v>
      </c>
      <c r="C116" s="8">
        <v>17.170000000000002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/>
      <c r="O116" s="8"/>
      <c r="P116" s="8">
        <v>4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/>
      <c r="AC116" s="8"/>
      <c r="AD116" s="8"/>
    </row>
    <row r="117" spans="1:30" s="6" customFormat="1" x14ac:dyDescent="0.25">
      <c r="A117" s="8" t="s">
        <v>918</v>
      </c>
      <c r="B117" s="22" t="s">
        <v>919</v>
      </c>
      <c r="C117" s="8">
        <v>8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/>
      <c r="O117" s="8"/>
      <c r="P117" s="8">
        <v>4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/>
      <c r="AC117" s="8"/>
      <c r="AD117" s="8"/>
    </row>
    <row r="118" spans="1:30" s="6" customFormat="1" x14ac:dyDescent="0.25">
      <c r="A118" s="8" t="s">
        <v>864</v>
      </c>
      <c r="B118" s="22" t="s">
        <v>865</v>
      </c>
      <c r="C118" s="8">
        <v>8.57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/>
      <c r="AC118" s="8"/>
      <c r="AD118" s="8"/>
    </row>
    <row r="119" spans="1:30" s="6" customFormat="1" x14ac:dyDescent="0.25">
      <c r="A119" s="8" t="s">
        <v>864</v>
      </c>
      <c r="B119" s="22" t="s">
        <v>865</v>
      </c>
      <c r="C119" s="8">
        <v>0</v>
      </c>
      <c r="D119" s="8">
        <v>8</v>
      </c>
      <c r="E119" s="8">
        <v>0.97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/>
      <c r="AC119" s="8"/>
      <c r="AD119" s="8"/>
    </row>
    <row r="120" spans="1:30" s="6" customFormat="1" x14ac:dyDescent="0.25">
      <c r="A120" s="8" t="s">
        <v>650</v>
      </c>
      <c r="B120" s="22" t="s">
        <v>651</v>
      </c>
      <c r="C120" s="8">
        <v>8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/>
      <c r="O120" s="8"/>
      <c r="P120" s="8">
        <v>0</v>
      </c>
      <c r="Q120" s="8">
        <v>8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/>
      <c r="AC120" s="8"/>
      <c r="AD120" s="8"/>
    </row>
    <row r="121" spans="1:30" s="6" customFormat="1" x14ac:dyDescent="0.25">
      <c r="A121" s="8" t="s">
        <v>1104</v>
      </c>
      <c r="B121" s="22" t="s">
        <v>1105</v>
      </c>
      <c r="C121" s="8">
        <v>8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/>
      <c r="O121" s="8"/>
      <c r="P121" s="8">
        <v>0</v>
      </c>
      <c r="Q121" s="8">
        <v>8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/>
      <c r="AC121" s="8"/>
      <c r="AD121" s="8"/>
    </row>
    <row r="122" spans="1:30" s="6" customFormat="1" x14ac:dyDescent="0.25">
      <c r="A122" s="8" t="s">
        <v>740</v>
      </c>
      <c r="B122" s="22" t="s">
        <v>741</v>
      </c>
      <c r="C122" s="8">
        <v>3.87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3.87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/>
      <c r="AC122" s="8"/>
      <c r="AD122" s="8"/>
    </row>
    <row r="123" spans="1:30" s="6" customFormat="1" x14ac:dyDescent="0.25">
      <c r="A123" s="8" t="s">
        <v>1080</v>
      </c>
      <c r="B123" s="22" t="s">
        <v>1081</v>
      </c>
      <c r="C123" s="8">
        <v>16.079999999999998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/>
      <c r="O123" s="8"/>
      <c r="P123" s="8">
        <v>8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/>
      <c r="AC123" s="8"/>
      <c r="AD123" s="8"/>
    </row>
    <row r="124" spans="1:30" s="6" customFormat="1" x14ac:dyDescent="0.25">
      <c r="A124" s="8" t="s">
        <v>431</v>
      </c>
      <c r="B124" s="22" t="s">
        <v>432</v>
      </c>
      <c r="C124" s="8">
        <v>9.7200000000000006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/>
      <c r="O124" s="8"/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/>
      <c r="AC124" s="8"/>
      <c r="AD124" s="8"/>
    </row>
  </sheetData>
  <conditionalFormatting sqref="A9:B124">
    <cfRule type="duplicateValues" dxfId="0" priority="1"/>
  </conditionalFormatting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1772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1773</v>
      </c>
      <c r="E5" s="2" t="s">
        <v>1774</v>
      </c>
      <c r="F5" s="2" t="s">
        <v>1775</v>
      </c>
      <c r="G5" s="2" t="s">
        <v>1776</v>
      </c>
      <c r="H5" s="2" t="s">
        <v>1777</v>
      </c>
      <c r="I5" s="2" t="s">
        <v>1778</v>
      </c>
      <c r="J5" s="2" t="s">
        <v>1779</v>
      </c>
      <c r="K5" s="2" t="s">
        <v>1780</v>
      </c>
      <c r="L5" s="2" t="s">
        <v>1781</v>
      </c>
      <c r="M5" s="2" t="s">
        <v>1782</v>
      </c>
      <c r="N5" s="2" t="s">
        <v>1783</v>
      </c>
      <c r="O5" s="2" t="s">
        <v>1784</v>
      </c>
      <c r="P5" s="2" t="s">
        <v>1785</v>
      </c>
      <c r="Q5" s="2" t="s">
        <v>1786</v>
      </c>
      <c r="R5" s="2" t="s">
        <v>1787</v>
      </c>
      <c r="S5" s="2" t="s">
        <v>1788</v>
      </c>
      <c r="T5" s="2" t="s">
        <v>1789</v>
      </c>
      <c r="U5" s="2" t="s">
        <v>1790</v>
      </c>
      <c r="V5" s="2" t="s">
        <v>1791</v>
      </c>
      <c r="W5" s="2" t="s">
        <v>1792</v>
      </c>
      <c r="X5" s="2" t="s">
        <v>1793</v>
      </c>
      <c r="Y5" s="2" t="s">
        <v>1794</v>
      </c>
      <c r="Z5" s="2" t="s">
        <v>1795</v>
      </c>
      <c r="AA5" s="2" t="s">
        <v>1796</v>
      </c>
      <c r="AB5" s="2" t="s">
        <v>1797</v>
      </c>
      <c r="AC5" s="2" t="s">
        <v>1798</v>
      </c>
      <c r="AD5" s="2" t="s">
        <v>1799</v>
      </c>
      <c r="AE5" s="2" t="s">
        <v>1800</v>
      </c>
      <c r="AF5" s="2" t="s">
        <v>1801</v>
      </c>
      <c r="AG5" s="2" t="s">
        <v>1802</v>
      </c>
      <c r="AH5" s="2" t="s">
        <v>1803</v>
      </c>
      <c r="AI5" s="2" t="s">
        <v>1804</v>
      </c>
      <c r="AJ5" s="2" t="s">
        <v>1805</v>
      </c>
      <c r="AK5" s="2" t="s">
        <v>1806</v>
      </c>
      <c r="AL5" s="2" t="s">
        <v>1807</v>
      </c>
      <c r="AM5" s="2" t="s">
        <v>1808</v>
      </c>
      <c r="AN5" s="2" t="s">
        <v>1809</v>
      </c>
      <c r="AO5" s="2" t="s">
        <v>1810</v>
      </c>
      <c r="AP5" s="2" t="s">
        <v>1811</v>
      </c>
      <c r="AQ5" s="2" t="s">
        <v>1812</v>
      </c>
      <c r="AR5" s="2" t="s">
        <v>1813</v>
      </c>
      <c r="AS5" s="2" t="s">
        <v>1814</v>
      </c>
      <c r="AT5" s="2" t="s">
        <v>1815</v>
      </c>
      <c r="AU5" s="2" t="s">
        <v>1816</v>
      </c>
      <c r="AV5" s="2" t="s">
        <v>1817</v>
      </c>
      <c r="AW5" s="2" t="s">
        <v>1818</v>
      </c>
      <c r="AX5" s="2" t="s">
        <v>1819</v>
      </c>
      <c r="AY5" s="2" t="s">
        <v>1820</v>
      </c>
      <c r="AZ5" s="2" t="s">
        <v>1821</v>
      </c>
      <c r="BA5" s="2" t="s">
        <v>1822</v>
      </c>
      <c r="BB5" s="2" t="s">
        <v>1823</v>
      </c>
      <c r="BC5" s="2" t="s">
        <v>1824</v>
      </c>
      <c r="BD5" s="2" t="s">
        <v>1825</v>
      </c>
      <c r="BE5" s="2" t="s">
        <v>1826</v>
      </c>
      <c r="BF5" s="2" t="s">
        <v>1827</v>
      </c>
      <c r="BG5" s="2" t="s">
        <v>1828</v>
      </c>
      <c r="BH5" s="2" t="s">
        <v>1829</v>
      </c>
      <c r="BI5" s="2" t="s">
        <v>1830</v>
      </c>
      <c r="BJ5" s="2" t="s">
        <v>1831</v>
      </c>
      <c r="BK5" s="2" t="s">
        <v>1832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1833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1834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1835</v>
      </c>
      <c r="C17" s="5" t="s">
        <v>1836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1837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1838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1839</v>
      </c>
      <c r="C22" s="5" t="s">
        <v>1840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1837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1841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1842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1842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1841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1837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1843</v>
      </c>
      <c r="C43" s="5" t="s">
        <v>1844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1837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1842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1842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1845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1846</v>
      </c>
      <c r="E5" s="2" t="s">
        <v>123</v>
      </c>
      <c r="F5" s="2" t="s">
        <v>1847</v>
      </c>
      <c r="G5" s="2" t="s">
        <v>1848</v>
      </c>
      <c r="H5" s="2" t="s">
        <v>1849</v>
      </c>
      <c r="I5" s="2" t="s">
        <v>1850</v>
      </c>
      <c r="J5" s="2" t="s">
        <v>47</v>
      </c>
    </row>
  </sheetData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1851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1852</v>
      </c>
      <c r="E5" s="2" t="s">
        <v>1853</v>
      </c>
      <c r="F5" s="2" t="s">
        <v>1854</v>
      </c>
      <c r="G5" s="2" t="s">
        <v>1855</v>
      </c>
      <c r="H5" s="2" t="s">
        <v>1856</v>
      </c>
      <c r="I5" s="2" t="s">
        <v>1857</v>
      </c>
      <c r="J5" s="2" t="s">
        <v>1858</v>
      </c>
      <c r="K5" s="2" t="s">
        <v>1859</v>
      </c>
      <c r="L5" s="2" t="s">
        <v>1860</v>
      </c>
      <c r="M5" s="2" t="s">
        <v>1861</v>
      </c>
      <c r="N5" s="2" t="s">
        <v>1862</v>
      </c>
      <c r="O5" s="2" t="s">
        <v>1863</v>
      </c>
      <c r="P5" s="2" t="s">
        <v>1864</v>
      </c>
      <c r="Q5" s="2" t="s">
        <v>1865</v>
      </c>
      <c r="R5" s="2" t="s">
        <v>1866</v>
      </c>
      <c r="S5" s="2" t="s">
        <v>1867</v>
      </c>
      <c r="T5" s="2" t="s">
        <v>1868</v>
      </c>
      <c r="U5" s="2" t="s">
        <v>1869</v>
      </c>
      <c r="V5" s="2" t="s">
        <v>1870</v>
      </c>
      <c r="W5" s="2" t="s">
        <v>1871</v>
      </c>
      <c r="X5" s="2" t="s">
        <v>1872</v>
      </c>
      <c r="Y5" s="2" t="s">
        <v>1873</v>
      </c>
      <c r="Z5" s="2" t="s">
        <v>47</v>
      </c>
    </row>
  </sheetData>
  <pageMargins left="0.75" right="0.75" top="0.75" bottom="0.5" header="0.5" footer="0.7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1874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1875</v>
      </c>
      <c r="E5" s="2" t="s">
        <v>1876</v>
      </c>
      <c r="F5" s="2" t="s">
        <v>1847</v>
      </c>
      <c r="G5" s="2" t="s">
        <v>1877</v>
      </c>
      <c r="H5" s="2" t="s">
        <v>123</v>
      </c>
      <c r="I5" s="2" t="s">
        <v>1848</v>
      </c>
      <c r="J5" s="2" t="s">
        <v>1878</v>
      </c>
      <c r="K5" s="2" t="s">
        <v>1879</v>
      </c>
      <c r="L5" s="2" t="s">
        <v>1880</v>
      </c>
      <c r="M5" s="2" t="s">
        <v>1881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1882</v>
      </c>
      <c r="D6" s="3" t="s">
        <v>1883</v>
      </c>
      <c r="E6" s="3"/>
      <c r="F6" s="3" t="s">
        <v>1884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1885</v>
      </c>
    </row>
    <row r="7" spans="1:14" x14ac:dyDescent="0.25">
      <c r="A7" s="3" t="s">
        <v>48</v>
      </c>
      <c r="B7" s="3" t="s">
        <v>1453</v>
      </c>
      <c r="C7" s="5" t="s">
        <v>1886</v>
      </c>
      <c r="D7" s="3" t="s">
        <v>1883</v>
      </c>
      <c r="E7" s="3"/>
      <c r="F7" s="3" t="s">
        <v>1884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1887</v>
      </c>
    </row>
    <row r="8" spans="1:14" x14ac:dyDescent="0.25">
      <c r="A8" s="3" t="s">
        <v>48</v>
      </c>
      <c r="B8" s="3" t="s">
        <v>900</v>
      </c>
      <c r="C8" s="5" t="s">
        <v>1888</v>
      </c>
      <c r="D8" s="3" t="s">
        <v>1883</v>
      </c>
      <c r="E8" s="3"/>
      <c r="F8" s="3" t="s">
        <v>1884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1889</v>
      </c>
    </row>
    <row r="9" spans="1:14" x14ac:dyDescent="0.25">
      <c r="A9" s="3" t="s">
        <v>48</v>
      </c>
      <c r="B9" s="3" t="s">
        <v>946</v>
      </c>
      <c r="C9" s="5" t="s">
        <v>1890</v>
      </c>
      <c r="D9" s="3" t="s">
        <v>1883</v>
      </c>
      <c r="E9" s="3"/>
      <c r="F9" s="3" t="s">
        <v>1884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1889</v>
      </c>
    </row>
    <row r="10" spans="1:14" x14ac:dyDescent="0.25">
      <c r="A10" s="3" t="s">
        <v>48</v>
      </c>
      <c r="B10" s="3" t="s">
        <v>948</v>
      </c>
      <c r="C10" s="5" t="s">
        <v>1891</v>
      </c>
      <c r="D10" s="3" t="s">
        <v>1883</v>
      </c>
      <c r="E10" s="3"/>
      <c r="F10" s="3" t="s">
        <v>1884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1889</v>
      </c>
    </row>
    <row r="11" spans="1:14" x14ac:dyDescent="0.25">
      <c r="A11" s="3" t="s">
        <v>48</v>
      </c>
      <c r="B11" s="3" t="s">
        <v>456</v>
      </c>
      <c r="C11" s="5" t="s">
        <v>1892</v>
      </c>
      <c r="D11" s="3" t="s">
        <v>1883</v>
      </c>
      <c r="E11" s="3"/>
      <c r="F11" s="3" t="s">
        <v>1884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1889</v>
      </c>
    </row>
    <row r="12" spans="1:14" x14ac:dyDescent="0.25">
      <c r="A12" s="3" t="s">
        <v>48</v>
      </c>
      <c r="B12" s="3" t="s">
        <v>252</v>
      </c>
      <c r="C12" s="5" t="s">
        <v>1893</v>
      </c>
      <c r="D12" s="3" t="s">
        <v>1883</v>
      </c>
      <c r="E12" s="3"/>
      <c r="F12" s="3" t="s">
        <v>1884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1889</v>
      </c>
    </row>
    <row r="13" spans="1:14" x14ac:dyDescent="0.25">
      <c r="A13" s="3" t="s">
        <v>48</v>
      </c>
      <c r="B13" s="3" t="s">
        <v>146</v>
      </c>
      <c r="C13" s="5" t="s">
        <v>1894</v>
      </c>
      <c r="D13" s="3" t="s">
        <v>1883</v>
      </c>
      <c r="E13" s="3"/>
      <c r="F13" s="3" t="s">
        <v>1884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1889</v>
      </c>
    </row>
    <row r="14" spans="1:14" x14ac:dyDescent="0.25">
      <c r="A14" s="3" t="s">
        <v>48</v>
      </c>
      <c r="B14" s="3" t="s">
        <v>486</v>
      </c>
      <c r="C14" s="5" t="s">
        <v>1895</v>
      </c>
      <c r="D14" s="3" t="s">
        <v>1883</v>
      </c>
      <c r="E14" s="3"/>
      <c r="F14" s="3" t="s">
        <v>1884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1889</v>
      </c>
    </row>
    <row r="15" spans="1:14" x14ac:dyDescent="0.25">
      <c r="A15" s="3" t="s">
        <v>48</v>
      </c>
      <c r="B15" s="3" t="s">
        <v>684</v>
      </c>
      <c r="C15" s="5" t="s">
        <v>1896</v>
      </c>
      <c r="D15" s="3" t="s">
        <v>1883</v>
      </c>
      <c r="E15" s="3"/>
      <c r="F15" s="3" t="s">
        <v>1884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1889</v>
      </c>
    </row>
    <row r="16" spans="1:14" x14ac:dyDescent="0.25">
      <c r="A16" s="3" t="s">
        <v>48</v>
      </c>
      <c r="B16" s="3" t="s">
        <v>1084</v>
      </c>
      <c r="C16" s="5" t="s">
        <v>1897</v>
      </c>
      <c r="D16" s="3" t="s">
        <v>1883</v>
      </c>
      <c r="E16" s="3"/>
      <c r="F16" s="3" t="s">
        <v>1884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1889</v>
      </c>
    </row>
    <row r="17" spans="1:14" x14ac:dyDescent="0.25">
      <c r="A17" s="3" t="s">
        <v>48</v>
      </c>
      <c r="B17" s="3" t="s">
        <v>1606</v>
      </c>
      <c r="C17" s="5" t="s">
        <v>1898</v>
      </c>
      <c r="D17" s="3" t="s">
        <v>1883</v>
      </c>
      <c r="E17" s="3"/>
      <c r="F17" s="3" t="s">
        <v>1884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1889</v>
      </c>
    </row>
    <row r="18" spans="1:14" x14ac:dyDescent="0.25">
      <c r="A18" s="3" t="s">
        <v>48</v>
      </c>
      <c r="B18" s="3" t="s">
        <v>660</v>
      </c>
      <c r="C18" s="5" t="s">
        <v>1899</v>
      </c>
      <c r="D18" s="3" t="s">
        <v>1883</v>
      </c>
      <c r="E18" s="3"/>
      <c r="F18" s="3" t="s">
        <v>1884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1889</v>
      </c>
    </row>
    <row r="19" spans="1:14" x14ac:dyDescent="0.25">
      <c r="A19" s="3" t="s">
        <v>48</v>
      </c>
      <c r="B19" s="3" t="s">
        <v>1014</v>
      </c>
      <c r="C19" s="5" t="s">
        <v>1900</v>
      </c>
      <c r="D19" s="3" t="s">
        <v>1883</v>
      </c>
      <c r="E19" s="3"/>
      <c r="F19" s="3" t="s">
        <v>1884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1889</v>
      </c>
    </row>
    <row r="20" spans="1:14" x14ac:dyDescent="0.25">
      <c r="A20" s="3" t="s">
        <v>48</v>
      </c>
      <c r="B20" s="3" t="s">
        <v>966</v>
      </c>
      <c r="C20" s="5" t="s">
        <v>1901</v>
      </c>
      <c r="D20" s="3" t="s">
        <v>1883</v>
      </c>
      <c r="E20" s="3"/>
      <c r="F20" s="3" t="s">
        <v>1884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1889</v>
      </c>
    </row>
    <row r="21" spans="1:14" x14ac:dyDescent="0.25">
      <c r="A21" s="3" t="s">
        <v>48</v>
      </c>
      <c r="B21" s="3" t="s">
        <v>1475</v>
      </c>
      <c r="C21" s="5" t="s">
        <v>1902</v>
      </c>
      <c r="D21" s="3" t="s">
        <v>1883</v>
      </c>
      <c r="E21" s="3"/>
      <c r="F21" s="3" t="s">
        <v>1884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1889</v>
      </c>
    </row>
    <row r="22" spans="1:14" x14ac:dyDescent="0.25">
      <c r="A22" s="3" t="s">
        <v>48</v>
      </c>
      <c r="B22" s="3" t="s">
        <v>978</v>
      </c>
      <c r="C22" s="5" t="s">
        <v>1903</v>
      </c>
      <c r="D22" s="3" t="s">
        <v>1883</v>
      </c>
      <c r="E22" s="3"/>
      <c r="F22" s="3" t="s">
        <v>1884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1889</v>
      </c>
    </row>
    <row r="23" spans="1:14" x14ac:dyDescent="0.25">
      <c r="A23" s="3" t="s">
        <v>48</v>
      </c>
      <c r="B23" s="3" t="s">
        <v>1589</v>
      </c>
      <c r="C23" s="5" t="s">
        <v>1904</v>
      </c>
      <c r="D23" s="3" t="s">
        <v>1883</v>
      </c>
      <c r="E23" s="3"/>
      <c r="F23" s="3" t="s">
        <v>1884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1889</v>
      </c>
    </row>
    <row r="24" spans="1:14" x14ac:dyDescent="0.25">
      <c r="A24" s="3" t="s">
        <v>48</v>
      </c>
      <c r="B24" s="3" t="s">
        <v>233</v>
      </c>
      <c r="C24" s="5" t="s">
        <v>1905</v>
      </c>
      <c r="D24" s="3" t="s">
        <v>1883</v>
      </c>
      <c r="E24" s="3"/>
      <c r="F24" s="3" t="s">
        <v>1884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1889</v>
      </c>
    </row>
    <row r="25" spans="1:14" x14ac:dyDescent="0.25">
      <c r="A25" s="3" t="s">
        <v>48</v>
      </c>
      <c r="B25" s="3" t="s">
        <v>1581</v>
      </c>
      <c r="C25" s="5" t="s">
        <v>1906</v>
      </c>
      <c r="D25" s="3" t="s">
        <v>1883</v>
      </c>
      <c r="E25" s="3"/>
      <c r="F25" s="3" t="s">
        <v>1884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1889</v>
      </c>
    </row>
    <row r="26" spans="1:14" x14ac:dyDescent="0.25">
      <c r="A26" s="3" t="s">
        <v>48</v>
      </c>
      <c r="B26" s="3" t="s">
        <v>874</v>
      </c>
      <c r="C26" s="5" t="s">
        <v>1907</v>
      </c>
      <c r="D26" s="3" t="s">
        <v>1883</v>
      </c>
      <c r="E26" s="3"/>
      <c r="F26" s="3" t="s">
        <v>1884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1889</v>
      </c>
    </row>
    <row r="27" spans="1:14" x14ac:dyDescent="0.25">
      <c r="A27" s="3" t="s">
        <v>48</v>
      </c>
      <c r="B27" s="3" t="s">
        <v>992</v>
      </c>
      <c r="C27" s="5" t="s">
        <v>1908</v>
      </c>
      <c r="D27" s="3" t="s">
        <v>1883</v>
      </c>
      <c r="E27" s="3"/>
      <c r="F27" s="3" t="s">
        <v>1884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1889</v>
      </c>
    </row>
    <row r="28" spans="1:14" x14ac:dyDescent="0.25">
      <c r="A28" s="3" t="s">
        <v>48</v>
      </c>
      <c r="B28" s="3" t="s">
        <v>1666</v>
      </c>
      <c r="C28" s="5" t="s">
        <v>1909</v>
      </c>
      <c r="D28" s="3" t="s">
        <v>1883</v>
      </c>
      <c r="E28" s="3"/>
      <c r="F28" s="3" t="s">
        <v>1884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1889</v>
      </c>
    </row>
    <row r="29" spans="1:14" x14ac:dyDescent="0.25">
      <c r="A29" s="3" t="s">
        <v>48</v>
      </c>
      <c r="B29" s="3" t="s">
        <v>1693</v>
      </c>
      <c r="C29" s="5" t="s">
        <v>1910</v>
      </c>
      <c r="D29" s="3" t="s">
        <v>1883</v>
      </c>
      <c r="E29" s="3"/>
      <c r="F29" s="3" t="s">
        <v>1884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1889</v>
      </c>
    </row>
    <row r="30" spans="1:14" x14ac:dyDescent="0.25">
      <c r="A30" s="3" t="s">
        <v>48</v>
      </c>
      <c r="B30" s="3" t="s">
        <v>1032</v>
      </c>
      <c r="C30" s="5" t="s">
        <v>1911</v>
      </c>
      <c r="D30" s="3" t="s">
        <v>1883</v>
      </c>
      <c r="E30" s="3"/>
      <c r="F30" s="3" t="s">
        <v>1884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1889</v>
      </c>
    </row>
  </sheetData>
  <pageMargins left="0.75" right="0.75" top="0.75" bottom="0.5" header="0.5" footer="0.7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1912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1913</v>
      </c>
      <c r="E5" s="2" t="s">
        <v>1914</v>
      </c>
      <c r="F5" s="2" t="s">
        <v>1915</v>
      </c>
      <c r="G5" s="2" t="s">
        <v>1916</v>
      </c>
      <c r="H5" s="2" t="s">
        <v>1917</v>
      </c>
      <c r="I5" s="2" t="s">
        <v>1918</v>
      </c>
      <c r="J5" s="2" t="s">
        <v>1919</v>
      </c>
      <c r="K5" s="2" t="s">
        <v>1920</v>
      </c>
      <c r="L5" s="2" t="s">
        <v>1921</v>
      </c>
      <c r="M5" s="2" t="s">
        <v>1922</v>
      </c>
      <c r="N5" s="2" t="s">
        <v>1923</v>
      </c>
      <c r="O5" s="2" t="s">
        <v>1924</v>
      </c>
      <c r="P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ADD8E6"/>
  </sheetPr>
  <dimension ref="A1:G642"/>
  <sheetViews>
    <sheetView workbookViewId="0">
      <selection activeCell="A71" sqref="A71:XFD71"/>
    </sheetView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B659-FFB3-4720-ACCC-CB1B2F2BB85D}">
  <sheetPr codeName="Sheet8">
    <tabColor theme="5"/>
  </sheetPr>
  <dimension ref="A1:AT52"/>
  <sheetViews>
    <sheetView tabSelected="1" zoomScale="104" zoomScaleNormal="100" workbookViewId="0">
      <pane xSplit="8" ySplit="5" topLeftCell="AB6" activePane="bottomRight" state="frozen"/>
      <selection activeCell="E104" sqref="E104"/>
      <selection pane="topRight" activeCell="E104" sqref="E104"/>
      <selection pane="bottomLeft" activeCell="E104" sqref="E104"/>
      <selection pane="bottomRight" activeCell="G13" sqref="G13"/>
    </sheetView>
  </sheetViews>
  <sheetFormatPr defaultRowHeight="15" x14ac:dyDescent="0.25"/>
  <cols>
    <col min="1" max="1" width="9.140625" style="90"/>
    <col min="2" max="2" width="28.7109375" style="78" bestFit="1" customWidth="1"/>
    <col min="3" max="3" width="16.140625" style="79" customWidth="1"/>
    <col min="4" max="4" width="25.7109375" style="64" bestFit="1" customWidth="1"/>
    <col min="5" max="5" width="57.28515625" style="45" bestFit="1" customWidth="1"/>
    <col min="6" max="6" width="27.140625" customWidth="1"/>
    <col min="7" max="7" width="29.85546875" customWidth="1"/>
    <col min="8" max="8" width="36" bestFit="1" customWidth="1"/>
    <col min="9" max="9" width="21" customWidth="1"/>
    <col min="10" max="12" width="13.5703125" customWidth="1"/>
    <col min="13" max="13" width="23.7109375" customWidth="1"/>
    <col min="14" max="14" width="20.42578125" customWidth="1"/>
    <col min="15" max="15" width="31.85546875" customWidth="1"/>
    <col min="16" max="16" width="18.5703125" bestFit="1" customWidth="1"/>
    <col min="17" max="17" width="30" bestFit="1" customWidth="1"/>
    <col min="18" max="18" width="28.5703125" customWidth="1"/>
    <col min="19" max="19" width="37.28515625" customWidth="1"/>
    <col min="20" max="20" width="34" customWidth="1"/>
    <col min="21" max="21" width="32.85546875" customWidth="1"/>
    <col min="22" max="22" width="29.5703125" customWidth="1"/>
    <col min="23" max="23" width="38.28515625" customWidth="1"/>
    <col min="24" max="24" width="35" customWidth="1"/>
    <col min="25" max="30" width="23.140625" customWidth="1"/>
    <col min="31" max="32" width="21.7109375" customWidth="1"/>
    <col min="33" max="34" width="22" customWidth="1"/>
    <col min="35" max="36" width="30.28515625" customWidth="1"/>
    <col min="37" max="38" width="35.7109375" customWidth="1"/>
    <col min="39" max="40" width="31.140625" customWidth="1"/>
    <col min="41" max="42" width="36.5703125" customWidth="1"/>
    <col min="43" max="43" width="23.28515625" customWidth="1"/>
    <col min="44" max="44" width="25" customWidth="1"/>
    <col min="45" max="45" width="11.28515625" customWidth="1"/>
    <col min="46" max="46" width="21" customWidth="1"/>
  </cols>
  <sheetData>
    <row r="1" spans="1:46" x14ac:dyDescent="0.25">
      <c r="B1" s="83"/>
      <c r="C1" s="84"/>
      <c r="D1" s="84"/>
      <c r="E1" s="11"/>
      <c r="F1" s="1" t="s">
        <v>0</v>
      </c>
    </row>
    <row r="2" spans="1:46" x14ac:dyDescent="0.25">
      <c r="B2" s="83"/>
      <c r="C2" s="84"/>
      <c r="D2" s="84"/>
      <c r="E2" s="11"/>
      <c r="F2" s="1" t="s">
        <v>1720</v>
      </c>
    </row>
    <row r="3" spans="1:46" x14ac:dyDescent="0.25">
      <c r="B3" s="83"/>
      <c r="C3" s="84"/>
      <c r="D3" s="84"/>
      <c r="E3" s="11"/>
      <c r="F3" s="1" t="s">
        <v>2</v>
      </c>
      <c r="G3" s="1" t="s">
        <v>3</v>
      </c>
    </row>
    <row r="4" spans="1:46" x14ac:dyDescent="0.25">
      <c r="B4" s="83"/>
      <c r="C4" s="84"/>
      <c r="D4" s="84"/>
      <c r="E4" s="11"/>
      <c r="K4" s="97"/>
      <c r="L4" s="97"/>
      <c r="N4" s="97"/>
      <c r="O4" s="97"/>
    </row>
    <row r="5" spans="1:46" ht="30" customHeight="1" x14ac:dyDescent="0.25">
      <c r="A5" s="90" t="s">
        <v>2279</v>
      </c>
      <c r="B5" s="83"/>
      <c r="C5" s="84"/>
      <c r="D5" s="84"/>
      <c r="E5" s="11"/>
      <c r="F5" s="2" t="s">
        <v>557</v>
      </c>
      <c r="G5" s="2" t="s">
        <v>127</v>
      </c>
      <c r="H5" s="2" t="s">
        <v>4</v>
      </c>
      <c r="I5" s="2"/>
      <c r="J5" s="2" t="s">
        <v>1721</v>
      </c>
      <c r="K5" s="55"/>
      <c r="L5" s="55"/>
      <c r="M5" s="2" t="s">
        <v>1722</v>
      </c>
      <c r="N5" s="55"/>
      <c r="O5" s="55"/>
      <c r="P5" s="2" t="s">
        <v>1723</v>
      </c>
      <c r="Q5" s="2" t="s">
        <v>1724</v>
      </c>
      <c r="R5" s="2" t="s">
        <v>1725</v>
      </c>
      <c r="S5" s="2" t="s">
        <v>1726</v>
      </c>
      <c r="T5" s="2" t="s">
        <v>1727</v>
      </c>
      <c r="U5" s="2" t="s">
        <v>1728</v>
      </c>
      <c r="V5" s="2" t="s">
        <v>1729</v>
      </c>
      <c r="W5" s="2" t="s">
        <v>1730</v>
      </c>
      <c r="X5" s="2" t="s">
        <v>1731</v>
      </c>
      <c r="Y5" s="2" t="s">
        <v>1732</v>
      </c>
      <c r="Z5" s="38"/>
      <c r="AA5" s="38"/>
      <c r="AB5" s="2" t="s">
        <v>1733</v>
      </c>
      <c r="AC5" s="2"/>
      <c r="AD5" s="2"/>
      <c r="AE5" s="2" t="s">
        <v>1734</v>
      </c>
      <c r="AF5" s="2" t="s">
        <v>1735</v>
      </c>
      <c r="AG5" s="2" t="s">
        <v>573</v>
      </c>
      <c r="AH5" s="2" t="s">
        <v>574</v>
      </c>
      <c r="AI5" s="2" t="s">
        <v>575</v>
      </c>
      <c r="AJ5" s="2" t="s">
        <v>576</v>
      </c>
      <c r="AK5" s="2" t="s">
        <v>1736</v>
      </c>
      <c r="AL5" s="2" t="s">
        <v>1737</v>
      </c>
      <c r="AM5" s="2" t="s">
        <v>579</v>
      </c>
      <c r="AN5" s="2" t="s">
        <v>580</v>
      </c>
      <c r="AO5" s="2" t="s">
        <v>1738</v>
      </c>
      <c r="AP5" s="2" t="s">
        <v>1739</v>
      </c>
      <c r="AQ5" s="2" t="s">
        <v>1740</v>
      </c>
      <c r="AR5" s="2" t="s">
        <v>1741</v>
      </c>
      <c r="AS5" s="2" t="s">
        <v>1742</v>
      </c>
      <c r="AT5" s="2" t="s">
        <v>4</v>
      </c>
    </row>
    <row r="6" spans="1:46" s="26" customFormat="1" ht="30" customHeight="1" x14ac:dyDescent="0.25">
      <c r="A6" s="94"/>
      <c r="B6" s="85"/>
      <c r="C6" s="86"/>
      <c r="D6" s="86"/>
      <c r="E6" s="11"/>
      <c r="F6" s="25"/>
      <c r="G6" s="25"/>
      <c r="H6" s="25"/>
      <c r="I6" s="25"/>
      <c r="J6" s="25">
        <f>SUM(J10:J52)</f>
        <v>168.9</v>
      </c>
      <c r="K6" s="25"/>
      <c r="L6" s="25"/>
      <c r="M6" s="25">
        <f>SUM(M10:M52)</f>
        <v>88</v>
      </c>
      <c r="N6" s="25" t="e">
        <f t="shared" ref="N6:R6" ca="1" si="0">SUM(N10:N52)</f>
        <v>#NAME?</v>
      </c>
      <c r="O6" s="25" t="e">
        <f t="shared" ca="1" si="0"/>
        <v>#NAME?</v>
      </c>
      <c r="P6" s="25">
        <f t="shared" si="0"/>
        <v>15.32</v>
      </c>
      <c r="Q6" s="25">
        <f t="shared" si="0"/>
        <v>0</v>
      </c>
      <c r="R6" s="25">
        <f t="shared" si="0"/>
        <v>0</v>
      </c>
      <c r="S6" s="25">
        <f t="shared" ref="S6:AS6" si="1">SUM(S10:S52)</f>
        <v>0</v>
      </c>
      <c r="T6" s="25">
        <f t="shared" si="1"/>
        <v>0</v>
      </c>
      <c r="U6" s="25">
        <f t="shared" si="1"/>
        <v>0</v>
      </c>
      <c r="V6" s="25">
        <f t="shared" si="1"/>
        <v>0</v>
      </c>
      <c r="W6" s="25">
        <f t="shared" si="1"/>
        <v>0</v>
      </c>
      <c r="X6" s="25">
        <f t="shared" si="1"/>
        <v>0</v>
      </c>
      <c r="Y6" s="25">
        <f t="shared" si="1"/>
        <v>26.35</v>
      </c>
      <c r="Z6" s="25"/>
      <c r="AA6" s="25"/>
      <c r="AB6" s="25">
        <f t="shared" si="1"/>
        <v>136.19999999999999</v>
      </c>
      <c r="AC6" s="25"/>
      <c r="AD6" s="25"/>
      <c r="AE6" s="25">
        <f t="shared" si="1"/>
        <v>51.99</v>
      </c>
      <c r="AF6" s="25">
        <f t="shared" si="1"/>
        <v>8.6199999999999992</v>
      </c>
      <c r="AG6" s="25">
        <f t="shared" si="1"/>
        <v>8.73</v>
      </c>
      <c r="AH6" s="25">
        <f t="shared" si="1"/>
        <v>47.92</v>
      </c>
      <c r="AI6" s="25">
        <f t="shared" si="1"/>
        <v>0</v>
      </c>
      <c r="AJ6" s="25">
        <f t="shared" si="1"/>
        <v>0</v>
      </c>
      <c r="AK6" s="25">
        <f t="shared" si="1"/>
        <v>0</v>
      </c>
      <c r="AL6" s="25">
        <f t="shared" si="1"/>
        <v>0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/>
    </row>
    <row r="7" spans="1:46" s="26" customFormat="1" ht="30" customHeight="1" x14ac:dyDescent="0.25">
      <c r="A7" s="94"/>
      <c r="B7" s="98" t="s">
        <v>2275</v>
      </c>
      <c r="C7" s="98"/>
      <c r="D7" s="99"/>
      <c r="E7" s="52"/>
      <c r="F7" s="25"/>
      <c r="G7" s="25"/>
      <c r="H7" s="25"/>
      <c r="I7" s="25"/>
      <c r="J7" s="25">
        <v>174.33999999999997</v>
      </c>
      <c r="K7" s="25"/>
      <c r="L7" s="25"/>
      <c r="M7" s="25">
        <v>79.45</v>
      </c>
      <c r="N7" s="25"/>
      <c r="O7" s="25"/>
      <c r="P7" s="41">
        <v>15.32</v>
      </c>
      <c r="Q7" s="41">
        <v>8</v>
      </c>
      <c r="R7" s="41">
        <v>0.2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34.78</v>
      </c>
      <c r="Z7" s="41"/>
      <c r="AA7" s="41"/>
      <c r="AB7" s="41">
        <v>160.25</v>
      </c>
      <c r="AC7" s="41"/>
      <c r="AD7" s="41"/>
      <c r="AE7" s="41">
        <v>51.499999999999993</v>
      </c>
      <c r="AF7" s="41">
        <v>8.1199999999999992</v>
      </c>
      <c r="AG7" s="41">
        <v>8.73</v>
      </c>
      <c r="AH7" s="41">
        <v>56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25">
        <v>596.69000000000005</v>
      </c>
      <c r="AT7" s="25"/>
    </row>
    <row r="8" spans="1:46" s="26" customFormat="1" ht="30" customHeight="1" x14ac:dyDescent="0.25">
      <c r="A8" s="94"/>
      <c r="B8" s="91" t="s">
        <v>2273</v>
      </c>
      <c r="C8" s="62" t="s">
        <v>2272</v>
      </c>
      <c r="D8" s="65" t="s">
        <v>2271</v>
      </c>
      <c r="E8" s="82" t="s">
        <v>2276</v>
      </c>
      <c r="F8" s="25"/>
      <c r="G8" s="25"/>
      <c r="H8" s="25"/>
      <c r="I8" s="25"/>
      <c r="J8" s="25">
        <f>J7-J6</f>
        <v>5.4399999999999693</v>
      </c>
      <c r="K8" s="25"/>
      <c r="L8" s="25"/>
      <c r="M8" s="25">
        <f t="shared" ref="M8:AS8" si="2">M7-M6</f>
        <v>-8.5499999999999972</v>
      </c>
      <c r="N8" s="25"/>
      <c r="O8" s="25"/>
      <c r="P8" s="25"/>
      <c r="Q8" s="25"/>
      <c r="R8" s="25">
        <f t="shared" si="2"/>
        <v>0.2</v>
      </c>
      <c r="S8" s="25">
        <f t="shared" si="2"/>
        <v>0</v>
      </c>
      <c r="T8" s="25">
        <f t="shared" si="2"/>
        <v>0</v>
      </c>
      <c r="U8" s="25">
        <f t="shared" si="2"/>
        <v>0</v>
      </c>
      <c r="V8" s="25">
        <f t="shared" si="2"/>
        <v>0</v>
      </c>
      <c r="W8" s="25">
        <f t="shared" si="2"/>
        <v>0</v>
      </c>
      <c r="X8" s="25">
        <f t="shared" si="2"/>
        <v>0</v>
      </c>
      <c r="Y8" s="25">
        <f t="shared" si="2"/>
        <v>8.43</v>
      </c>
      <c r="Z8" s="25"/>
      <c r="AA8" s="25"/>
      <c r="AB8" s="25">
        <f t="shared" si="2"/>
        <v>24.050000000000011</v>
      </c>
      <c r="AC8" s="25"/>
      <c r="AD8" s="25"/>
      <c r="AE8" s="25">
        <f t="shared" si="2"/>
        <v>-0.49000000000000909</v>
      </c>
      <c r="AF8" s="25">
        <f t="shared" si="2"/>
        <v>-0.5</v>
      </c>
      <c r="AG8" s="25">
        <f t="shared" si="2"/>
        <v>0</v>
      </c>
      <c r="AH8" s="25">
        <f t="shared" si="2"/>
        <v>8.0799999999999983</v>
      </c>
      <c r="AI8" s="25">
        <f t="shared" si="2"/>
        <v>0</v>
      </c>
      <c r="AJ8" s="25">
        <f t="shared" si="2"/>
        <v>0</v>
      </c>
      <c r="AK8" s="25">
        <f t="shared" si="2"/>
        <v>0</v>
      </c>
      <c r="AL8" s="25">
        <f t="shared" si="2"/>
        <v>0</v>
      </c>
      <c r="AM8" s="25">
        <f t="shared" si="2"/>
        <v>0</v>
      </c>
      <c r="AN8" s="25">
        <f t="shared" si="2"/>
        <v>0</v>
      </c>
      <c r="AO8" s="25">
        <f t="shared" si="2"/>
        <v>0</v>
      </c>
      <c r="AP8" s="25">
        <f t="shared" si="2"/>
        <v>0</v>
      </c>
      <c r="AQ8" s="25">
        <f t="shared" si="2"/>
        <v>0</v>
      </c>
      <c r="AR8" s="25">
        <f t="shared" si="2"/>
        <v>0</v>
      </c>
      <c r="AS8" s="25">
        <f t="shared" si="2"/>
        <v>596.69000000000005</v>
      </c>
      <c r="AT8" s="25"/>
    </row>
    <row r="9" spans="1:46" s="31" customFormat="1" ht="30" customHeight="1" x14ac:dyDescent="0.25">
      <c r="A9" s="96" t="s">
        <v>2280</v>
      </c>
      <c r="B9" s="92" t="e">
        <f>VLOOKUP(F9,'manual late and absences'!B:F,5,FALSE)</f>
        <v>#N/A</v>
      </c>
      <c r="C9" s="80" t="e">
        <f>VLOOKUP(F9,'manual late and absences'!B:D,3,FALSE)</f>
        <v>#N/A</v>
      </c>
      <c r="D9" s="81" t="e">
        <f>VLOOKUP(F9,'manual late and absences'!B:G,6,FALSE)</f>
        <v>#N/A</v>
      </c>
      <c r="E9" s="45" t="s">
        <v>1965</v>
      </c>
      <c r="F9" s="13" t="s">
        <v>982</v>
      </c>
      <c r="G9" s="13" t="s">
        <v>983</v>
      </c>
      <c r="H9" s="35" t="s">
        <v>1928</v>
      </c>
      <c r="I9" s="37" t="s">
        <v>1929</v>
      </c>
      <c r="J9" s="36"/>
      <c r="K9" s="36"/>
      <c r="L9" s="36"/>
      <c r="M9" s="36"/>
      <c r="N9" s="36"/>
      <c r="O9" s="36"/>
      <c r="P9" s="36">
        <v>0</v>
      </c>
      <c r="Q9" s="36">
        <v>0</v>
      </c>
      <c r="R9" s="36"/>
      <c r="S9" s="36"/>
      <c r="T9" s="36"/>
      <c r="U9" s="36"/>
      <c r="V9" s="36"/>
      <c r="W9" s="36"/>
      <c r="X9" s="36"/>
      <c r="Y9" s="36"/>
      <c r="Z9" s="36" t="e">
        <f ca="1">_xlfn.XLOOKUP(F9,'[1]5. Overtime'!$A:$A,'[1]5. Overtime'!$Q:$Q)</f>
        <v>#NAME?</v>
      </c>
      <c r="AA9" s="36" t="e">
        <f ca="1">Y9-Z9</f>
        <v>#NAME?</v>
      </c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</row>
    <row r="10" spans="1:46" s="40" customFormat="1" x14ac:dyDescent="0.25">
      <c r="A10" s="90" t="s">
        <v>2278</v>
      </c>
      <c r="B10" s="92" t="str">
        <f>VLOOKUP(F10,'manual late and absences'!B:F,5,FALSE)</f>
        <v>DTR Problem Application</v>
      </c>
      <c r="C10" s="80" t="str">
        <f>VLOOKUP(F10,'manual late and absences'!B:D,3,FALSE)</f>
        <v>06-30-2024</v>
      </c>
      <c r="D10" s="81">
        <f>VLOOKUP(F10,'manual late and absences'!B:G,6,FALSE)</f>
        <v>45606</v>
      </c>
      <c r="E10" s="45" t="s">
        <v>1966</v>
      </c>
      <c r="F10" s="39" t="s">
        <v>357</v>
      </c>
      <c r="G10" s="39" t="s">
        <v>358</v>
      </c>
      <c r="H10" s="39" t="s">
        <v>1746</v>
      </c>
      <c r="I10" s="39" t="s">
        <v>1930</v>
      </c>
      <c r="J10" s="39">
        <v>0</v>
      </c>
      <c r="K10" s="39"/>
      <c r="L10" s="39"/>
      <c r="M10" s="39">
        <v>8</v>
      </c>
      <c r="N10" s="39"/>
      <c r="O10" s="39"/>
      <c r="P10" s="36">
        <v>0</v>
      </c>
      <c r="Q10" s="36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6" t="e">
        <f ca="1">_xlfn.XLOOKUP(F10,'[1]5. Overtime'!$A:$A,'[1]5. Overtime'!$Q:$Q)</f>
        <v>#NAME?</v>
      </c>
      <c r="AA10" s="36" t="e">
        <f t="shared" ref="AA10:AA52" ca="1" si="3">Y10-Z10</f>
        <v>#NAME?</v>
      </c>
      <c r="AB10" s="39">
        <v>39.92</v>
      </c>
      <c r="AC10" s="39"/>
      <c r="AD10" s="39"/>
      <c r="AE10" s="39">
        <v>0</v>
      </c>
      <c r="AF10" s="39">
        <v>0</v>
      </c>
      <c r="AG10" s="39">
        <v>0</v>
      </c>
      <c r="AH10" s="39">
        <v>8</v>
      </c>
      <c r="AI10" s="39">
        <v>0</v>
      </c>
      <c r="AJ10" s="39">
        <v>0</v>
      </c>
      <c r="AK10" s="39">
        <v>0</v>
      </c>
      <c r="AL10" s="39">
        <v>0</v>
      </c>
      <c r="AM10" s="39">
        <v>0</v>
      </c>
      <c r="AN10" s="39">
        <v>0</v>
      </c>
      <c r="AO10" s="39">
        <v>0</v>
      </c>
      <c r="AP10" s="39">
        <v>0</v>
      </c>
      <c r="AQ10" s="39"/>
      <c r="AR10" s="39"/>
      <c r="AS10" s="39"/>
      <c r="AT10" s="39" t="s">
        <v>1746</v>
      </c>
    </row>
    <row r="11" spans="1:46" s="40" customFormat="1" x14ac:dyDescent="0.25">
      <c r="A11" s="90" t="s">
        <v>2278</v>
      </c>
      <c r="B11" s="92" t="str">
        <f>VLOOKUP(F11,'manual late and absences'!B:F,5,FALSE)</f>
        <v>Overtime Application</v>
      </c>
      <c r="C11" s="80">
        <f>VLOOKUP(F11,'manual late and absences'!B:D,3,FALSE)</f>
        <v>45391</v>
      </c>
      <c r="D11" s="81">
        <f>VLOOKUP(F11,'manual late and absences'!B:G,6,FALSE)</f>
        <v>45483</v>
      </c>
      <c r="E11" s="45" t="s">
        <v>1967</v>
      </c>
      <c r="F11" s="39" t="s">
        <v>1114</v>
      </c>
      <c r="G11" s="39" t="s">
        <v>1115</v>
      </c>
      <c r="H11" s="39" t="s">
        <v>1747</v>
      </c>
      <c r="I11" s="39" t="s">
        <v>1930</v>
      </c>
      <c r="J11" s="39">
        <v>4.72</v>
      </c>
      <c r="K11" s="39"/>
      <c r="L11" s="39"/>
      <c r="M11" s="39">
        <v>0</v>
      </c>
      <c r="N11" s="39"/>
      <c r="O11" s="39"/>
      <c r="P11" s="36">
        <v>0</v>
      </c>
      <c r="Q11" s="36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1</v>
      </c>
      <c r="Z11" s="36" t="e">
        <f ca="1">_xlfn.XLOOKUP(F11,'[1]5. Overtime'!$A:$A,'[1]5. Overtime'!$Q:$Q)</f>
        <v>#NAME?</v>
      </c>
      <c r="AA11" s="36" t="e">
        <f t="shared" ca="1" si="3"/>
        <v>#NAME?</v>
      </c>
      <c r="AB11" s="39">
        <v>0</v>
      </c>
      <c r="AC11" s="39"/>
      <c r="AD11" s="39"/>
      <c r="AE11" s="39">
        <v>3.72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</v>
      </c>
      <c r="AM11" s="39">
        <v>0</v>
      </c>
      <c r="AN11" s="39">
        <v>0</v>
      </c>
      <c r="AO11" s="39">
        <v>0</v>
      </c>
      <c r="AP11" s="39">
        <v>0</v>
      </c>
      <c r="AQ11" s="39"/>
      <c r="AR11" s="39"/>
      <c r="AS11" s="39"/>
      <c r="AT11" s="39" t="s">
        <v>1747</v>
      </c>
    </row>
    <row r="12" spans="1:46" s="40" customFormat="1" x14ac:dyDescent="0.25">
      <c r="A12" s="90" t="s">
        <v>2278</v>
      </c>
      <c r="B12" s="92" t="str">
        <f>VLOOKUP(F12,'manual late and absences'!B:F,5,FALSE)</f>
        <v>Overtime Application</v>
      </c>
      <c r="C12" s="80">
        <f>VLOOKUP(F12,'manual late and absences'!B:D,3,FALSE)</f>
        <v>45513</v>
      </c>
      <c r="D12" s="81">
        <f>VLOOKUP(F12,'manual late and absences'!B:G,6,FALSE)</f>
        <v>45636</v>
      </c>
      <c r="E12" s="45" t="s">
        <v>1968</v>
      </c>
      <c r="F12" s="39" t="s">
        <v>1000</v>
      </c>
      <c r="G12" s="39" t="s">
        <v>1001</v>
      </c>
      <c r="H12" s="39" t="s">
        <v>1747</v>
      </c>
      <c r="I12" s="39" t="s">
        <v>1930</v>
      </c>
      <c r="J12" s="39">
        <v>0</v>
      </c>
      <c r="K12" s="39"/>
      <c r="L12" s="39"/>
      <c r="M12" s="39">
        <v>8</v>
      </c>
      <c r="N12" s="39"/>
      <c r="O12" s="39"/>
      <c r="P12" s="36">
        <v>0</v>
      </c>
      <c r="Q12" s="36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/>
      <c r="Z12" s="36" t="e">
        <f ca="1">_xlfn.XLOOKUP(F12,'[1]5. Overtime'!$A:$A,'[1]5. Overtime'!$Q:$Q)</f>
        <v>#NAME?</v>
      </c>
      <c r="AA12" s="36" t="e">
        <f t="shared" ca="1" si="3"/>
        <v>#NAME?</v>
      </c>
      <c r="AB12" s="39"/>
      <c r="AC12" s="39"/>
      <c r="AD12" s="39"/>
      <c r="AE12" s="39">
        <v>0</v>
      </c>
      <c r="AF12" s="39">
        <v>0</v>
      </c>
      <c r="AG12" s="39">
        <v>0</v>
      </c>
      <c r="AH12" s="39">
        <v>7.92</v>
      </c>
      <c r="AI12" s="39">
        <v>0</v>
      </c>
      <c r="AJ12" s="39">
        <v>0</v>
      </c>
      <c r="AK12" s="39">
        <v>0</v>
      </c>
      <c r="AL12" s="39">
        <v>0</v>
      </c>
      <c r="AM12" s="39">
        <v>0</v>
      </c>
      <c r="AN12" s="39">
        <v>0</v>
      </c>
      <c r="AO12" s="39">
        <v>0</v>
      </c>
      <c r="AP12" s="39">
        <v>0</v>
      </c>
      <c r="AQ12" s="39"/>
      <c r="AR12" s="39"/>
      <c r="AS12" s="39"/>
      <c r="AT12" s="39" t="s">
        <v>1747</v>
      </c>
    </row>
    <row r="13" spans="1:46" s="31" customFormat="1" x14ac:dyDescent="0.25">
      <c r="A13" s="90" t="s">
        <v>2278</v>
      </c>
      <c r="B13" s="92" t="str">
        <f>VLOOKUP(F13,'manual late and absences'!B:F,5,FALSE)</f>
        <v>Change Schedule Application</v>
      </c>
      <c r="C13" s="80">
        <f>VLOOKUP(F13,'manual late and absences'!B:D,3,FALSE)</f>
        <v>45513</v>
      </c>
      <c r="D13" s="81">
        <f>VLOOKUP(F13,'manual late and absences'!B:G,6,FALSE)</f>
        <v>45332</v>
      </c>
      <c r="E13" s="45" t="s">
        <v>1969</v>
      </c>
      <c r="F13" s="13" t="s">
        <v>678</v>
      </c>
      <c r="G13" s="13" t="s">
        <v>679</v>
      </c>
      <c r="H13" s="30"/>
      <c r="I13" s="30" t="s">
        <v>1929</v>
      </c>
      <c r="J13" s="30"/>
      <c r="K13" s="30"/>
      <c r="L13" s="30"/>
      <c r="M13" s="30"/>
      <c r="N13" s="30"/>
      <c r="O13" s="30"/>
      <c r="P13" s="36"/>
      <c r="Q13" s="36">
        <v>0</v>
      </c>
      <c r="R13" s="30"/>
      <c r="S13" s="30"/>
      <c r="T13" s="30"/>
      <c r="U13" s="30"/>
      <c r="V13" s="30"/>
      <c r="W13" s="30"/>
      <c r="X13" s="30"/>
      <c r="Y13" s="30"/>
      <c r="Z13" s="36" t="e">
        <f ca="1">_xlfn.XLOOKUP(F13,'[1]5. Overtime'!$A:$A,'[1]5. Overtime'!$Q:$Q)</f>
        <v>#NAME?</v>
      </c>
      <c r="AA13" s="36" t="e">
        <f t="shared" ca="1" si="3"/>
        <v>#NAME?</v>
      </c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</row>
    <row r="14" spans="1:46" s="26" customFormat="1" x14ac:dyDescent="0.25">
      <c r="A14" s="94"/>
      <c r="B14" s="93"/>
      <c r="C14" s="87"/>
      <c r="D14" s="87"/>
      <c r="E14" s="11"/>
      <c r="F14" s="32"/>
      <c r="G14" s="32"/>
      <c r="H14" s="33"/>
      <c r="I14" s="33"/>
      <c r="J14" s="33"/>
      <c r="K14" s="33"/>
      <c r="L14" s="33"/>
      <c r="M14" s="33"/>
      <c r="N14" s="33"/>
      <c r="O14" s="33"/>
      <c r="P14" s="36">
        <v>0</v>
      </c>
      <c r="Q14" s="36">
        <v>0</v>
      </c>
      <c r="R14" s="33"/>
      <c r="S14" s="33"/>
      <c r="T14" s="33"/>
      <c r="U14" s="33"/>
      <c r="V14" s="33"/>
      <c r="W14" s="33"/>
      <c r="X14" s="33"/>
      <c r="Y14" s="33"/>
      <c r="Z14" s="36" t="e">
        <f ca="1">_xlfn.XLOOKUP(F14,'[1]5. Overtime'!$A:$A,'[1]5. Overtime'!$Q:$Q)</f>
        <v>#NAME?</v>
      </c>
      <c r="AA14" s="36" t="e">
        <f t="shared" ca="1" si="3"/>
        <v>#NAME?</v>
      </c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</row>
    <row r="15" spans="1:46" s="31" customFormat="1" x14ac:dyDescent="0.25">
      <c r="A15" s="90" t="s">
        <v>2278</v>
      </c>
      <c r="B15" s="92" t="str">
        <f>VLOOKUP(F15,'manual late and absences'!B:F,5,FALSE)</f>
        <v>DTR Problem Application</v>
      </c>
      <c r="C15" s="80" t="str">
        <f>VLOOKUP(F15,'manual late and absences'!B:D,3,FALSE)</f>
        <v>09-23-2024</v>
      </c>
      <c r="D15" s="81">
        <f>VLOOKUP(F15,'manual late and absences'!B:G,6,FALSE)</f>
        <v>45606</v>
      </c>
      <c r="E15" s="45" t="s">
        <v>1970</v>
      </c>
      <c r="F15" s="13" t="s">
        <v>974</v>
      </c>
      <c r="G15" s="13" t="s">
        <v>975</v>
      </c>
      <c r="H15" s="34" t="s">
        <v>1931</v>
      </c>
      <c r="I15" s="37" t="s">
        <v>1929</v>
      </c>
      <c r="J15" s="21">
        <v>0</v>
      </c>
      <c r="K15" s="30"/>
      <c r="L15" s="30"/>
      <c r="M15" s="30"/>
      <c r="N15" s="30" t="e">
        <f ca="1">_xlfn.XLOOKUP(F15,'[1]5. Overtime'!$A:$A,'[1]5. Overtime'!$F:$F)</f>
        <v>#NAME?</v>
      </c>
      <c r="O15" s="30"/>
      <c r="P15" s="36">
        <v>0</v>
      </c>
      <c r="Q15" s="36">
        <v>0</v>
      </c>
      <c r="R15" s="30"/>
      <c r="S15" s="30"/>
      <c r="T15" s="30"/>
      <c r="U15" s="30"/>
      <c r="V15" s="30"/>
      <c r="W15" s="30"/>
      <c r="X15" s="30"/>
      <c r="Y15" s="30"/>
      <c r="Z15" s="36" t="e">
        <f ca="1">_xlfn.XLOOKUP(F15,'[1]5. Overtime'!$A:$A,'[1]5. Overtime'!$Q:$Q)</f>
        <v>#NAME?</v>
      </c>
      <c r="AA15" s="36" t="e">
        <f t="shared" ca="1" si="3"/>
        <v>#NAME?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</row>
    <row r="16" spans="1:46" s="31" customFormat="1" ht="30" x14ac:dyDescent="0.25">
      <c r="A16" s="90" t="s">
        <v>2278</v>
      </c>
      <c r="B16" s="92" t="str">
        <f>VLOOKUP(F16,'manual late and absences'!B:F,5,FALSE)</f>
        <v>DTR Problem Application</v>
      </c>
      <c r="C16" s="80" t="str">
        <f>VLOOKUP(F16,'manual late and absences'!B:D,3,FALSE)</f>
        <v>09-13-2024</v>
      </c>
      <c r="D16" s="81">
        <f>VLOOKUP(F16,'manual late and absences'!B:G,6,FALSE)</f>
        <v>45575</v>
      </c>
      <c r="E16" s="46" t="s">
        <v>1945</v>
      </c>
      <c r="F16" s="13" t="s">
        <v>606</v>
      </c>
      <c r="G16" s="13" t="s">
        <v>607</v>
      </c>
      <c r="H16" s="34" t="s">
        <v>1931</v>
      </c>
      <c r="I16" s="37" t="s">
        <v>1929</v>
      </c>
      <c r="J16" s="21">
        <v>0</v>
      </c>
      <c r="K16" s="30"/>
      <c r="L16" s="30"/>
      <c r="M16" s="30"/>
      <c r="N16" s="30" t="e">
        <f ca="1">_xlfn.XLOOKUP(F16,'[1]5. Overtime'!$A:$A,'[1]5. Overtime'!$F:$F)</f>
        <v>#NAME?</v>
      </c>
      <c r="O16" s="30"/>
      <c r="P16" s="36">
        <v>0</v>
      </c>
      <c r="Q16" s="36">
        <v>0</v>
      </c>
      <c r="R16" s="30"/>
      <c r="S16" s="30"/>
      <c r="T16" s="30"/>
      <c r="U16" s="30"/>
      <c r="V16" s="30"/>
      <c r="W16" s="30"/>
      <c r="X16" s="30"/>
      <c r="Y16" s="30"/>
      <c r="Z16" s="36" t="e">
        <f ca="1">_xlfn.XLOOKUP(F16,'[1]5. Overtime'!$A:$A,'[1]5. Overtime'!$Q:$Q)</f>
        <v>#NAME?</v>
      </c>
      <c r="AA16" s="36" t="e">
        <f t="shared" ca="1" si="3"/>
        <v>#NAME?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1:46" s="40" customFormat="1" x14ac:dyDescent="0.25">
      <c r="A17" s="90" t="s">
        <v>2278</v>
      </c>
      <c r="B17" s="92" t="str">
        <f>VLOOKUP(F17,'manual late and absences'!B:F,5,FALSE)</f>
        <v>Overtime Application</v>
      </c>
      <c r="C17" s="80" t="str">
        <f>VLOOKUP(F17,'manual late and absences'!B:D,3,FALSE)</f>
        <v>09-16-2024</v>
      </c>
      <c r="D17" s="81">
        <f>VLOOKUP(F17,'manual late and absences'!B:G,6,FALSE)</f>
        <v>45636</v>
      </c>
      <c r="E17" s="45" t="s">
        <v>1971</v>
      </c>
      <c r="F17" s="19" t="s">
        <v>307</v>
      </c>
      <c r="G17" s="19" t="s">
        <v>308</v>
      </c>
      <c r="H17" s="42" t="s">
        <v>1931</v>
      </c>
      <c r="I17" s="43" t="s">
        <v>1929</v>
      </c>
      <c r="J17" s="20">
        <v>39.5</v>
      </c>
      <c r="K17" s="39"/>
      <c r="L17" s="39"/>
      <c r="M17" s="39"/>
      <c r="N17" s="39" t="e">
        <f ca="1">_xlfn.XLOOKUP(F17,'[1]5. Overtime'!$A:$A,'[1]5. Overtime'!$F:$F)</f>
        <v>#NAME?</v>
      </c>
      <c r="O17" s="39"/>
      <c r="P17" s="44">
        <v>0</v>
      </c>
      <c r="Q17" s="44">
        <v>0</v>
      </c>
      <c r="R17" s="39"/>
      <c r="S17" s="39"/>
      <c r="T17" s="39"/>
      <c r="U17" s="39"/>
      <c r="V17" s="39"/>
      <c r="W17" s="39"/>
      <c r="X17" s="39"/>
      <c r="Y17" s="39"/>
      <c r="Z17" s="36" t="e">
        <f ca="1">_xlfn.XLOOKUP(F17,'[1]5. Overtime'!$A:$A,'[1]5. Overtime'!$Q:$Q)</f>
        <v>#NAME?</v>
      </c>
      <c r="AA17" s="36" t="e">
        <f t="shared" ca="1" si="3"/>
        <v>#NAME?</v>
      </c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</row>
    <row r="18" spans="1:46" s="31" customFormat="1" x14ac:dyDescent="0.25">
      <c r="A18" s="90" t="s">
        <v>2278</v>
      </c>
      <c r="B18" s="92" t="str">
        <f>VLOOKUP(F18,'manual late and absences'!B:F,5,FALSE)</f>
        <v>Leave Application</v>
      </c>
      <c r="C18" s="80">
        <f>VLOOKUP(F18,'manual late and absences'!B:D,3,FALSE)</f>
        <v>45544</v>
      </c>
      <c r="D18" s="81">
        <f>VLOOKUP(F18,'manual late and absences'!B:G,6,FALSE)</f>
        <v>45332</v>
      </c>
      <c r="E18" s="45" t="s">
        <v>1972</v>
      </c>
      <c r="F18" s="13" t="s">
        <v>834</v>
      </c>
      <c r="G18" s="13" t="s">
        <v>835</v>
      </c>
      <c r="H18" s="34" t="s">
        <v>1931</v>
      </c>
      <c r="I18" s="37" t="s">
        <v>1929</v>
      </c>
      <c r="J18" s="21">
        <v>0</v>
      </c>
      <c r="K18" s="30"/>
      <c r="L18" s="30"/>
      <c r="M18" s="30"/>
      <c r="N18" s="30" t="e">
        <f ca="1">_xlfn.XLOOKUP(F18,'[1]5. Overtime'!$A:$A,'[1]5. Overtime'!$F:$F)</f>
        <v>#NAME?</v>
      </c>
      <c r="O18" s="30"/>
      <c r="P18" s="36">
        <v>0</v>
      </c>
      <c r="Q18" s="36">
        <v>0</v>
      </c>
      <c r="R18" s="30"/>
      <c r="S18" s="30"/>
      <c r="T18" s="30"/>
      <c r="U18" s="30"/>
      <c r="V18" s="30"/>
      <c r="W18" s="30"/>
      <c r="X18" s="30"/>
      <c r="Y18" s="30"/>
      <c r="Z18" s="36" t="e">
        <f ca="1">_xlfn.XLOOKUP(F18,'[1]5. Overtime'!$A:$A,'[1]5. Overtime'!$Q:$Q)</f>
        <v>#NAME?</v>
      </c>
      <c r="AA18" s="36" t="e">
        <f t="shared" ca="1" si="3"/>
        <v>#NAME?</v>
      </c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</row>
    <row r="19" spans="1:46" s="40" customFormat="1" x14ac:dyDescent="0.25">
      <c r="A19" s="90" t="s">
        <v>2278</v>
      </c>
      <c r="B19" s="92" t="str">
        <f>VLOOKUP(F19,'manual late and absences'!B:F,5,FALSE)</f>
        <v>Overtime Application</v>
      </c>
      <c r="C19" s="80">
        <f>VLOOKUP(F19,'manual late and absences'!B:D,3,FALSE)</f>
        <v>45635</v>
      </c>
      <c r="D19" s="81">
        <f>VLOOKUP(F19,'manual late and absences'!B:G,6,FALSE)</f>
        <v>45575</v>
      </c>
      <c r="E19" s="45" t="s">
        <v>1973</v>
      </c>
      <c r="F19" s="19" t="s">
        <v>436</v>
      </c>
      <c r="G19" s="19" t="s">
        <v>437</v>
      </c>
      <c r="H19" s="42" t="s">
        <v>1931</v>
      </c>
      <c r="I19" s="43" t="s">
        <v>1929</v>
      </c>
      <c r="J19" s="20">
        <v>0.61000000000000121</v>
      </c>
      <c r="K19" s="39"/>
      <c r="L19" s="39"/>
      <c r="M19" s="39"/>
      <c r="N19" s="39" t="e">
        <f ca="1">_xlfn.XLOOKUP(F19,'[1]5. Overtime'!$A:$A,'[1]5. Overtime'!$F:$F)</f>
        <v>#NAME?</v>
      </c>
      <c r="O19" s="39"/>
      <c r="P19" s="44">
        <v>0</v>
      </c>
      <c r="Q19" s="44">
        <v>0</v>
      </c>
      <c r="R19" s="39"/>
      <c r="S19" s="39"/>
      <c r="T19" s="39"/>
      <c r="U19" s="39"/>
      <c r="V19" s="39"/>
      <c r="W19" s="39"/>
      <c r="X19" s="39"/>
      <c r="Y19" s="39"/>
      <c r="Z19" s="36" t="e">
        <f ca="1">_xlfn.XLOOKUP(F19,'[1]5. Overtime'!$A:$A,'[1]5. Overtime'!$Q:$Q)</f>
        <v>#NAME?</v>
      </c>
      <c r="AA19" s="36" t="e">
        <f t="shared" ca="1" si="3"/>
        <v>#NAME?</v>
      </c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</row>
    <row r="20" spans="1:46" s="31" customFormat="1" x14ac:dyDescent="0.25">
      <c r="A20" s="90" t="s">
        <v>2278</v>
      </c>
      <c r="B20" s="92" t="str">
        <f>VLOOKUP(F20,'manual late and absences'!B:F,5,FALSE)</f>
        <v>DTR Problem Application</v>
      </c>
      <c r="C20" s="80" t="str">
        <f>VLOOKUP(F20,'manual late and absences'!B:D,3,FALSE)</f>
        <v>09-14-2024</v>
      </c>
      <c r="D20" s="81">
        <f>VLOOKUP(F20,'manual late and absences'!B:G,6,FALSE)</f>
        <v>45422</v>
      </c>
      <c r="E20" s="45" t="s">
        <v>1974</v>
      </c>
      <c r="F20" s="13" t="s">
        <v>600</v>
      </c>
      <c r="G20" s="13" t="s">
        <v>601</v>
      </c>
      <c r="H20" s="34" t="s">
        <v>1931</v>
      </c>
      <c r="I20" s="37" t="s">
        <v>1929</v>
      </c>
      <c r="J20" s="21">
        <v>0</v>
      </c>
      <c r="K20" s="30"/>
      <c r="L20" s="30"/>
      <c r="M20" s="30"/>
      <c r="N20" s="30" t="e">
        <f ca="1">_xlfn.XLOOKUP(F20,'[1]5. Overtime'!$A:$A,'[1]5. Overtime'!$F:$F)</f>
        <v>#NAME?</v>
      </c>
      <c r="O20" s="30"/>
      <c r="P20" s="36">
        <v>0</v>
      </c>
      <c r="Q20" s="36">
        <v>0</v>
      </c>
      <c r="R20" s="30"/>
      <c r="S20" s="30"/>
      <c r="T20" s="30"/>
      <c r="U20" s="30"/>
      <c r="V20" s="30"/>
      <c r="W20" s="30"/>
      <c r="X20" s="30"/>
      <c r="Y20" s="30"/>
      <c r="Z20" s="36" t="e">
        <f ca="1">_xlfn.XLOOKUP(F20,'[1]5. Overtime'!$A:$A,'[1]5. Overtime'!$Q:$Q)</f>
        <v>#NAME?</v>
      </c>
      <c r="AA20" s="36" t="e">
        <f t="shared" ca="1" si="3"/>
        <v>#NAME?</v>
      </c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</row>
    <row r="21" spans="1:46" s="40" customFormat="1" x14ac:dyDescent="0.25">
      <c r="A21" s="90" t="s">
        <v>2278</v>
      </c>
      <c r="B21" s="92" t="str">
        <f>VLOOKUP(F21,'manual late and absences'!B:F,5,FALSE)</f>
        <v>DTR Problem Application</v>
      </c>
      <c r="C21" s="80" t="str">
        <f>VLOOKUP(F21,'manual late and absences'!B:D,3,FALSE)</f>
        <v>09-14-2024</v>
      </c>
      <c r="D21" s="81" t="str">
        <f>VLOOKUP(F21,'manual late and absences'!B:G,6,FALSE)</f>
        <v>10-13-2024</v>
      </c>
      <c r="E21" s="45" t="s">
        <v>1975</v>
      </c>
      <c r="F21" s="19" t="s">
        <v>766</v>
      </c>
      <c r="G21" s="19" t="s">
        <v>767</v>
      </c>
      <c r="H21" s="42" t="s">
        <v>1931</v>
      </c>
      <c r="I21" s="43" t="s">
        <v>1929</v>
      </c>
      <c r="J21" s="20">
        <v>7</v>
      </c>
      <c r="K21" s="39"/>
      <c r="L21" s="39"/>
      <c r="M21" s="39"/>
      <c r="N21" s="39" t="e">
        <f ca="1">_xlfn.XLOOKUP(F21,'[1]5. Overtime'!$A:$A,'[1]5. Overtime'!$F:$F)</f>
        <v>#NAME?</v>
      </c>
      <c r="O21" s="39"/>
      <c r="P21" s="44">
        <v>0</v>
      </c>
      <c r="Q21" s="44">
        <v>0</v>
      </c>
      <c r="R21" s="39"/>
      <c r="S21" s="39"/>
      <c r="T21" s="39"/>
      <c r="U21" s="39"/>
      <c r="V21" s="39"/>
      <c r="W21" s="39"/>
      <c r="X21" s="39"/>
      <c r="Y21" s="39"/>
      <c r="Z21" s="36" t="e">
        <f ca="1">_xlfn.XLOOKUP(F21,'[1]5. Overtime'!$A:$A,'[1]5. Overtime'!$Q:$Q)</f>
        <v>#NAME?</v>
      </c>
      <c r="AA21" s="36" t="e">
        <f t="shared" ca="1" si="3"/>
        <v>#NAME?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</row>
    <row r="22" spans="1:46" s="31" customFormat="1" x14ac:dyDescent="0.25">
      <c r="A22" s="95" t="s">
        <v>2280</v>
      </c>
      <c r="B22" s="92" t="e">
        <f>VLOOKUP(F22,'manual late and absences'!B:F,5,FALSE)</f>
        <v>#N/A</v>
      </c>
      <c r="C22" s="80" t="e">
        <f>VLOOKUP(F22,'manual late and absences'!B:D,3,FALSE)</f>
        <v>#N/A</v>
      </c>
      <c r="D22" s="81" t="e">
        <f>VLOOKUP(F22,'manual late and absences'!B:G,6,FALSE)</f>
        <v>#N/A</v>
      </c>
      <c r="E22" s="45" t="s">
        <v>1976</v>
      </c>
      <c r="F22" s="13" t="s">
        <v>676</v>
      </c>
      <c r="G22" s="13" t="s">
        <v>1925</v>
      </c>
      <c r="H22" s="34" t="s">
        <v>1931</v>
      </c>
      <c r="I22" s="37" t="s">
        <v>1929</v>
      </c>
      <c r="J22" s="21">
        <v>0</v>
      </c>
      <c r="K22" s="30"/>
      <c r="L22" s="30"/>
      <c r="M22" s="30"/>
      <c r="N22" s="30" t="e">
        <f ca="1">_xlfn.XLOOKUP(F22,'[1]5. Overtime'!$A:$A,'[1]5. Overtime'!$F:$F)</f>
        <v>#NAME?</v>
      </c>
      <c r="O22" s="30"/>
      <c r="P22" s="36">
        <v>0</v>
      </c>
      <c r="Q22" s="36">
        <v>0</v>
      </c>
      <c r="R22" s="30"/>
      <c r="S22" s="30"/>
      <c r="T22" s="30"/>
      <c r="U22" s="30"/>
      <c r="V22" s="30"/>
      <c r="W22" s="30"/>
      <c r="X22" s="30"/>
      <c r="Y22" s="30"/>
      <c r="Z22" s="36" t="e">
        <f ca="1">_xlfn.XLOOKUP(F22,'[1]5. Overtime'!$A:$A,'[1]5. Overtime'!$Q:$Q)</f>
        <v>#NAME?</v>
      </c>
      <c r="AA22" s="36" t="e">
        <f t="shared" ca="1" si="3"/>
        <v>#NAME?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</row>
    <row r="23" spans="1:46" s="31" customFormat="1" x14ac:dyDescent="0.25">
      <c r="A23" s="90" t="s">
        <v>2278</v>
      </c>
      <c r="B23" s="92" t="str">
        <f>VLOOKUP(F23,'manual late and absences'!B:F,5,FALSE)</f>
        <v>Change Schedule Application</v>
      </c>
      <c r="C23" s="80" t="str">
        <f>VLOOKUP(F23,'manual late and absences'!B:D,3,FALSE)</f>
        <v>09-23-2024</v>
      </c>
      <c r="D23" s="81">
        <f>VLOOKUP(F23,'manual late and absences'!B:G,6,FALSE)</f>
        <v>45301</v>
      </c>
      <c r="E23" s="45" t="s">
        <v>1977</v>
      </c>
      <c r="F23" s="13" t="s">
        <v>1100</v>
      </c>
      <c r="G23" s="13" t="s">
        <v>1101</v>
      </c>
      <c r="H23" s="34" t="s">
        <v>1931</v>
      </c>
      <c r="I23" s="37" t="s">
        <v>1929</v>
      </c>
      <c r="J23" s="21">
        <v>0</v>
      </c>
      <c r="K23" s="30"/>
      <c r="L23" s="30"/>
      <c r="M23" s="30"/>
      <c r="N23" s="30" t="e">
        <f ca="1">_xlfn.XLOOKUP(F23,'[1]5. Overtime'!$A:$A,'[1]5. Overtime'!$F:$F)</f>
        <v>#NAME?</v>
      </c>
      <c r="O23" s="30"/>
      <c r="P23" s="36">
        <v>0</v>
      </c>
      <c r="Q23" s="36">
        <v>0</v>
      </c>
      <c r="R23" s="30"/>
      <c r="S23" s="30"/>
      <c r="T23" s="30"/>
      <c r="U23" s="30"/>
      <c r="V23" s="30"/>
      <c r="W23" s="30"/>
      <c r="X23" s="30"/>
      <c r="Y23" s="30"/>
      <c r="Z23" s="36" t="e">
        <f ca="1">_xlfn.XLOOKUP(F23,'[1]5. Overtime'!$A:$A,'[1]5. Overtime'!$Q:$Q)</f>
        <v>#NAME?</v>
      </c>
      <c r="AA23" s="36" t="e">
        <f t="shared" ca="1" si="3"/>
        <v>#NAME?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</row>
    <row r="24" spans="1:46" s="40" customFormat="1" x14ac:dyDescent="0.25">
      <c r="A24" s="90" t="s">
        <v>2278</v>
      </c>
      <c r="B24" s="92" t="str">
        <f>VLOOKUP(F24,'manual late and absences'!B:F,5,FALSE)</f>
        <v>DTR Problem Application</v>
      </c>
      <c r="C24" s="80" t="str">
        <f>VLOOKUP(F24,'manual late and absences'!B:D,3,FALSE)</f>
        <v>09-15-2024</v>
      </c>
      <c r="D24" s="81">
        <f>VLOOKUP(F24,'manual late and absences'!B:G,6,FALSE)</f>
        <v>45392</v>
      </c>
      <c r="E24" s="45" t="s">
        <v>1978</v>
      </c>
      <c r="F24" s="39" t="s">
        <v>1108</v>
      </c>
      <c r="G24" s="39" t="s">
        <v>1109</v>
      </c>
      <c r="H24" s="39" t="s">
        <v>48</v>
      </c>
      <c r="I24" s="39"/>
      <c r="J24" s="39">
        <v>4.4000000000000004</v>
      </c>
      <c r="K24" s="39" t="e">
        <f ca="1">_xlfn.XLOOKUP(F24,'[1]5. Overtime'!$A:$A,'[1]5. Overtime'!$E:$E)</f>
        <v>#NAME?</v>
      </c>
      <c r="L24" s="39" t="e">
        <f ca="1">K24-J24</f>
        <v>#NAME?</v>
      </c>
      <c r="M24" s="39">
        <v>0</v>
      </c>
      <c r="N24" s="39" t="e">
        <f ca="1">_xlfn.XLOOKUP(F24,'[1]5. Overtime'!$A:$A,'[1]5. Overtime'!$F:$F)</f>
        <v>#NAME?</v>
      </c>
      <c r="O24" s="39" t="e">
        <f ca="1">M24-N24</f>
        <v>#NAME?</v>
      </c>
      <c r="P24" s="44">
        <v>0</v>
      </c>
      <c r="Q24" s="44">
        <v>0</v>
      </c>
      <c r="R24" s="39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10.87</v>
      </c>
      <c r="Z24" s="36" t="e">
        <f ca="1">_xlfn.XLOOKUP(F24,'[1]5. Overtime'!$A:$A,'[1]5. Overtime'!$Q:$Q)</f>
        <v>#NAME?</v>
      </c>
      <c r="AA24" s="36" t="e">
        <f t="shared" ca="1" si="3"/>
        <v>#NAME?</v>
      </c>
      <c r="AB24" s="39">
        <v>8.98</v>
      </c>
      <c r="AC24" s="39"/>
      <c r="AD24" s="39"/>
      <c r="AE24" s="39">
        <v>4.4000000000000004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>
        <v>0</v>
      </c>
      <c r="AP24" s="39">
        <v>0</v>
      </c>
      <c r="AQ24" s="39"/>
      <c r="AR24" s="39"/>
      <c r="AS24" s="39"/>
      <c r="AT24" s="39" t="s">
        <v>48</v>
      </c>
    </row>
    <row r="25" spans="1:46" s="26" customFormat="1" x14ac:dyDescent="0.25">
      <c r="A25" s="94"/>
      <c r="B25" s="93"/>
      <c r="C25" s="87"/>
      <c r="D25" s="87"/>
      <c r="E25" s="11"/>
      <c r="F25" s="32"/>
      <c r="G25" s="32"/>
      <c r="H25" s="33"/>
      <c r="I25" s="33"/>
      <c r="J25" s="33"/>
      <c r="K25" s="33"/>
      <c r="L25" s="33"/>
      <c r="M25" s="33"/>
      <c r="N25" s="30" t="e">
        <f ca="1">_xlfn.XLOOKUP(F25,'[1]5. Overtime'!$A:$A,'[1]5. Overtime'!$F:$F)</f>
        <v>#NAME?</v>
      </c>
      <c r="O25" s="33"/>
      <c r="P25" s="36">
        <v>0</v>
      </c>
      <c r="Q25" s="36">
        <v>0</v>
      </c>
      <c r="R25" s="33"/>
      <c r="S25" s="33"/>
      <c r="T25" s="33"/>
      <c r="U25" s="33"/>
      <c r="V25" s="33"/>
      <c r="W25" s="33"/>
      <c r="X25" s="33"/>
      <c r="Y25" s="33"/>
      <c r="Z25" s="36" t="e">
        <f ca="1">_xlfn.XLOOKUP(F25,'[1]5. Overtime'!$A:$A,'[1]5. Overtime'!$Q:$Q)</f>
        <v>#NAME?</v>
      </c>
      <c r="AA25" s="36" t="e">
        <f t="shared" ca="1" si="3"/>
        <v>#NAME?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</row>
    <row r="26" spans="1:46" x14ac:dyDescent="0.25">
      <c r="B26" s="93"/>
      <c r="C26" s="87"/>
      <c r="D26" s="87"/>
      <c r="E26" s="11"/>
      <c r="Z26" s="36" t="e">
        <f ca="1">_xlfn.XLOOKUP(F26,'[1]5. Overtime'!$A:$A,'[1]5. Overtime'!$Q:$Q)</f>
        <v>#NAME?</v>
      </c>
      <c r="AA26" s="36" t="e">
        <f t="shared" ca="1" si="3"/>
        <v>#NAME?</v>
      </c>
    </row>
    <row r="27" spans="1:46" s="29" customFormat="1" x14ac:dyDescent="0.25">
      <c r="A27" s="90" t="s">
        <v>2278</v>
      </c>
      <c r="B27" s="92" t="str">
        <f>VLOOKUP(F27,'manual late and absences'!B:F,5,FALSE)</f>
        <v>Overtime Application</v>
      </c>
      <c r="C27" s="80">
        <f>VLOOKUP(F27,'manual late and absences'!B:D,3,FALSE)</f>
        <v>45635</v>
      </c>
      <c r="D27" s="81">
        <f>VLOOKUP(F27,'manual late and absences'!B:G,6,FALSE)</f>
        <v>45514</v>
      </c>
      <c r="E27" s="45" t="s">
        <v>1983</v>
      </c>
      <c r="F27" s="50" t="s">
        <v>476</v>
      </c>
      <c r="G27" s="28" t="s">
        <v>477</v>
      </c>
      <c r="H27" s="27" t="s">
        <v>48</v>
      </c>
      <c r="I27" s="27"/>
      <c r="J27" s="27">
        <v>12.82</v>
      </c>
      <c r="K27" s="27" t="e">
        <f ca="1">_xlfn.XLOOKUP(F27,'[1]5. Overtime'!$A:$A,'[1]5. Overtime'!$E:$E)</f>
        <v>#NAME?</v>
      </c>
      <c r="L27" s="30" t="e">
        <f t="shared" ref="L27:L52" ca="1" si="4">K27-J27</f>
        <v>#NAME?</v>
      </c>
      <c r="M27" s="27">
        <v>8</v>
      </c>
      <c r="N27" s="30" t="e">
        <f ca="1">_xlfn.XLOOKUP(F27,'[1]5. Overtime'!$A:$A,'[1]5. Overtime'!$F:$F)</f>
        <v>#NAME?</v>
      </c>
      <c r="O27" s="27" t="e">
        <f t="shared" ref="O27:O52" ca="1" si="5">M27-N27</f>
        <v>#NAME?</v>
      </c>
      <c r="P27" s="36">
        <v>2.23</v>
      </c>
      <c r="Q27" s="36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0.15</v>
      </c>
      <c r="Z27" s="36" t="e">
        <f ca="1">_xlfn.XLOOKUP(F27,'[1]5. Overtime'!$A:$A,'[1]5. Overtime'!$Q:$Q)</f>
        <v>#NAME?</v>
      </c>
      <c r="AA27" s="36" t="e">
        <f t="shared" ca="1" si="3"/>
        <v>#NAME?</v>
      </c>
      <c r="AB27" s="27">
        <v>7.38</v>
      </c>
      <c r="AC27" s="27"/>
      <c r="AD27" s="27"/>
      <c r="AE27" s="27">
        <v>0.95</v>
      </c>
      <c r="AF27" s="27">
        <v>0.62</v>
      </c>
      <c r="AG27" s="27">
        <v>0.6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/>
      <c r="AR27" s="27"/>
      <c r="AS27" s="27"/>
      <c r="AT27" s="27" t="s">
        <v>48</v>
      </c>
    </row>
    <row r="28" spans="1:46" s="29" customFormat="1" x14ac:dyDescent="0.25">
      <c r="A28" s="90" t="s">
        <v>2278</v>
      </c>
      <c r="B28" s="92" t="str">
        <f>VLOOKUP(F28,'manual late and absences'!B:F,5,FALSE)</f>
        <v>Overtime Application</v>
      </c>
      <c r="C28" s="80" t="str">
        <f>VLOOKUP(F28,'manual late and absences'!B:D,3,FALSE)</f>
        <v>09-24-2024</v>
      </c>
      <c r="D28" s="81">
        <f>VLOOKUP(F28,'manual late and absences'!B:G,6,FALSE)</f>
        <v>45361</v>
      </c>
      <c r="E28" s="45" t="s">
        <v>1984</v>
      </c>
      <c r="F28" s="50" t="s">
        <v>282</v>
      </c>
      <c r="G28" s="28" t="s">
        <v>283</v>
      </c>
      <c r="H28" s="27" t="s">
        <v>48</v>
      </c>
      <c r="I28" s="27"/>
      <c r="J28" s="27">
        <v>1.47</v>
      </c>
      <c r="K28" s="27" t="e">
        <f ca="1">_xlfn.XLOOKUP(F28,'[1]5. Overtime'!$A:$A,'[1]5. Overtime'!$E:$E)</f>
        <v>#NAME?</v>
      </c>
      <c r="L28" s="30" t="e">
        <f t="shared" ca="1" si="4"/>
        <v>#NAME?</v>
      </c>
      <c r="M28" s="27">
        <v>0</v>
      </c>
      <c r="N28" s="30" t="e">
        <f ca="1">_xlfn.XLOOKUP(F28,'[1]5. Overtime'!$A:$A,'[1]5. Overtime'!$F:$F)</f>
        <v>#NAME?</v>
      </c>
      <c r="O28" s="27" t="e">
        <f t="shared" ca="1" si="5"/>
        <v>#NAME?</v>
      </c>
      <c r="P28" s="36">
        <v>0</v>
      </c>
      <c r="Q28" s="36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36" t="e">
        <f ca="1">_xlfn.XLOOKUP(F28,'[1]5. Overtime'!$A:$A,'[1]5. Overtime'!$Q:$Q)</f>
        <v>#NAME?</v>
      </c>
      <c r="AA28" s="36" t="e">
        <f t="shared" ca="1" si="3"/>
        <v>#NAME?</v>
      </c>
      <c r="AB28" s="27">
        <v>0</v>
      </c>
      <c r="AC28" s="27"/>
      <c r="AD28" s="27"/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/>
      <c r="AR28" s="27"/>
      <c r="AS28" s="27"/>
      <c r="AT28" s="27" t="s">
        <v>48</v>
      </c>
    </row>
    <row r="29" spans="1:46" s="29" customFormat="1" x14ac:dyDescent="0.25">
      <c r="A29" s="90" t="s">
        <v>2278</v>
      </c>
      <c r="B29" s="92" t="str">
        <f>VLOOKUP(F29,'manual late and absences'!B:F,5,FALSE)</f>
        <v>Overtime Application</v>
      </c>
      <c r="C29" s="80">
        <f>VLOOKUP(F29,'manual late and absences'!B:D,3,FALSE)</f>
        <v>45635</v>
      </c>
      <c r="D29" s="81">
        <f>VLOOKUP(F29,'manual late and absences'!B:G,6,FALSE)</f>
        <v>45545</v>
      </c>
      <c r="E29" s="45" t="s">
        <v>1985</v>
      </c>
      <c r="F29" s="50" t="s">
        <v>1058</v>
      </c>
      <c r="G29" s="28" t="s">
        <v>1059</v>
      </c>
      <c r="H29" s="27" t="s">
        <v>48</v>
      </c>
      <c r="I29" s="27"/>
      <c r="J29" s="27">
        <v>3.9</v>
      </c>
      <c r="K29" s="27" t="e">
        <f ca="1">_xlfn.XLOOKUP(F29,'[1]5. Overtime'!$A:$A,'[1]5. Overtime'!$E:$E)</f>
        <v>#NAME?</v>
      </c>
      <c r="L29" s="30" t="e">
        <f t="shared" ca="1" si="4"/>
        <v>#NAME?</v>
      </c>
      <c r="M29" s="27">
        <v>0</v>
      </c>
      <c r="N29" s="30" t="e">
        <f ca="1">_xlfn.XLOOKUP(F29,'[1]5. Overtime'!$A:$A,'[1]5. Overtime'!$F:$F)</f>
        <v>#NAME?</v>
      </c>
      <c r="O29" s="27" t="e">
        <f t="shared" ca="1" si="5"/>
        <v>#NAME?</v>
      </c>
      <c r="P29" s="36">
        <v>0</v>
      </c>
      <c r="Q29" s="36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36" t="e">
        <f ca="1">_xlfn.XLOOKUP(F29,'[1]5. Overtime'!$A:$A,'[1]5. Overtime'!$Q:$Q)</f>
        <v>#NAME?</v>
      </c>
      <c r="AA29" s="36" t="e">
        <f t="shared" ca="1" si="3"/>
        <v>#NAME?</v>
      </c>
      <c r="AB29" s="27">
        <v>0</v>
      </c>
      <c r="AC29" s="27"/>
      <c r="AD29" s="27"/>
      <c r="AE29" s="27">
        <v>0.2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/>
      <c r="AR29" s="27"/>
      <c r="AS29" s="27"/>
      <c r="AT29" s="27" t="s">
        <v>48</v>
      </c>
    </row>
    <row r="30" spans="1:46" s="29" customFormat="1" x14ac:dyDescent="0.25">
      <c r="A30" s="90" t="s">
        <v>2278</v>
      </c>
      <c r="B30" s="92" t="str">
        <f>VLOOKUP(F30,'manual late and absences'!B:F,5,FALSE)</f>
        <v>Overtime Application</v>
      </c>
      <c r="C30" s="80" t="str">
        <f>VLOOKUP(F30,'manual late and absences'!B:D,3,FALSE)</f>
        <v>09-25-2024</v>
      </c>
      <c r="D30" s="81">
        <f>VLOOKUP(F30,'manual late and absences'!B:G,6,FALSE)</f>
        <v>45392</v>
      </c>
      <c r="E30" s="45" t="s">
        <v>1986</v>
      </c>
      <c r="F30" s="50" t="s">
        <v>362</v>
      </c>
      <c r="G30" s="28" t="s">
        <v>363</v>
      </c>
      <c r="H30" s="27" t="s">
        <v>48</v>
      </c>
      <c r="I30" s="27"/>
      <c r="J30" s="27">
        <v>7.92</v>
      </c>
      <c r="K30" s="27" t="e">
        <f ca="1">_xlfn.XLOOKUP(F30,'[1]5. Overtime'!$A:$A,'[1]5. Overtime'!$E:$E)</f>
        <v>#NAME?</v>
      </c>
      <c r="L30" s="30" t="e">
        <f t="shared" ca="1" si="4"/>
        <v>#NAME?</v>
      </c>
      <c r="M30" s="27">
        <v>0</v>
      </c>
      <c r="N30" s="30" t="e">
        <f ca="1">_xlfn.XLOOKUP(F30,'[1]5. Overtime'!$A:$A,'[1]5. Overtime'!$F:$F)</f>
        <v>#NAME?</v>
      </c>
      <c r="O30" s="27" t="e">
        <f t="shared" ca="1" si="5"/>
        <v>#NAME?</v>
      </c>
      <c r="P30" s="36">
        <v>0</v>
      </c>
      <c r="Q30" s="36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36" t="e">
        <f ca="1">_xlfn.XLOOKUP(F30,'[1]5. Overtime'!$A:$A,'[1]5. Overtime'!$Q:$Q)</f>
        <v>#NAME?</v>
      </c>
      <c r="AA30" s="36" t="e">
        <f t="shared" ca="1" si="3"/>
        <v>#NAME?</v>
      </c>
      <c r="AB30" s="27">
        <v>0</v>
      </c>
      <c r="AC30" s="27"/>
      <c r="AD30" s="27"/>
      <c r="AE30" s="27">
        <v>0</v>
      </c>
      <c r="AF30" s="27">
        <v>8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/>
      <c r="AR30" s="27"/>
      <c r="AS30" s="27"/>
      <c r="AT30" s="27" t="s">
        <v>48</v>
      </c>
    </row>
    <row r="31" spans="1:46" s="29" customFormat="1" x14ac:dyDescent="0.25">
      <c r="A31" s="90" t="s">
        <v>2278</v>
      </c>
      <c r="B31" s="92" t="str">
        <f>VLOOKUP(F31,'manual late and absences'!B:F,5,FALSE)</f>
        <v>Overtime Application</v>
      </c>
      <c r="C31" s="80" t="str">
        <f>VLOOKUP(F31,'manual late and absences'!B:D,3,FALSE)</f>
        <v>09-16-2024</v>
      </c>
      <c r="D31" s="81">
        <f>VLOOKUP(F31,'manual late and absences'!B:G,6,FALSE)</f>
        <v>45301</v>
      </c>
      <c r="E31" s="45" t="s">
        <v>1987</v>
      </c>
      <c r="F31" s="50" t="s">
        <v>1082</v>
      </c>
      <c r="G31" s="28" t="s">
        <v>1083</v>
      </c>
      <c r="H31" s="27" t="s">
        <v>48</v>
      </c>
      <c r="I31" s="27"/>
      <c r="J31" s="27">
        <v>31.63</v>
      </c>
      <c r="K31" s="27" t="e">
        <f ca="1">_xlfn.XLOOKUP(F31,'[1]5. Overtime'!$A:$A,'[1]5. Overtime'!$E:$E)</f>
        <v>#NAME?</v>
      </c>
      <c r="L31" s="30" t="e">
        <f t="shared" ca="1" si="4"/>
        <v>#NAME?</v>
      </c>
      <c r="M31" s="27">
        <v>0</v>
      </c>
      <c r="N31" s="30" t="e">
        <f ca="1">_xlfn.XLOOKUP(F31,'[1]5. Overtime'!$A:$A,'[1]5. Overtime'!$F:$F)</f>
        <v>#NAME?</v>
      </c>
      <c r="O31" s="27" t="e">
        <f t="shared" ca="1" si="5"/>
        <v>#NAME?</v>
      </c>
      <c r="P31" s="36">
        <v>0</v>
      </c>
      <c r="Q31" s="36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36" t="e">
        <f ca="1">_xlfn.XLOOKUP(F31,'[1]5. Overtime'!$A:$A,'[1]5. Overtime'!$Q:$Q)</f>
        <v>#NAME?</v>
      </c>
      <c r="AA31" s="36" t="e">
        <f t="shared" ca="1" si="3"/>
        <v>#NAME?</v>
      </c>
      <c r="AB31" s="27">
        <v>0</v>
      </c>
      <c r="AC31" s="27"/>
      <c r="AD31" s="27"/>
      <c r="AE31" s="27">
        <v>8.2200000000000006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/>
      <c r="AR31" s="27"/>
      <c r="AS31" s="27"/>
      <c r="AT31" s="27" t="s">
        <v>48</v>
      </c>
    </row>
    <row r="32" spans="1:46" s="29" customFormat="1" x14ac:dyDescent="0.25">
      <c r="A32" s="90" t="s">
        <v>2278</v>
      </c>
      <c r="B32" s="92" t="str">
        <f>VLOOKUP(F32,'manual late and absences'!B:F,5,FALSE)</f>
        <v>Overtime Application</v>
      </c>
      <c r="C32" s="80" t="str">
        <f>VLOOKUP(F32,'manual late and absences'!B:D,3,FALSE)</f>
        <v>09-25-2024</v>
      </c>
      <c r="D32" s="81">
        <f>VLOOKUP(F32,'manual late and absences'!B:G,6,FALSE)</f>
        <v>45575</v>
      </c>
      <c r="E32" s="45" t="s">
        <v>1988</v>
      </c>
      <c r="F32" s="50" t="s">
        <v>862</v>
      </c>
      <c r="G32" s="28" t="s">
        <v>863</v>
      </c>
      <c r="H32" s="27" t="s">
        <v>48</v>
      </c>
      <c r="I32" s="27"/>
      <c r="J32" s="27">
        <v>7.9</v>
      </c>
      <c r="K32" s="27" t="e">
        <f ca="1">_xlfn.XLOOKUP(F32,'[1]5. Overtime'!$A:$A,'[1]5. Overtime'!$E:$E)</f>
        <v>#NAME?</v>
      </c>
      <c r="L32" s="30" t="e">
        <f t="shared" ca="1" si="4"/>
        <v>#NAME?</v>
      </c>
      <c r="M32" s="27">
        <v>0</v>
      </c>
      <c r="N32" s="30" t="e">
        <f ca="1">_xlfn.XLOOKUP(F32,'[1]5. Overtime'!$A:$A,'[1]5. Overtime'!$F:$F)</f>
        <v>#NAME?</v>
      </c>
      <c r="O32" s="27" t="e">
        <f t="shared" ca="1" si="5"/>
        <v>#NAME?</v>
      </c>
      <c r="P32" s="36">
        <v>0</v>
      </c>
      <c r="Q32" s="36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36" t="e">
        <f ca="1">_xlfn.XLOOKUP(F32,'[1]5. Overtime'!$A:$A,'[1]5. Overtime'!$Q:$Q)</f>
        <v>#NAME?</v>
      </c>
      <c r="AA32" s="36" t="e">
        <f t="shared" ca="1" si="3"/>
        <v>#NAME?</v>
      </c>
      <c r="AB32" s="27">
        <v>0</v>
      </c>
      <c r="AC32" s="27"/>
      <c r="AD32" s="27"/>
      <c r="AE32" s="27">
        <v>4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/>
      <c r="AR32" s="27"/>
      <c r="AS32" s="27"/>
      <c r="AT32" s="27" t="s">
        <v>48</v>
      </c>
    </row>
    <row r="33" spans="1:46" s="29" customFormat="1" x14ac:dyDescent="0.25">
      <c r="A33" s="90" t="s">
        <v>2278</v>
      </c>
      <c r="B33" s="92" t="str">
        <f>VLOOKUP(F33,'manual late and absences'!B:F,5,FALSE)</f>
        <v>Overtime Application</v>
      </c>
      <c r="C33" s="80" t="str">
        <f>VLOOKUP(F33,'manual late and absences'!B:D,3,FALSE)</f>
        <v>09-25-2024</v>
      </c>
      <c r="D33" s="81">
        <f>VLOOKUP(F33,'manual late and absences'!B:G,6,FALSE)</f>
        <v>45332</v>
      </c>
      <c r="E33" s="45" t="s">
        <v>1989</v>
      </c>
      <c r="F33" s="50" t="s">
        <v>912</v>
      </c>
      <c r="G33" s="28" t="s">
        <v>913</v>
      </c>
      <c r="H33" s="27" t="s">
        <v>48</v>
      </c>
      <c r="I33" s="27"/>
      <c r="J33" s="27">
        <v>2.5299999999999998</v>
      </c>
      <c r="K33" s="27" t="e">
        <f ca="1">_xlfn.XLOOKUP(F33,'[1]5. Overtime'!$A:$A,'[1]5. Overtime'!$E:$E)</f>
        <v>#NAME?</v>
      </c>
      <c r="L33" s="30" t="e">
        <f t="shared" ca="1" si="4"/>
        <v>#NAME?</v>
      </c>
      <c r="M33" s="27">
        <v>0</v>
      </c>
      <c r="N33" s="30" t="e">
        <f ca="1">_xlfn.XLOOKUP(F33,'[1]5. Overtime'!$A:$A,'[1]5. Overtime'!$F:$F)</f>
        <v>#NAME?</v>
      </c>
      <c r="O33" s="27" t="e">
        <f t="shared" ca="1" si="5"/>
        <v>#NAME?</v>
      </c>
      <c r="P33" s="36">
        <v>0</v>
      </c>
      <c r="Q33" s="36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36" t="e">
        <f ca="1">_xlfn.XLOOKUP(F33,'[1]5. Overtime'!$A:$A,'[1]5. Overtime'!$Q:$Q)</f>
        <v>#NAME?</v>
      </c>
      <c r="AA33" s="36" t="e">
        <f t="shared" ca="1" si="3"/>
        <v>#NAME?</v>
      </c>
      <c r="AB33" s="27">
        <v>0</v>
      </c>
      <c r="AC33" s="27"/>
      <c r="AD33" s="27"/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/>
      <c r="AR33" s="27"/>
      <c r="AS33" s="27"/>
      <c r="AT33" s="27" t="s">
        <v>48</v>
      </c>
    </row>
    <row r="34" spans="1:46" s="29" customFormat="1" x14ac:dyDescent="0.25">
      <c r="A34" s="90" t="s">
        <v>2278</v>
      </c>
      <c r="B34" s="92" t="str">
        <f>VLOOKUP(F34,'manual late and absences'!B:F,5,FALSE)</f>
        <v>Overtime Application</v>
      </c>
      <c r="C34" s="80" t="str">
        <f>VLOOKUP(F34,'manual late and absences'!B:D,3,FALSE)</f>
        <v>09-13-2024</v>
      </c>
      <c r="D34" s="81">
        <f>VLOOKUP(F34,'manual late and absences'!B:G,6,FALSE)</f>
        <v>45483</v>
      </c>
      <c r="E34" s="45" t="s">
        <v>1990</v>
      </c>
      <c r="F34" s="50" t="s">
        <v>760</v>
      </c>
      <c r="G34" s="28" t="s">
        <v>761</v>
      </c>
      <c r="H34" s="27" t="s">
        <v>48</v>
      </c>
      <c r="I34" s="27"/>
      <c r="J34" s="27">
        <v>2</v>
      </c>
      <c r="K34" s="27" t="e">
        <f ca="1">_xlfn.XLOOKUP(F34,'[1]5. Overtime'!$A:$A,'[1]5. Overtime'!$E:$E)</f>
        <v>#NAME?</v>
      </c>
      <c r="L34" s="27" t="e">
        <f t="shared" ca="1" si="4"/>
        <v>#NAME?</v>
      </c>
      <c r="M34" s="27">
        <v>8</v>
      </c>
      <c r="N34" s="30" t="e">
        <f ca="1">_xlfn.XLOOKUP(F34,'[1]5. Overtime'!$A:$A,'[1]5. Overtime'!$F:$F)</f>
        <v>#NAME?</v>
      </c>
      <c r="O34" s="27" t="e">
        <f t="shared" ca="1" si="5"/>
        <v>#NAME?</v>
      </c>
      <c r="P34" s="36">
        <v>0</v>
      </c>
      <c r="Q34" s="36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36" t="e">
        <f ca="1">_xlfn.XLOOKUP(F34,'[1]5. Overtime'!$A:$A,'[1]5. Overtime'!$Q:$Q)</f>
        <v>#NAME?</v>
      </c>
      <c r="AA34" s="36" t="e">
        <f t="shared" ca="1" si="3"/>
        <v>#NAME?</v>
      </c>
      <c r="AB34" s="27">
        <v>8</v>
      </c>
      <c r="AC34" s="27"/>
      <c r="AD34" s="27"/>
      <c r="AE34" s="27">
        <v>0</v>
      </c>
      <c r="AF34" s="27">
        <v>0</v>
      </c>
      <c r="AG34" s="27">
        <v>0</v>
      </c>
      <c r="AH34" s="27">
        <v>8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/>
      <c r="AR34" s="27"/>
      <c r="AS34" s="27"/>
      <c r="AT34" s="27" t="s">
        <v>48</v>
      </c>
    </row>
    <row r="35" spans="1:46" s="29" customFormat="1" x14ac:dyDescent="0.25">
      <c r="A35" s="90" t="s">
        <v>2278</v>
      </c>
      <c r="B35" s="92" t="str">
        <f>VLOOKUP(F35,'manual late and absences'!B:F,5,FALSE)</f>
        <v>Overtime Application</v>
      </c>
      <c r="C35" s="80" t="str">
        <f>VLOOKUP(F35,'manual late and absences'!B:D,3,FALSE)</f>
        <v>09-24-2024</v>
      </c>
      <c r="D35" s="81">
        <f>VLOOKUP(F35,'manual late and absences'!B:G,6,FALSE)</f>
        <v>45483</v>
      </c>
      <c r="E35" s="45" t="s">
        <v>1991</v>
      </c>
      <c r="F35" s="50" t="s">
        <v>1160</v>
      </c>
      <c r="G35" s="28" t="s">
        <v>1161</v>
      </c>
      <c r="H35" s="27" t="s">
        <v>48</v>
      </c>
      <c r="I35" s="27"/>
      <c r="J35" s="27">
        <v>2</v>
      </c>
      <c r="K35" s="27" t="e">
        <f ca="1">_xlfn.XLOOKUP(F35,'[1]5. Overtime'!$A:$A,'[1]5. Overtime'!$E:$E)</f>
        <v>#NAME?</v>
      </c>
      <c r="L35" s="27" t="e">
        <f t="shared" ca="1" si="4"/>
        <v>#NAME?</v>
      </c>
      <c r="M35" s="27">
        <v>0</v>
      </c>
      <c r="N35" s="30" t="e">
        <f ca="1">_xlfn.XLOOKUP(F35,'[1]5. Overtime'!$A:$A,'[1]5. Overtime'!$F:$F)</f>
        <v>#NAME?</v>
      </c>
      <c r="O35" s="27" t="e">
        <f t="shared" ca="1" si="5"/>
        <v>#NAME?</v>
      </c>
      <c r="P35" s="36">
        <v>0</v>
      </c>
      <c r="Q35" s="36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2</v>
      </c>
      <c r="Z35" s="36" t="e">
        <f ca="1">_xlfn.XLOOKUP(F35,'[1]5. Overtime'!$A:$A,'[1]5. Overtime'!$Q:$Q)</f>
        <v>#NAME?</v>
      </c>
      <c r="AA35" s="36" t="e">
        <f t="shared" ca="1" si="3"/>
        <v>#NAME?</v>
      </c>
      <c r="AB35" s="27">
        <v>0</v>
      </c>
      <c r="AC35" s="27"/>
      <c r="AD35" s="27"/>
      <c r="AE35" s="27">
        <v>2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/>
      <c r="AR35" s="27"/>
      <c r="AS35" s="27"/>
      <c r="AT35" s="27" t="s">
        <v>48</v>
      </c>
    </row>
    <row r="36" spans="1:46" s="29" customFormat="1" x14ac:dyDescent="0.25">
      <c r="A36" s="90" t="s">
        <v>2278</v>
      </c>
      <c r="B36" s="92" t="str">
        <f>VLOOKUP(F36,'manual late and absences'!B:F,5,FALSE)</f>
        <v>Overtime Application</v>
      </c>
      <c r="C36" s="80" t="str">
        <f>VLOOKUP(F36,'manual late and absences'!B:D,3,FALSE)</f>
        <v>09-24-2024</v>
      </c>
      <c r="D36" s="81">
        <f>VLOOKUP(F36,'manual late and absences'!B:G,6,FALSE)</f>
        <v>45575</v>
      </c>
      <c r="E36" s="45" t="s">
        <v>1992</v>
      </c>
      <c r="F36" s="50" t="s">
        <v>712</v>
      </c>
      <c r="G36" s="28" t="s">
        <v>713</v>
      </c>
      <c r="H36" s="27" t="s">
        <v>48</v>
      </c>
      <c r="I36" s="27"/>
      <c r="J36" s="27">
        <v>3</v>
      </c>
      <c r="K36" s="27" t="e">
        <f ca="1">_xlfn.XLOOKUP(F36,'[1]5. Overtime'!$A:$A,'[1]5. Overtime'!$E:$E)</f>
        <v>#NAME?</v>
      </c>
      <c r="L36" s="27" t="e">
        <f t="shared" ca="1" si="4"/>
        <v>#NAME?</v>
      </c>
      <c r="M36" s="27">
        <v>0</v>
      </c>
      <c r="N36" s="30" t="e">
        <f ca="1">_xlfn.XLOOKUP(F36,'[1]5. Overtime'!$A:$A,'[1]5. Overtime'!$F:$F)</f>
        <v>#NAME?</v>
      </c>
      <c r="O36" s="27" t="e">
        <f t="shared" ca="1" si="5"/>
        <v>#NAME?</v>
      </c>
      <c r="P36" s="36">
        <v>0</v>
      </c>
      <c r="Q36" s="36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36" t="e">
        <f ca="1">_xlfn.XLOOKUP(F36,'[1]5. Overtime'!$A:$A,'[1]5. Overtime'!$Q:$Q)</f>
        <v>#NAME?</v>
      </c>
      <c r="AA36" s="36" t="e">
        <f t="shared" ca="1" si="3"/>
        <v>#NAME?</v>
      </c>
      <c r="AB36" s="27">
        <v>0</v>
      </c>
      <c r="AC36" s="27"/>
      <c r="AD36" s="27"/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  <c r="AQ36" s="27"/>
      <c r="AR36" s="27"/>
      <c r="AS36" s="27"/>
      <c r="AT36" s="27" t="s">
        <v>48</v>
      </c>
    </row>
    <row r="37" spans="1:46" s="29" customFormat="1" x14ac:dyDescent="0.25">
      <c r="A37" s="90" t="s">
        <v>2278</v>
      </c>
      <c r="B37" s="92" t="str">
        <f>VLOOKUP(F37,'manual late and absences'!B:F,5,FALSE)</f>
        <v>Overtime Application</v>
      </c>
      <c r="C37" s="80" t="str">
        <f>VLOOKUP(F37,'manual late and absences'!B:D,3,FALSE)</f>
        <v>09-23-2024</v>
      </c>
      <c r="D37" s="81">
        <f>VLOOKUP(F37,'manual late and absences'!B:G,6,FALSE)</f>
        <v>45636</v>
      </c>
      <c r="E37" s="45" t="s">
        <v>1993</v>
      </c>
      <c r="F37" s="50" t="s">
        <v>746</v>
      </c>
      <c r="G37" s="28" t="s">
        <v>747</v>
      </c>
      <c r="H37" s="27" t="s">
        <v>48</v>
      </c>
      <c r="I37" s="27"/>
      <c r="J37" s="27">
        <v>2</v>
      </c>
      <c r="K37" s="27" t="e">
        <f ca="1">_xlfn.XLOOKUP(F37,'[1]5. Overtime'!$A:$A,'[1]5. Overtime'!$E:$E)</f>
        <v>#NAME?</v>
      </c>
      <c r="L37" s="27" t="e">
        <f t="shared" ca="1" si="4"/>
        <v>#NAME?</v>
      </c>
      <c r="M37" s="27">
        <v>0</v>
      </c>
      <c r="N37" s="30" t="e">
        <f ca="1">_xlfn.XLOOKUP(F37,'[1]5. Overtime'!$A:$A,'[1]5. Overtime'!$F:$F)</f>
        <v>#NAME?</v>
      </c>
      <c r="O37" s="27" t="e">
        <f t="shared" ca="1" si="5"/>
        <v>#NAME?</v>
      </c>
      <c r="P37" s="36">
        <v>0</v>
      </c>
      <c r="Q37" s="36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36" t="e">
        <f ca="1">_xlfn.XLOOKUP(F37,'[1]5. Overtime'!$A:$A,'[1]5. Overtime'!$Q:$Q)</f>
        <v>#NAME?</v>
      </c>
      <c r="AA37" s="36" t="e">
        <f t="shared" ca="1" si="3"/>
        <v>#NAME?</v>
      </c>
      <c r="AB37" s="27">
        <v>8</v>
      </c>
      <c r="AC37" s="27"/>
      <c r="AD37" s="27"/>
      <c r="AE37" s="27">
        <v>2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/>
      <c r="AR37" s="27"/>
      <c r="AS37" s="27"/>
      <c r="AT37" s="27" t="s">
        <v>48</v>
      </c>
    </row>
    <row r="38" spans="1:46" s="29" customFormat="1" x14ac:dyDescent="0.25">
      <c r="A38" s="90" t="s">
        <v>2278</v>
      </c>
      <c r="B38" s="92" t="str">
        <f>VLOOKUP(F38,'manual late and absences'!B:F,5,FALSE)</f>
        <v>DTR Problem Application</v>
      </c>
      <c r="C38" s="80" t="str">
        <f>VLOOKUP(F38,'manual late and absences'!B:D,3,FALSE)</f>
        <v>09-15-2024</v>
      </c>
      <c r="D38" s="81">
        <f>VLOOKUP(F38,'manual late and absences'!B:G,6,FALSE)</f>
        <v>45606</v>
      </c>
      <c r="E38" s="45" t="s">
        <v>1994</v>
      </c>
      <c r="F38" s="50" t="s">
        <v>179</v>
      </c>
      <c r="G38" s="28" t="s">
        <v>180</v>
      </c>
      <c r="H38" s="27" t="s">
        <v>48</v>
      </c>
      <c r="I38" s="27"/>
      <c r="J38" s="27">
        <v>0</v>
      </c>
      <c r="K38" s="27" t="e">
        <f ca="1">_xlfn.XLOOKUP(F38,'[1]5. Overtime'!$A:$A,'[1]5. Overtime'!$E:$E)</f>
        <v>#NAME?</v>
      </c>
      <c r="L38" s="27" t="e">
        <f t="shared" ca="1" si="4"/>
        <v>#NAME?</v>
      </c>
      <c r="M38" s="27">
        <v>8</v>
      </c>
      <c r="N38" s="30" t="e">
        <f ca="1">_xlfn.XLOOKUP(F38,'[1]5. Overtime'!$A:$A,'[1]5. Overtime'!$F:$F)</f>
        <v>#NAME?</v>
      </c>
      <c r="O38" s="27" t="e">
        <f t="shared" ca="1" si="5"/>
        <v>#NAME?</v>
      </c>
      <c r="P38" s="36">
        <v>0</v>
      </c>
      <c r="Q38" s="36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36" t="e">
        <f ca="1">_xlfn.XLOOKUP(F38,'[1]5. Overtime'!$A:$A,'[1]5. Overtime'!$Q:$Q)</f>
        <v>#NAME?</v>
      </c>
      <c r="AA38" s="36" t="e">
        <f t="shared" ca="1" si="3"/>
        <v>#NAME?</v>
      </c>
      <c r="AB38" s="27">
        <v>8</v>
      </c>
      <c r="AC38" s="27"/>
      <c r="AD38" s="27"/>
      <c r="AE38" s="27">
        <v>0</v>
      </c>
      <c r="AF38" s="27">
        <v>0</v>
      </c>
      <c r="AG38" s="27">
        <v>0</v>
      </c>
      <c r="AH38" s="27">
        <v>8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/>
      <c r="AR38" s="27"/>
      <c r="AS38" s="27"/>
      <c r="AT38" s="27" t="s">
        <v>48</v>
      </c>
    </row>
    <row r="39" spans="1:46" s="29" customFormat="1" x14ac:dyDescent="0.25">
      <c r="A39" s="90" t="s">
        <v>2278</v>
      </c>
      <c r="B39" s="92" t="str">
        <f>VLOOKUP(F39,'manual late and absences'!B:F,5,FALSE)</f>
        <v>DTR Problem Application</v>
      </c>
      <c r="C39" s="80" t="str">
        <f>VLOOKUP(F39,'manual late and absences'!B:D,3,FALSE)</f>
        <v>09-14-2024</v>
      </c>
      <c r="D39" s="81">
        <f>VLOOKUP(F39,'manual late and absences'!B:G,6,FALSE)</f>
        <v>45361</v>
      </c>
      <c r="E39" s="45" t="s">
        <v>1995</v>
      </c>
      <c r="F39" s="50" t="s">
        <v>1046</v>
      </c>
      <c r="G39" s="28" t="s">
        <v>1047</v>
      </c>
      <c r="H39" s="27" t="s">
        <v>48</v>
      </c>
      <c r="I39" s="27"/>
      <c r="J39" s="27">
        <v>4</v>
      </c>
      <c r="K39" s="27" t="e">
        <f ca="1">_xlfn.XLOOKUP(F39,'[1]5. Overtime'!$A:$A,'[1]5. Overtime'!$E:$E)</f>
        <v>#NAME?</v>
      </c>
      <c r="L39" s="27" t="e">
        <f t="shared" ca="1" si="4"/>
        <v>#NAME?</v>
      </c>
      <c r="M39" s="27">
        <v>0</v>
      </c>
      <c r="N39" s="30" t="e">
        <f ca="1">_xlfn.XLOOKUP(F39,'[1]5. Overtime'!$A:$A,'[1]5. Overtime'!$F:$F)</f>
        <v>#NAME?</v>
      </c>
      <c r="O39" s="27" t="e">
        <f t="shared" ca="1" si="5"/>
        <v>#NAME?</v>
      </c>
      <c r="P39" s="36">
        <v>0</v>
      </c>
      <c r="Q39" s="36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36" t="e">
        <f ca="1">_xlfn.XLOOKUP(F39,'[1]5. Overtime'!$A:$A,'[1]5. Overtime'!$Q:$Q)</f>
        <v>#NAME?</v>
      </c>
      <c r="AA39" s="36" t="e">
        <f t="shared" ca="1" si="3"/>
        <v>#NAME?</v>
      </c>
      <c r="AB39" s="27">
        <v>8</v>
      </c>
      <c r="AC39" s="27"/>
      <c r="AD39" s="27"/>
      <c r="AE39" s="27">
        <v>4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  <c r="AQ39" s="27"/>
      <c r="AR39" s="27"/>
      <c r="AS39" s="27"/>
      <c r="AT39" s="27" t="s">
        <v>48</v>
      </c>
    </row>
    <row r="40" spans="1:46" s="29" customFormat="1" x14ac:dyDescent="0.25">
      <c r="A40" s="90" t="s">
        <v>2278</v>
      </c>
      <c r="B40" s="92" t="str">
        <f>VLOOKUP(F40,'manual late and absences'!B:F,5,FALSE)</f>
        <v>Change Schedule Application</v>
      </c>
      <c r="C40" s="80" t="str">
        <f>VLOOKUP(F40,'manual late and absences'!B:D,3,FALSE)</f>
        <v>09-15-2024</v>
      </c>
      <c r="D40" s="81">
        <f>VLOOKUP(F40,'manual late and absences'!B:G,6,FALSE)</f>
        <v>45301</v>
      </c>
      <c r="E40" s="45" t="s">
        <v>1996</v>
      </c>
      <c r="F40" s="50" t="s">
        <v>1084</v>
      </c>
      <c r="G40" s="28" t="s">
        <v>1085</v>
      </c>
      <c r="H40" s="27" t="s">
        <v>48</v>
      </c>
      <c r="I40" s="27"/>
      <c r="J40" s="27">
        <v>0</v>
      </c>
      <c r="K40" s="27" t="e">
        <f ca="1">_xlfn.XLOOKUP(F40,'[1]5. Overtime'!$A:$A,'[1]5. Overtime'!$E:$E)</f>
        <v>#NAME?</v>
      </c>
      <c r="L40" s="27" t="e">
        <f t="shared" ca="1" si="4"/>
        <v>#NAME?</v>
      </c>
      <c r="M40" s="27">
        <v>8</v>
      </c>
      <c r="N40" s="30" t="e">
        <f ca="1">_xlfn.XLOOKUP(F40,'[1]5. Overtime'!$A:$A,'[1]5. Overtime'!$F:$F)</f>
        <v>#NAME?</v>
      </c>
      <c r="O40" s="27" t="e">
        <f t="shared" ca="1" si="5"/>
        <v>#NAME?</v>
      </c>
      <c r="P40" s="36">
        <v>0</v>
      </c>
      <c r="Q40" s="36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36" t="e">
        <f ca="1">_xlfn.XLOOKUP(F40,'[1]5. Overtime'!$A:$A,'[1]5. Overtime'!$Q:$Q)</f>
        <v>#NAME?</v>
      </c>
      <c r="AA40" s="36" t="e">
        <f t="shared" ca="1" si="3"/>
        <v>#NAME?</v>
      </c>
      <c r="AB40" s="27">
        <v>8</v>
      </c>
      <c r="AC40" s="27"/>
      <c r="AD40" s="27"/>
      <c r="AE40" s="27">
        <v>0</v>
      </c>
      <c r="AF40" s="27">
        <v>0</v>
      </c>
      <c r="AG40" s="27">
        <v>0</v>
      </c>
      <c r="AH40" s="27">
        <v>8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0</v>
      </c>
      <c r="AO40" s="27">
        <v>0</v>
      </c>
      <c r="AP40" s="27">
        <v>0</v>
      </c>
      <c r="AQ40" s="27"/>
      <c r="AR40" s="27"/>
      <c r="AS40" s="27"/>
      <c r="AT40" s="27" t="s">
        <v>48</v>
      </c>
    </row>
    <row r="41" spans="1:46" s="29" customFormat="1" x14ac:dyDescent="0.25">
      <c r="A41" s="90" t="s">
        <v>2278</v>
      </c>
      <c r="B41" s="92" t="str">
        <f>VLOOKUP(F41,'manual late and absences'!B:F,5,FALSE)</f>
        <v>DTR Problem Application</v>
      </c>
      <c r="C41" s="80" t="str">
        <f>VLOOKUP(F41,'manual late and absences'!B:D,3,FALSE)</f>
        <v>09-15-2024</v>
      </c>
      <c r="D41" s="81">
        <f>VLOOKUP(F41,'manual late and absences'!B:G,6,FALSE)</f>
        <v>45422</v>
      </c>
      <c r="E41" s="45" t="s">
        <v>1997</v>
      </c>
      <c r="F41" s="50" t="s">
        <v>602</v>
      </c>
      <c r="G41" s="28" t="s">
        <v>603</v>
      </c>
      <c r="H41" s="27" t="s">
        <v>48</v>
      </c>
      <c r="I41" s="27"/>
      <c r="J41" s="27">
        <v>0</v>
      </c>
      <c r="K41" s="27" t="e">
        <f ca="1">_xlfn.XLOOKUP(F41,'[1]5. Overtime'!$A:$A,'[1]5. Overtime'!$E:$E)</f>
        <v>#NAME?</v>
      </c>
      <c r="L41" s="27" t="e">
        <f t="shared" ca="1" si="4"/>
        <v>#NAME?</v>
      </c>
      <c r="M41" s="27">
        <v>8</v>
      </c>
      <c r="N41" s="30" t="e">
        <f ca="1">_xlfn.XLOOKUP(F41,'[1]5. Overtime'!$A:$A,'[1]5. Overtime'!$F:$F)</f>
        <v>#NAME?</v>
      </c>
      <c r="O41" s="27" t="e">
        <f t="shared" ca="1" si="5"/>
        <v>#NAME?</v>
      </c>
      <c r="P41" s="36">
        <v>0</v>
      </c>
      <c r="Q41" s="36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0.2</v>
      </c>
      <c r="Z41" s="36" t="e">
        <f ca="1">_xlfn.XLOOKUP(F41,'[1]5. Overtime'!$A:$A,'[1]5. Overtime'!$Q:$Q)</f>
        <v>#NAME?</v>
      </c>
      <c r="AA41" s="36" t="e">
        <f t="shared" ca="1" si="3"/>
        <v>#NAME?</v>
      </c>
      <c r="AB41" s="27">
        <v>0</v>
      </c>
      <c r="AC41" s="27"/>
      <c r="AD41" s="27"/>
      <c r="AE41" s="27">
        <v>0</v>
      </c>
      <c r="AF41" s="27">
        <v>0</v>
      </c>
      <c r="AG41" s="27">
        <v>0</v>
      </c>
      <c r="AH41" s="27">
        <v>8</v>
      </c>
      <c r="AI41" s="27">
        <v>0</v>
      </c>
      <c r="AJ41" s="27">
        <v>0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/>
      <c r="AR41" s="27"/>
      <c r="AS41" s="27"/>
      <c r="AT41" s="27" t="s">
        <v>48</v>
      </c>
    </row>
    <row r="42" spans="1:46" s="29" customFormat="1" x14ac:dyDescent="0.25">
      <c r="A42" s="90" t="s">
        <v>2278</v>
      </c>
      <c r="B42" s="92" t="str">
        <f>VLOOKUP(F42,'manual late and absences'!B:F,5,FALSE)</f>
        <v>Overtime Application</v>
      </c>
      <c r="C42" s="80" t="str">
        <f>VLOOKUP(F42,'manual late and absences'!B:D,3,FALSE)</f>
        <v>09-24-2024</v>
      </c>
      <c r="D42" s="81">
        <f>VLOOKUP(F42,'manual late and absences'!B:G,6,FALSE)</f>
        <v>45301</v>
      </c>
      <c r="E42" s="45" t="s">
        <v>1998</v>
      </c>
      <c r="F42" s="50" t="s">
        <v>154</v>
      </c>
      <c r="G42" s="28" t="s">
        <v>155</v>
      </c>
      <c r="H42" s="27" t="s">
        <v>48</v>
      </c>
      <c r="I42" s="27"/>
      <c r="J42" s="27">
        <v>5</v>
      </c>
      <c r="K42" s="27" t="e">
        <f ca="1">_xlfn.XLOOKUP(F42,'[1]5. Overtime'!$A:$A,'[1]5. Overtime'!$E:$E)</f>
        <v>#NAME?</v>
      </c>
      <c r="L42" s="27" t="e">
        <f t="shared" ca="1" si="4"/>
        <v>#NAME?</v>
      </c>
      <c r="M42" s="27">
        <v>0</v>
      </c>
      <c r="N42" s="30" t="e">
        <f ca="1">_xlfn.XLOOKUP(F42,'[1]5. Overtime'!$A:$A,'[1]5. Overtime'!$F:$F)</f>
        <v>#NAME?</v>
      </c>
      <c r="O42" s="27" t="e">
        <f t="shared" ca="1" si="5"/>
        <v>#NAME?</v>
      </c>
      <c r="P42" s="36">
        <v>0</v>
      </c>
      <c r="Q42" s="36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36" t="e">
        <f ca="1">_xlfn.XLOOKUP(F42,'[1]5. Overtime'!$A:$A,'[1]5. Overtime'!$Q:$Q)</f>
        <v>#NAME?</v>
      </c>
      <c r="AA42" s="36" t="e">
        <f t="shared" ca="1" si="3"/>
        <v>#NAME?</v>
      </c>
      <c r="AB42" s="27">
        <v>0</v>
      </c>
      <c r="AC42" s="27"/>
      <c r="AD42" s="27"/>
      <c r="AE42" s="27">
        <v>1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/>
      <c r="AR42" s="27"/>
      <c r="AS42" s="27"/>
      <c r="AT42" s="27" t="s">
        <v>48</v>
      </c>
    </row>
    <row r="43" spans="1:46" s="29" customFormat="1" x14ac:dyDescent="0.25">
      <c r="A43" s="90" t="s">
        <v>2278</v>
      </c>
      <c r="B43" s="92" t="str">
        <f>VLOOKUP(F43,'manual late and absences'!B:F,5,FALSE)</f>
        <v>DTR Problem Application</v>
      </c>
      <c r="C43" s="80" t="str">
        <f>VLOOKUP(F43,'manual late and absences'!B:D,3,FALSE)</f>
        <v>09-24-2024</v>
      </c>
      <c r="D43" s="81">
        <f>VLOOKUP(F43,'manual late and absences'!B:G,6,FALSE)</f>
        <v>45392</v>
      </c>
      <c r="E43" s="45" t="s">
        <v>1999</v>
      </c>
      <c r="F43" s="50" t="s">
        <v>1026</v>
      </c>
      <c r="G43" s="28" t="s">
        <v>1027</v>
      </c>
      <c r="H43" s="27" t="s">
        <v>48</v>
      </c>
      <c r="I43" s="27"/>
      <c r="J43" s="27">
        <v>4</v>
      </c>
      <c r="K43" s="27" t="e">
        <f ca="1">_xlfn.XLOOKUP(F43,'[1]5. Overtime'!$A:$A,'[1]5. Overtime'!$E:$E)</f>
        <v>#NAME?</v>
      </c>
      <c r="L43" s="27" t="e">
        <f t="shared" ca="1" si="4"/>
        <v>#NAME?</v>
      </c>
      <c r="M43" s="27">
        <v>0</v>
      </c>
      <c r="N43" s="30" t="e">
        <f ca="1">_xlfn.XLOOKUP(F43,'[1]5. Overtime'!$A:$A,'[1]5. Overtime'!$F:$F)</f>
        <v>#NAME?</v>
      </c>
      <c r="O43" s="27" t="e">
        <f t="shared" ca="1" si="5"/>
        <v>#NAME?</v>
      </c>
      <c r="P43" s="36">
        <v>0</v>
      </c>
      <c r="Q43" s="36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36" t="e">
        <f ca="1">_xlfn.XLOOKUP(F43,'[1]5. Overtime'!$A:$A,'[1]5. Overtime'!$Q:$Q)</f>
        <v>#NAME?</v>
      </c>
      <c r="AA43" s="36" t="e">
        <f t="shared" ca="1" si="3"/>
        <v>#NAME?</v>
      </c>
      <c r="AB43" s="27">
        <v>0</v>
      </c>
      <c r="AC43" s="27"/>
      <c r="AD43" s="27"/>
      <c r="AE43" s="27">
        <v>4</v>
      </c>
      <c r="AF43" s="27">
        <v>0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0</v>
      </c>
      <c r="AM43" s="27">
        <v>0</v>
      </c>
      <c r="AN43" s="27">
        <v>0</v>
      </c>
      <c r="AO43" s="27">
        <v>0</v>
      </c>
      <c r="AP43" s="27">
        <v>0</v>
      </c>
      <c r="AQ43" s="27"/>
      <c r="AR43" s="27"/>
      <c r="AS43" s="27"/>
      <c r="AT43" s="27" t="s">
        <v>48</v>
      </c>
    </row>
    <row r="44" spans="1:46" s="29" customFormat="1" x14ac:dyDescent="0.25">
      <c r="A44" s="90" t="s">
        <v>2278</v>
      </c>
      <c r="B44" s="92" t="str">
        <f>VLOOKUP(F44,'manual late and absences'!B:F,5,FALSE)</f>
        <v>Overtime Application</v>
      </c>
      <c r="C44" s="80" t="str">
        <f>VLOOKUP(F44,'manual late and absences'!B:D,3,FALSE)</f>
        <v>09-24-2024</v>
      </c>
      <c r="D44" s="81">
        <f>VLOOKUP(F44,'manual late and absences'!B:G,6,FALSE)</f>
        <v>45361</v>
      </c>
      <c r="E44" s="45" t="s">
        <v>2000</v>
      </c>
      <c r="F44" s="50" t="s">
        <v>426</v>
      </c>
      <c r="G44" s="28" t="s">
        <v>427</v>
      </c>
      <c r="H44" s="27" t="s">
        <v>48</v>
      </c>
      <c r="I44" s="27"/>
      <c r="J44" s="27">
        <v>3</v>
      </c>
      <c r="K44" s="27" t="e">
        <f ca="1">_xlfn.XLOOKUP(F44,'[1]5. Overtime'!$A:$A,'[1]5. Overtime'!$E:$E)</f>
        <v>#NAME?</v>
      </c>
      <c r="L44" s="27" t="e">
        <f t="shared" ca="1" si="4"/>
        <v>#NAME?</v>
      </c>
      <c r="M44" s="27">
        <v>0</v>
      </c>
      <c r="N44" s="30" t="e">
        <f ca="1">_xlfn.XLOOKUP(F44,'[1]5. Overtime'!$A:$A,'[1]5. Overtime'!$F:$F)</f>
        <v>#NAME?</v>
      </c>
      <c r="O44" s="27" t="e">
        <f t="shared" ca="1" si="5"/>
        <v>#NAME?</v>
      </c>
      <c r="P44" s="36">
        <v>0</v>
      </c>
      <c r="Q44" s="36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36" t="e">
        <f ca="1">_xlfn.XLOOKUP(F44,'[1]5. Overtime'!$A:$A,'[1]5. Overtime'!$Q:$Q)</f>
        <v>#NAME?</v>
      </c>
      <c r="AA44" s="36" t="e">
        <f t="shared" ca="1" si="3"/>
        <v>#NAME?</v>
      </c>
      <c r="AB44" s="27">
        <v>0</v>
      </c>
      <c r="AC44" s="27"/>
      <c r="AD44" s="27"/>
      <c r="AE44" s="27">
        <v>2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7">
        <v>0</v>
      </c>
      <c r="AL44" s="27">
        <v>0</v>
      </c>
      <c r="AM44" s="27">
        <v>0</v>
      </c>
      <c r="AN44" s="27">
        <v>0</v>
      </c>
      <c r="AO44" s="27">
        <v>0</v>
      </c>
      <c r="AP44" s="27">
        <v>0</v>
      </c>
      <c r="AQ44" s="27"/>
      <c r="AR44" s="27"/>
      <c r="AS44" s="27"/>
      <c r="AT44" s="27" t="s">
        <v>48</v>
      </c>
    </row>
    <row r="45" spans="1:46" s="29" customFormat="1" x14ac:dyDescent="0.25">
      <c r="A45" s="90" t="s">
        <v>2278</v>
      </c>
      <c r="B45" s="92" t="str">
        <f>VLOOKUP(F45,'manual late and absences'!B:F,5,FALSE)</f>
        <v>Overtime Application</v>
      </c>
      <c r="C45" s="80" t="str">
        <f>VLOOKUP(F45,'manual late and absences'!B:D,3,FALSE)</f>
        <v>09-24-2024</v>
      </c>
      <c r="D45" s="81">
        <f>VLOOKUP(F45,'manual late and absences'!B:G,6,FALSE)</f>
        <v>45332</v>
      </c>
      <c r="E45" s="45" t="s">
        <v>2001</v>
      </c>
      <c r="F45" s="50" t="s">
        <v>988</v>
      </c>
      <c r="G45" s="28" t="s">
        <v>989</v>
      </c>
      <c r="H45" s="27" t="s">
        <v>48</v>
      </c>
      <c r="I45" s="27"/>
      <c r="J45" s="27">
        <v>7.63</v>
      </c>
      <c r="K45" s="27" t="e">
        <f ca="1">_xlfn.XLOOKUP(F45,'[1]5. Overtime'!$A:$A,'[1]5. Overtime'!$E:$E)</f>
        <v>#NAME?</v>
      </c>
      <c r="L45" s="27" t="e">
        <f t="shared" ca="1" si="4"/>
        <v>#NAME?</v>
      </c>
      <c r="M45" s="27">
        <v>0</v>
      </c>
      <c r="N45" s="30" t="e">
        <f ca="1">_xlfn.XLOOKUP(F45,'[1]5. Overtime'!$A:$A,'[1]5. Overtime'!$F:$F)</f>
        <v>#NAME?</v>
      </c>
      <c r="O45" s="27" t="e">
        <f t="shared" ca="1" si="5"/>
        <v>#NAME?</v>
      </c>
      <c r="P45" s="36">
        <v>0</v>
      </c>
      <c r="Q45" s="36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36" t="e">
        <f ca="1">_xlfn.XLOOKUP(F45,'[1]5. Overtime'!$A:$A,'[1]5. Overtime'!$Q:$Q)</f>
        <v>#NAME?</v>
      </c>
      <c r="AA45" s="36" t="e">
        <f t="shared" ca="1" si="3"/>
        <v>#NAME?</v>
      </c>
      <c r="AB45" s="27">
        <v>0</v>
      </c>
      <c r="AC45" s="27"/>
      <c r="AD45" s="27"/>
      <c r="AE45" s="27">
        <v>7.63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/>
      <c r="AR45" s="27"/>
      <c r="AS45" s="27"/>
      <c r="AT45" s="27" t="s">
        <v>48</v>
      </c>
    </row>
    <row r="46" spans="1:46" s="29" customFormat="1" x14ac:dyDescent="0.25">
      <c r="A46" s="90" t="s">
        <v>2278</v>
      </c>
      <c r="B46" s="92" t="str">
        <f>VLOOKUP(F46,'manual late and absences'!B:F,5,FALSE)</f>
        <v>Overtime Application</v>
      </c>
      <c r="C46" s="80" t="str">
        <f>VLOOKUP(F46,'manual late and absences'!B:D,3,FALSE)</f>
        <v>09-23-2024</v>
      </c>
      <c r="D46" s="81">
        <f>VLOOKUP(F46,'manual late and absences'!B:G,6,FALSE)</f>
        <v>45301</v>
      </c>
      <c r="E46" s="45" t="s">
        <v>2002</v>
      </c>
      <c r="F46" s="50" t="s">
        <v>486</v>
      </c>
      <c r="G46" s="28" t="s">
        <v>487</v>
      </c>
      <c r="H46" s="27" t="s">
        <v>48</v>
      </c>
      <c r="I46" s="27"/>
      <c r="J46" s="27">
        <v>8</v>
      </c>
      <c r="K46" s="27" t="e">
        <f ca="1">_xlfn.XLOOKUP(F46,'[1]5. Overtime'!$A:$A,'[1]5. Overtime'!$E:$E)</f>
        <v>#NAME?</v>
      </c>
      <c r="L46" s="27" t="e">
        <f t="shared" ca="1" si="4"/>
        <v>#NAME?</v>
      </c>
      <c r="M46" s="27">
        <v>0</v>
      </c>
      <c r="N46" s="30" t="e">
        <f ca="1">_xlfn.XLOOKUP(F46,'[1]5. Overtime'!$A:$A,'[1]5. Overtime'!$F:$F)</f>
        <v>#NAME?</v>
      </c>
      <c r="O46" s="27" t="e">
        <f t="shared" ca="1" si="5"/>
        <v>#NAME?</v>
      </c>
      <c r="P46" s="36">
        <v>0</v>
      </c>
      <c r="Q46" s="36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36" t="e">
        <f ca="1">_xlfn.XLOOKUP(F46,'[1]5. Overtime'!$A:$A,'[1]5. Overtime'!$Q:$Q)</f>
        <v>#NAME?</v>
      </c>
      <c r="AA46" s="36" t="e">
        <f t="shared" ca="1" si="3"/>
        <v>#NAME?</v>
      </c>
      <c r="AB46" s="27">
        <v>0</v>
      </c>
      <c r="AC46" s="27"/>
      <c r="AD46" s="27"/>
      <c r="AE46" s="27">
        <v>4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0</v>
      </c>
      <c r="AO46" s="27">
        <v>0</v>
      </c>
      <c r="AP46" s="27">
        <v>0</v>
      </c>
      <c r="AQ46" s="27"/>
      <c r="AR46" s="27"/>
      <c r="AS46" s="27"/>
      <c r="AT46" s="27" t="s">
        <v>48</v>
      </c>
    </row>
    <row r="47" spans="1:46" s="29" customFormat="1" x14ac:dyDescent="0.25">
      <c r="A47" s="90" t="s">
        <v>2278</v>
      </c>
      <c r="B47" s="92" t="str">
        <f>VLOOKUP(F47,'manual late and absences'!B:F,5,FALSE)</f>
        <v>Overtime Application</v>
      </c>
      <c r="C47" s="80" t="str">
        <f>VLOOKUP(F47,'manual late and absences'!B:D,3,FALSE)</f>
        <v>09-15-2024</v>
      </c>
      <c r="D47" s="81">
        <f>VLOOKUP(F47,'manual late and absences'!B:G,6,FALSE)</f>
        <v>45453</v>
      </c>
      <c r="E47" s="45" t="s">
        <v>2004</v>
      </c>
      <c r="F47" s="50" t="s">
        <v>227</v>
      </c>
      <c r="G47" s="28" t="s">
        <v>228</v>
      </c>
      <c r="H47" s="27" t="s">
        <v>48</v>
      </c>
      <c r="I47" s="27"/>
      <c r="J47" s="27">
        <v>0</v>
      </c>
      <c r="K47" s="27" t="e">
        <f ca="1">_xlfn.XLOOKUP(F47,'[1]5. Overtime'!$A:$A,'[1]5. Overtime'!$E:$E)</f>
        <v>#NAME?</v>
      </c>
      <c r="L47" s="27" t="e">
        <f t="shared" ca="1" si="4"/>
        <v>#NAME?</v>
      </c>
      <c r="M47" s="27">
        <v>8</v>
      </c>
      <c r="N47" s="30" t="e">
        <f ca="1">_xlfn.XLOOKUP(F47,'[1]5. Overtime'!$A:$A,'[1]5. Overtime'!$F:$F)</f>
        <v>#NAME?</v>
      </c>
      <c r="O47" s="27" t="e">
        <f t="shared" ca="1" si="5"/>
        <v>#NAME?</v>
      </c>
      <c r="P47" s="36">
        <v>0</v>
      </c>
      <c r="Q47" s="36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0.13</v>
      </c>
      <c r="Z47" s="36" t="e">
        <f ca="1">_xlfn.XLOOKUP(F47,'[1]5. Overtime'!$A:$A,'[1]5. Overtime'!$Q:$Q)</f>
        <v>#NAME?</v>
      </c>
      <c r="AA47" s="36" t="e">
        <f t="shared" ca="1" si="3"/>
        <v>#NAME?</v>
      </c>
      <c r="AB47" s="27">
        <v>0</v>
      </c>
      <c r="AC47" s="27"/>
      <c r="AD47" s="27"/>
      <c r="AE47" s="27">
        <v>0</v>
      </c>
      <c r="AF47" s="27">
        <v>0</v>
      </c>
      <c r="AG47" s="27">
        <v>0.13</v>
      </c>
      <c r="AH47" s="27">
        <v>0</v>
      </c>
      <c r="AI47" s="27">
        <v>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/>
      <c r="AR47" s="27"/>
      <c r="AS47" s="27"/>
      <c r="AT47" s="27" t="s">
        <v>48</v>
      </c>
    </row>
    <row r="48" spans="1:46" s="29" customFormat="1" x14ac:dyDescent="0.25">
      <c r="A48" s="90" t="s">
        <v>2278</v>
      </c>
      <c r="B48" s="92" t="str">
        <f>VLOOKUP(F48,'manual late and absences'!B:F,5,FALSE)</f>
        <v>Overtime Application</v>
      </c>
      <c r="C48" s="80" t="str">
        <f>VLOOKUP(F48,'manual late and absences'!B:D,3,FALSE)</f>
        <v>09-15-2024</v>
      </c>
      <c r="D48" s="81">
        <f>VLOOKUP(F48,'manual late and absences'!B:G,6,FALSE)</f>
        <v>45332</v>
      </c>
      <c r="E48" s="45" t="s">
        <v>2003</v>
      </c>
      <c r="F48" s="50" t="s">
        <v>906</v>
      </c>
      <c r="G48" s="28" t="s">
        <v>907</v>
      </c>
      <c r="H48" s="27" t="s">
        <v>48</v>
      </c>
      <c r="I48" s="27"/>
      <c r="J48" s="27">
        <v>0</v>
      </c>
      <c r="K48" s="27" t="e">
        <f ca="1">_xlfn.XLOOKUP(F48,'[1]5. Overtime'!$A:$A,'[1]5. Overtime'!$E:$E)</f>
        <v>#NAME?</v>
      </c>
      <c r="L48" s="27" t="e">
        <f t="shared" ca="1" si="4"/>
        <v>#NAME?</v>
      </c>
      <c r="M48" s="27">
        <v>8</v>
      </c>
      <c r="N48" s="30" t="e">
        <f ca="1">_xlfn.XLOOKUP(F48,'[1]5. Overtime'!$A:$A,'[1]5. Overtime'!$F:$F)</f>
        <v>#NAME?</v>
      </c>
      <c r="O48" s="27" t="e">
        <f t="shared" ca="1" si="5"/>
        <v>#NAME?</v>
      </c>
      <c r="P48" s="36">
        <v>4</v>
      </c>
      <c r="Q48" s="36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4</v>
      </c>
      <c r="Z48" s="36" t="e">
        <f ca="1">_xlfn.XLOOKUP(F48,'[1]5. Overtime'!$A:$A,'[1]5. Overtime'!$Q:$Q)</f>
        <v>#NAME?</v>
      </c>
      <c r="AA48" s="36" t="e">
        <f t="shared" ca="1" si="3"/>
        <v>#NAME?</v>
      </c>
      <c r="AB48" s="27">
        <v>0</v>
      </c>
      <c r="AC48" s="27"/>
      <c r="AD48" s="27"/>
      <c r="AE48" s="27">
        <v>0</v>
      </c>
      <c r="AF48" s="27">
        <v>0</v>
      </c>
      <c r="AG48" s="27">
        <v>4</v>
      </c>
      <c r="AH48" s="27">
        <v>0</v>
      </c>
      <c r="AI48" s="27">
        <v>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/>
      <c r="AR48" s="27"/>
      <c r="AS48" s="27"/>
      <c r="AT48" s="27" t="s">
        <v>48</v>
      </c>
    </row>
    <row r="49" spans="1:46" s="29" customFormat="1" x14ac:dyDescent="0.25">
      <c r="A49" s="90" t="s">
        <v>2278</v>
      </c>
      <c r="B49" s="92" t="str">
        <f>VLOOKUP(F49,'manual late and absences'!B:F,5,FALSE)</f>
        <v>DTR Problem Application</v>
      </c>
      <c r="C49" s="80" t="str">
        <f>VLOOKUP(F49,'manual late and absences'!B:D,3,FALSE)</f>
        <v>06-30-2024</v>
      </c>
      <c r="D49" s="81">
        <f>VLOOKUP(F49,'manual late and absences'!B:G,6,FALSE)</f>
        <v>45606</v>
      </c>
      <c r="E49" s="45" t="s">
        <v>2005</v>
      </c>
      <c r="F49" s="50" t="s">
        <v>357</v>
      </c>
      <c r="G49" s="28" t="s">
        <v>358</v>
      </c>
      <c r="H49" s="27" t="s">
        <v>48</v>
      </c>
      <c r="I49" s="27"/>
      <c r="J49" s="27">
        <v>0</v>
      </c>
      <c r="K49" s="27" t="e">
        <f ca="1">_xlfn.XLOOKUP(F49,'[1]5. Overtime'!$A:$A,'[1]5. Overtime'!$E:$E)</f>
        <v>#NAME?</v>
      </c>
      <c r="L49" s="27" t="e">
        <f t="shared" ca="1" si="4"/>
        <v>#NAME?</v>
      </c>
      <c r="M49" s="27">
        <v>0</v>
      </c>
      <c r="N49" s="30" t="e">
        <f ca="1">_xlfn.XLOOKUP(F49,'[1]5. Overtime'!$A:$A,'[1]5. Overtime'!$F:$F)</f>
        <v>#NAME?</v>
      </c>
      <c r="O49" s="27" t="e">
        <f t="shared" ca="1" si="5"/>
        <v>#NAME?</v>
      </c>
      <c r="P49" s="36">
        <v>0</v>
      </c>
      <c r="Q49" s="36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36" t="e">
        <f ca="1">_xlfn.XLOOKUP(F49,'[1]5. Overtime'!$A:$A,'[1]5. Overtime'!$Q:$Q)</f>
        <v>#NAME?</v>
      </c>
      <c r="AA49" s="36" t="e">
        <f t="shared" ca="1" si="3"/>
        <v>#NAME?</v>
      </c>
      <c r="AB49" s="27">
        <v>39.92</v>
      </c>
      <c r="AC49" s="27"/>
      <c r="AD49" s="27"/>
      <c r="AE49" s="27">
        <v>0</v>
      </c>
      <c r="AF49" s="27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>
        <v>0</v>
      </c>
      <c r="AP49" s="27">
        <v>0</v>
      </c>
      <c r="AQ49" s="27"/>
      <c r="AR49" s="27"/>
      <c r="AS49" s="27"/>
      <c r="AT49" s="27" t="s">
        <v>48</v>
      </c>
    </row>
    <row r="50" spans="1:46" s="29" customFormat="1" x14ac:dyDescent="0.25">
      <c r="A50" s="90" t="s">
        <v>2278</v>
      </c>
      <c r="B50" s="92" t="str">
        <f>VLOOKUP(F50,'manual late and absences'!B:F,5,FALSE)</f>
        <v>Change Schedule Application</v>
      </c>
      <c r="C50" s="80">
        <f>VLOOKUP(F50,'manual late and absences'!B:D,3,FALSE)</f>
        <v>45513</v>
      </c>
      <c r="D50" s="81">
        <f>VLOOKUP(F50,'manual late and absences'!B:G,6,FALSE)</f>
        <v>45332</v>
      </c>
      <c r="E50" s="45" t="s">
        <v>2006</v>
      </c>
      <c r="F50" s="50" t="s">
        <v>678</v>
      </c>
      <c r="G50" s="28" t="s">
        <v>679</v>
      </c>
      <c r="H50" s="27" t="s">
        <v>48</v>
      </c>
      <c r="I50" s="27"/>
      <c r="J50" s="27">
        <v>0</v>
      </c>
      <c r="K50" s="27" t="e">
        <f ca="1">_xlfn.XLOOKUP(F50,'[1]5. Overtime'!$A:$A,'[1]5. Overtime'!$E:$E)</f>
        <v>#NAME?</v>
      </c>
      <c r="L50" s="27" t="e">
        <f t="shared" ca="1" si="4"/>
        <v>#NAME?</v>
      </c>
      <c r="M50" s="27">
        <v>8</v>
      </c>
      <c r="N50" s="30" t="e">
        <f ca="1">_xlfn.XLOOKUP(F50,'[1]5. Overtime'!$A:$A,'[1]5. Overtime'!$F:$F)</f>
        <v>#NAME?</v>
      </c>
      <c r="O50" s="27" t="e">
        <f t="shared" ca="1" si="5"/>
        <v>#NAME?</v>
      </c>
      <c r="P50" s="36">
        <v>8.1199999999999992</v>
      </c>
      <c r="Q50" s="36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8</v>
      </c>
      <c r="Z50" s="36" t="e">
        <f ca="1">_xlfn.XLOOKUP(F50,'[1]5. Overtime'!$A:$A,'[1]5. Overtime'!$Q:$Q)</f>
        <v>#NAME?</v>
      </c>
      <c r="AA50" s="36" t="e">
        <f t="shared" ca="1" si="3"/>
        <v>#NAME?</v>
      </c>
      <c r="AB50" s="27">
        <v>0</v>
      </c>
      <c r="AC50" s="27"/>
      <c r="AD50" s="27"/>
      <c r="AE50" s="27">
        <v>0</v>
      </c>
      <c r="AF50" s="27">
        <v>0</v>
      </c>
      <c r="AG50" s="27">
        <v>4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/>
      <c r="AR50" s="27"/>
      <c r="AS50" s="27"/>
      <c r="AT50" s="27" t="s">
        <v>48</v>
      </c>
    </row>
    <row r="51" spans="1:46" s="29" customFormat="1" x14ac:dyDescent="0.25">
      <c r="A51" s="90" t="s">
        <v>2278</v>
      </c>
      <c r="B51" s="92" t="str">
        <f>VLOOKUP(F51,'manual late and absences'!B:F,5,FALSE)</f>
        <v>Overtime Application</v>
      </c>
      <c r="C51" s="80" t="str">
        <f>VLOOKUP(F51,'manual late and absences'!B:D,3,FALSE)</f>
        <v>09-22-2024</v>
      </c>
      <c r="D51" s="81">
        <f>VLOOKUP(F51,'manual late and absences'!B:G,6,FALSE)</f>
        <v>45483</v>
      </c>
      <c r="E51" s="45" t="s">
        <v>2007</v>
      </c>
      <c r="F51" s="50" t="s">
        <v>864</v>
      </c>
      <c r="G51" s="28" t="s">
        <v>865</v>
      </c>
      <c r="H51" s="27" t="s">
        <v>48</v>
      </c>
      <c r="I51" s="27"/>
      <c r="J51" s="27">
        <v>0</v>
      </c>
      <c r="K51" s="27" t="e">
        <f ca="1">_xlfn.XLOOKUP(F51,'[1]5. Overtime'!$A:$A,'[1]5. Overtime'!$E:$E)</f>
        <v>#NAME?</v>
      </c>
      <c r="L51" s="27" t="e">
        <f t="shared" ca="1" si="4"/>
        <v>#NAME?</v>
      </c>
      <c r="M51" s="27">
        <v>8</v>
      </c>
      <c r="N51" s="30" t="e">
        <f ca="1">_xlfn.XLOOKUP(F51,'[1]5. Overtime'!$A:$A,'[1]5. Overtime'!$F:$F)</f>
        <v>#NAME?</v>
      </c>
      <c r="O51" s="27" t="e">
        <f t="shared" ca="1" si="5"/>
        <v>#NAME?</v>
      </c>
      <c r="P51" s="36">
        <v>0.97</v>
      </c>
      <c r="Q51" s="36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36" t="e">
        <f ca="1">_xlfn.XLOOKUP(F51,'[1]5. Overtime'!$A:$A,'[1]5. Overtime'!$Q:$Q)</f>
        <v>#NAME?</v>
      </c>
      <c r="AA51" s="36" t="e">
        <f t="shared" ca="1" si="3"/>
        <v>#NAME?</v>
      </c>
      <c r="AB51" s="27">
        <v>0</v>
      </c>
      <c r="AC51" s="27"/>
      <c r="AD51" s="27"/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/>
      <c r="AR51" s="27"/>
      <c r="AS51" s="27"/>
      <c r="AT51" s="27" t="s">
        <v>48</v>
      </c>
    </row>
    <row r="52" spans="1:46" s="29" customFormat="1" x14ac:dyDescent="0.25">
      <c r="A52" s="90" t="s">
        <v>2278</v>
      </c>
      <c r="B52" s="92" t="str">
        <f>VLOOKUP(F52,'manual late and absences'!B:F,5,FALSE)</f>
        <v>Overtime Application</v>
      </c>
      <c r="C52" s="80">
        <f>VLOOKUP(F52,'manual late and absences'!B:D,3,FALSE)</f>
        <v>45605</v>
      </c>
      <c r="D52" s="81">
        <f>VLOOKUP(F52,'manual late and absences'!B:G,6,FALSE)</f>
        <v>45392</v>
      </c>
      <c r="E52" s="45" t="s">
        <v>2008</v>
      </c>
      <c r="F52" s="50" t="s">
        <v>740</v>
      </c>
      <c r="G52" s="28" t="s">
        <v>741</v>
      </c>
      <c r="H52" s="27" t="s">
        <v>48</v>
      </c>
      <c r="I52" s="27"/>
      <c r="J52" s="27">
        <v>3.87</v>
      </c>
      <c r="K52" s="27" t="e">
        <f ca="1">_xlfn.XLOOKUP(F52,'[1]5. Overtime'!$A:$A,'[1]5. Overtime'!$E:$E)</f>
        <v>#NAME?</v>
      </c>
      <c r="L52" s="27" t="e">
        <f t="shared" ca="1" si="4"/>
        <v>#NAME?</v>
      </c>
      <c r="M52" s="27">
        <v>0</v>
      </c>
      <c r="N52" s="30" t="e">
        <f ca="1">_xlfn.XLOOKUP(F52,'[1]5. Overtime'!$A:$A,'[1]5. Overtime'!$F:$F)</f>
        <v>#NAME?</v>
      </c>
      <c r="O52" s="27" t="e">
        <f t="shared" ca="1" si="5"/>
        <v>#NAME?</v>
      </c>
      <c r="P52" s="36">
        <v>0</v>
      </c>
      <c r="Q52" s="36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36" t="e">
        <f ca="1">_xlfn.XLOOKUP(F52,'[1]5. Overtime'!$A:$A,'[1]5. Overtime'!$Q:$Q)</f>
        <v>#NAME?</v>
      </c>
      <c r="AA52" s="36" t="e">
        <f t="shared" ca="1" si="3"/>
        <v>#NAME?</v>
      </c>
      <c r="AB52" s="27">
        <v>0</v>
      </c>
      <c r="AC52" s="27"/>
      <c r="AD52" s="27"/>
      <c r="AE52" s="27">
        <v>3.87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/>
      <c r="AR52" s="27"/>
      <c r="AS52" s="27"/>
      <c r="AT52" s="27" t="s">
        <v>48</v>
      </c>
    </row>
  </sheetData>
  <sortState xmlns:xlrd2="http://schemas.microsoft.com/office/spreadsheetml/2017/richdata2" ref="F26:AU52">
    <sortCondition ref="L26:L52"/>
  </sortState>
  <mergeCells count="3">
    <mergeCell ref="K4:L4"/>
    <mergeCell ref="N4:O4"/>
    <mergeCell ref="B7:D7"/>
  </mergeCells>
  <pageMargins left="0.75" right="0.75" top="0.75" bottom="0.5" header="0.5" footer="0.7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</sheetPr>
  <dimension ref="A1:X60"/>
  <sheetViews>
    <sheetView zoomScale="85" zoomScaleNormal="85" workbookViewId="0">
      <selection activeCell="B12" sqref="B12"/>
    </sheetView>
  </sheetViews>
  <sheetFormatPr defaultRowHeight="15" x14ac:dyDescent="0.25"/>
  <cols>
    <col min="1" max="1" width="35" customWidth="1"/>
    <col min="2" max="2" width="23.7109375" customWidth="1"/>
    <col min="3" max="3" width="30.85546875" customWidth="1"/>
    <col min="4" max="4" width="18" style="6" customWidth="1"/>
    <col min="5" max="5" width="50.5703125" customWidth="1"/>
    <col min="6" max="6" width="20.85546875" style="6" customWidth="1"/>
    <col min="7" max="7" width="21.42578125" customWidth="1"/>
    <col min="8" max="8" width="0" hidden="1" customWidth="1"/>
    <col min="9" max="9" width="29.85546875" bestFit="1" customWidth="1"/>
    <col min="10" max="10" width="8.42578125" bestFit="1" customWidth="1"/>
    <col min="15" max="17" width="0" hidden="1" customWidth="1"/>
    <col min="18" max="18" width="82.42578125" style="45" bestFit="1" customWidth="1"/>
    <col min="19" max="19" width="48.7109375" style="45" bestFit="1" customWidth="1"/>
    <col min="20" max="20" width="48.7109375" style="66" customWidth="1"/>
    <col min="21" max="21" width="48.7109375" style="61" customWidth="1"/>
    <col min="22" max="22" width="25.7109375" style="64" bestFit="1" customWidth="1"/>
    <col min="23" max="23" width="15" style="90" customWidth="1"/>
  </cols>
  <sheetData>
    <row r="1" spans="1:23" x14ac:dyDescent="0.25">
      <c r="A1" s="1" t="s">
        <v>0</v>
      </c>
      <c r="R1" s="101" t="s">
        <v>2274</v>
      </c>
      <c r="S1" s="102"/>
      <c r="T1" s="107" t="s">
        <v>2275</v>
      </c>
      <c r="U1" s="108"/>
      <c r="V1" s="108"/>
    </row>
    <row r="2" spans="1:23" x14ac:dyDescent="0.25">
      <c r="A2" s="1" t="s">
        <v>1743</v>
      </c>
      <c r="R2" s="103"/>
      <c r="S2" s="104"/>
      <c r="T2" s="107"/>
      <c r="U2" s="108"/>
      <c r="V2" s="108"/>
    </row>
    <row r="3" spans="1:23" x14ac:dyDescent="0.25">
      <c r="A3" s="1" t="s">
        <v>2</v>
      </c>
      <c r="B3" s="1" t="s">
        <v>3</v>
      </c>
      <c r="R3" s="105"/>
      <c r="S3" s="106"/>
      <c r="T3" s="107"/>
      <c r="U3" s="108"/>
      <c r="V3" s="108"/>
    </row>
    <row r="4" spans="1:23" x14ac:dyDescent="0.25">
      <c r="O4" s="100" t="s">
        <v>1935</v>
      </c>
      <c r="P4" s="100"/>
      <c r="S4" s="45" t="s">
        <v>1964</v>
      </c>
    </row>
    <row r="5" spans="1:23" ht="30" customHeight="1" x14ac:dyDescent="0.25">
      <c r="A5" s="2" t="s">
        <v>4</v>
      </c>
      <c r="B5" s="2" t="s">
        <v>557</v>
      </c>
      <c r="C5" s="2" t="s">
        <v>127</v>
      </c>
      <c r="D5" s="7" t="s">
        <v>1744</v>
      </c>
      <c r="E5" s="2" t="s">
        <v>1193</v>
      </c>
      <c r="F5" s="7" t="s">
        <v>1745</v>
      </c>
      <c r="G5" s="2" t="s">
        <v>47</v>
      </c>
      <c r="I5" t="s">
        <v>47</v>
      </c>
      <c r="O5" t="s">
        <v>1936</v>
      </c>
      <c r="P5" t="s">
        <v>1937</v>
      </c>
      <c r="R5" s="47" t="s">
        <v>1938</v>
      </c>
      <c r="S5" s="47" t="s">
        <v>1946</v>
      </c>
      <c r="T5" s="67" t="s">
        <v>2273</v>
      </c>
      <c r="U5" s="62" t="s">
        <v>2272</v>
      </c>
      <c r="V5" s="88" t="s">
        <v>2271</v>
      </c>
      <c r="W5" s="90" t="s">
        <v>2277</v>
      </c>
    </row>
    <row r="6" spans="1:23" x14ac:dyDescent="0.25">
      <c r="A6" s="3" t="s">
        <v>125</v>
      </c>
      <c r="B6" s="3" t="s">
        <v>834</v>
      </c>
      <c r="C6" s="5" t="s">
        <v>835</v>
      </c>
      <c r="D6" s="8">
        <v>2</v>
      </c>
      <c r="E6" s="3" t="s">
        <v>1748</v>
      </c>
      <c r="F6" s="8">
        <v>0</v>
      </c>
      <c r="G6" s="3" t="s">
        <v>1747</v>
      </c>
      <c r="H6" s="9">
        <f>F6+D6</f>
        <v>2</v>
      </c>
      <c r="I6" s="6" t="e">
        <f ca="1">_xlfn.XLOOKUP(B6,'[1]6. Lates and Absences'!$A:$A,'[1]6. Lates and Absences'!$D:$D)</f>
        <v>#NAME?</v>
      </c>
      <c r="J6" s="9" t="e">
        <f t="shared" ref="J6:J10" ca="1" si="0">I6+D6</f>
        <v>#NAME?</v>
      </c>
      <c r="O6" t="e">
        <f>VLOOKUP(B6,'manual late and absences'!#REF!,3,FALSE)</f>
        <v>#REF!</v>
      </c>
      <c r="P6" t="e">
        <f>VLOOKUP(B6,'manual late and absences'!#REF!,13,FALSE)</f>
        <v>#REF!</v>
      </c>
      <c r="R6" s="52"/>
      <c r="S6" s="52"/>
      <c r="T6" s="68" t="str">
        <f>VLOOKUP(B6,'manual late and absences'!B:F,5,FALSE)</f>
        <v>Leave Application</v>
      </c>
      <c r="U6" s="63">
        <f>VLOOKUP(B6,'manual late and absences'!B:D,3,FALSE)</f>
        <v>45544</v>
      </c>
      <c r="V6" s="88">
        <f>VLOOKUP(B6,'manual late and absences'!B:G,6,FALSE)</f>
        <v>45332</v>
      </c>
      <c r="W6" s="90" t="s">
        <v>2278</v>
      </c>
    </row>
    <row r="7" spans="1:23" x14ac:dyDescent="0.25">
      <c r="A7" s="3" t="s">
        <v>125</v>
      </c>
      <c r="B7" s="3" t="s">
        <v>1110</v>
      </c>
      <c r="C7" s="5" t="s">
        <v>1111</v>
      </c>
      <c r="D7" s="8">
        <v>2</v>
      </c>
      <c r="E7" s="3" t="s">
        <v>1749</v>
      </c>
      <c r="F7" s="8">
        <v>0</v>
      </c>
      <c r="G7" s="3" t="s">
        <v>1747</v>
      </c>
      <c r="H7" s="9">
        <f>F7+D7</f>
        <v>2</v>
      </c>
      <c r="I7" s="6" t="e">
        <f ca="1">_xlfn.XLOOKUP(B7,'[1]6. Lates and Absences'!$A:$A,'[1]6. Lates and Absences'!$D:$D)</f>
        <v>#NAME?</v>
      </c>
      <c r="J7" s="9" t="e">
        <f t="shared" ca="1" si="0"/>
        <v>#NAME?</v>
      </c>
      <c r="R7" s="52"/>
      <c r="S7" s="52"/>
      <c r="T7" s="68" t="str">
        <f>VLOOKUP(B7,'manual late and absences'!B:F,5,FALSE)</f>
        <v>Leave Application</v>
      </c>
      <c r="U7" s="63" t="str">
        <f>VLOOKUP(B7,'manual late and absences'!B:D,3,FALSE)</f>
        <v>08-28-2024</v>
      </c>
      <c r="V7" s="88">
        <f>VLOOKUP(B7,'manual late and absences'!B:G,6,FALSE)</f>
        <v>45575</v>
      </c>
      <c r="W7" s="90" t="s">
        <v>2278</v>
      </c>
    </row>
    <row r="8" spans="1:23" ht="16.5" x14ac:dyDescent="0.3">
      <c r="A8" s="10" t="s">
        <v>125</v>
      </c>
      <c r="B8" s="10" t="s">
        <v>1114</v>
      </c>
      <c r="C8" s="10" t="s">
        <v>1115</v>
      </c>
      <c r="D8" s="14">
        <v>1</v>
      </c>
      <c r="E8" s="15">
        <v>45539</v>
      </c>
      <c r="F8" s="14">
        <v>0</v>
      </c>
      <c r="G8" s="10" t="s">
        <v>1747</v>
      </c>
      <c r="H8" s="16">
        <f>F8+D8</f>
        <v>1</v>
      </c>
      <c r="I8" s="17" t="e">
        <f ca="1">_xlfn.XLOOKUP(B8,'[1]6. Lates and Absences'!$A:$A,'[1]6. Lates and Absences'!$D:$D)</f>
        <v>#NAME?</v>
      </c>
      <c r="J8" s="16" t="e">
        <f t="shared" ca="1" si="0"/>
        <v>#NAME?</v>
      </c>
      <c r="K8" s="18"/>
      <c r="L8" s="18"/>
      <c r="M8" s="18"/>
      <c r="N8" s="18"/>
      <c r="Q8" s="18"/>
      <c r="R8" s="52" t="s">
        <v>1947</v>
      </c>
      <c r="S8" s="53">
        <v>45483</v>
      </c>
      <c r="T8" s="68" t="str">
        <f>VLOOKUP(B8,'manual late and absences'!B:F,5,FALSE)</f>
        <v>Overtime Application</v>
      </c>
      <c r="U8" s="63">
        <f>VLOOKUP(B8,'manual late and absences'!B:D,3,FALSE)</f>
        <v>45391</v>
      </c>
      <c r="V8" s="88">
        <f>VLOOKUP(B8,'manual late and absences'!B:G,6,FALSE)</f>
        <v>45483</v>
      </c>
      <c r="W8" s="90" t="s">
        <v>2278</v>
      </c>
    </row>
    <row r="9" spans="1:23" x14ac:dyDescent="0.25">
      <c r="A9" s="3" t="s">
        <v>125</v>
      </c>
      <c r="B9" s="3" t="s">
        <v>1461</v>
      </c>
      <c r="C9" s="5" t="s">
        <v>1462</v>
      </c>
      <c r="D9" s="8">
        <v>1</v>
      </c>
      <c r="E9" s="4">
        <v>45537</v>
      </c>
      <c r="F9" s="8">
        <v>0</v>
      </c>
      <c r="G9" s="3" t="s">
        <v>1747</v>
      </c>
      <c r="H9" s="9">
        <f>F9+D9</f>
        <v>1</v>
      </c>
      <c r="I9" s="6" t="e">
        <f ca="1">_xlfn.XLOOKUP(B9,'[1]6. Lates and Absences'!$A:$A,'[1]6. Lates and Absences'!$D:$D)</f>
        <v>#NAME?</v>
      </c>
      <c r="J9" s="9" t="e">
        <f t="shared" ca="1" si="0"/>
        <v>#NAME?</v>
      </c>
      <c r="R9" s="52"/>
      <c r="S9" s="52"/>
      <c r="T9" s="68" t="str">
        <f>VLOOKUP(B9,'manual late and absences'!B:F,5,FALSE)</f>
        <v>DTR Problem Application</v>
      </c>
      <c r="U9" s="63">
        <f>VLOOKUP(B9,'manual late and absences'!B:D,3,FALSE)</f>
        <v>45331</v>
      </c>
      <c r="V9" s="88">
        <f>VLOOKUP(B9,'manual late and absences'!B:G,6,FALSE)</f>
        <v>45606</v>
      </c>
      <c r="W9" s="90" t="s">
        <v>2278</v>
      </c>
    </row>
    <row r="10" spans="1:23" x14ac:dyDescent="0.25">
      <c r="A10" s="3" t="s">
        <v>125</v>
      </c>
      <c r="B10" s="3" t="s">
        <v>1166</v>
      </c>
      <c r="C10" s="5" t="s">
        <v>1167</v>
      </c>
      <c r="D10" s="8">
        <v>2</v>
      </c>
      <c r="E10" s="3" t="s">
        <v>1750</v>
      </c>
      <c r="F10" s="8">
        <v>0</v>
      </c>
      <c r="G10" s="3" t="s">
        <v>1747</v>
      </c>
      <c r="H10" s="9">
        <f>F10+D10</f>
        <v>2</v>
      </c>
      <c r="I10" s="6" t="e">
        <f ca="1">_xlfn.XLOOKUP(B10,'[1]6. Lates and Absences'!$A:$A,'[1]6. Lates and Absences'!$D:$D)</f>
        <v>#NAME?</v>
      </c>
      <c r="J10" s="9" t="e">
        <f t="shared" ca="1" si="0"/>
        <v>#NAME?</v>
      </c>
      <c r="R10" s="52"/>
      <c r="S10" s="52"/>
      <c r="T10" s="68" t="str">
        <f>VLOOKUP(B10,'manual late and absences'!B:F,5,FALSE)</f>
        <v>DTR Problem Application</v>
      </c>
      <c r="U10" s="63" t="str">
        <f>VLOOKUP(B10,'manual late and absences'!B:D,3,FALSE)</f>
        <v>08-29-2024</v>
      </c>
      <c r="V10" s="88">
        <f>VLOOKUP(B10,'manual late and absences'!B:G,6,FALSE)</f>
        <v>45361</v>
      </c>
      <c r="W10" s="90" t="s">
        <v>2278</v>
      </c>
    </row>
    <row r="11" spans="1:23" x14ac:dyDescent="0.25">
      <c r="A11" s="3"/>
      <c r="B11" s="3"/>
      <c r="C11" s="3"/>
      <c r="D11" s="8"/>
      <c r="E11" s="3"/>
      <c r="F11" s="8"/>
      <c r="G11" s="3"/>
      <c r="H11" s="9"/>
      <c r="I11" s="6"/>
      <c r="J11" s="9"/>
      <c r="R11" s="11"/>
      <c r="S11" s="11"/>
      <c r="T11" s="68" t="e">
        <f>VLOOKUP(B11,'manual late and absences'!B:F,5,FALSE)</f>
        <v>#N/A</v>
      </c>
      <c r="U11" s="63" t="e">
        <f>VLOOKUP(B11,'manual late and absences'!B:D,3,FALSE)</f>
        <v>#N/A</v>
      </c>
      <c r="V11" s="88" t="e">
        <f>VLOOKUP(B11,'manual late and absences'!B:G,6,FALSE)</f>
        <v>#N/A</v>
      </c>
    </row>
    <row r="12" spans="1:23" x14ac:dyDescent="0.25">
      <c r="A12" s="10" t="s">
        <v>125</v>
      </c>
      <c r="B12" s="10" t="s">
        <v>436</v>
      </c>
      <c r="C12" s="10" t="s">
        <v>437</v>
      </c>
      <c r="D12" s="14">
        <v>-1</v>
      </c>
      <c r="E12" s="15">
        <v>45547</v>
      </c>
      <c r="F12" s="14">
        <v>0</v>
      </c>
      <c r="G12" s="10" t="s">
        <v>48</v>
      </c>
      <c r="H12" s="16">
        <f t="shared" ref="H12:H17" si="1">F12+D12</f>
        <v>-1</v>
      </c>
      <c r="I12" s="17" t="e">
        <f ca="1">_xlfn.XLOOKUP(B12,'[1]6. Lates and Absences'!$A:$A,'[1]6. Lates and Absences'!$C:$C)</f>
        <v>#NAME?</v>
      </c>
      <c r="J12" s="16" t="e">
        <f t="shared" ref="J12:J17" ca="1" si="2">I12+D12</f>
        <v>#NAME?</v>
      </c>
      <c r="K12" s="10" t="s">
        <v>436</v>
      </c>
      <c r="L12" s="10" t="s">
        <v>437</v>
      </c>
      <c r="M12" s="18"/>
      <c r="N12" s="18"/>
      <c r="Q12" s="18"/>
      <c r="R12" s="52" t="s">
        <v>1982</v>
      </c>
      <c r="S12" s="54">
        <v>45575</v>
      </c>
      <c r="T12" s="68" t="str">
        <f>VLOOKUP(B12,'manual late and absences'!B:F,5,FALSE)</f>
        <v>Overtime Application</v>
      </c>
      <c r="U12" s="63">
        <f>VLOOKUP(B12,'manual late and absences'!B:D,3,FALSE)</f>
        <v>45635</v>
      </c>
      <c r="V12" s="88">
        <f>VLOOKUP(B12,'manual late and absences'!B:G,6,FALSE)</f>
        <v>45575</v>
      </c>
      <c r="W12" s="90" t="s">
        <v>2278</v>
      </c>
    </row>
    <row r="13" spans="1:23" x14ac:dyDescent="0.25">
      <c r="A13" s="10" t="s">
        <v>125</v>
      </c>
      <c r="B13" s="10" t="s">
        <v>606</v>
      </c>
      <c r="C13" s="10" t="s">
        <v>607</v>
      </c>
      <c r="D13" s="14">
        <v>2</v>
      </c>
      <c r="E13" s="10" t="s">
        <v>1753</v>
      </c>
      <c r="F13" s="14">
        <v>0</v>
      </c>
      <c r="G13" s="10" t="s">
        <v>48</v>
      </c>
      <c r="H13" s="16">
        <f t="shared" si="1"/>
        <v>2</v>
      </c>
      <c r="I13" s="17" t="e">
        <f ca="1">_xlfn.XLOOKUP(B13,'[1]6. Lates and Absences'!$A:$A,'[1]6. Lates and Absences'!$C:$C)</f>
        <v>#NAME?</v>
      </c>
      <c r="J13" s="16" t="e">
        <f t="shared" ca="1" si="2"/>
        <v>#NAME?</v>
      </c>
      <c r="K13" s="10" t="s">
        <v>606</v>
      </c>
      <c r="L13" s="10" t="s">
        <v>607</v>
      </c>
      <c r="M13" s="18"/>
      <c r="N13" s="18"/>
      <c r="Q13" s="18"/>
      <c r="R13" s="52" t="s">
        <v>1940</v>
      </c>
      <c r="S13" s="54">
        <v>45575</v>
      </c>
      <c r="T13" s="68" t="str">
        <f>VLOOKUP(B13,'manual late and absences'!B:F,5,FALSE)</f>
        <v>DTR Problem Application</v>
      </c>
      <c r="U13" s="63" t="str">
        <f>VLOOKUP(B13,'manual late and absences'!B:D,3,FALSE)</f>
        <v>09-13-2024</v>
      </c>
      <c r="V13" s="88">
        <f>VLOOKUP(B13,'manual late and absences'!B:G,6,FALSE)</f>
        <v>45575</v>
      </c>
      <c r="W13" s="90" t="s">
        <v>2278</v>
      </c>
    </row>
    <row r="14" spans="1:23" x14ac:dyDescent="0.25">
      <c r="A14" s="69" t="s">
        <v>125</v>
      </c>
      <c r="B14" s="69" t="s">
        <v>1042</v>
      </c>
      <c r="C14" s="69" t="s">
        <v>1043</v>
      </c>
      <c r="D14" s="75">
        <v>1</v>
      </c>
      <c r="E14" s="76">
        <v>45560</v>
      </c>
      <c r="F14" s="75">
        <v>0</v>
      </c>
      <c r="G14" s="69" t="s">
        <v>48</v>
      </c>
      <c r="H14" s="71">
        <f t="shared" si="1"/>
        <v>1</v>
      </c>
      <c r="I14" s="72" t="e">
        <f ca="1">_xlfn.XLOOKUP(B14,'[1]6. Lates and Absences'!$A:$A,'[1]6. Lates and Absences'!$C:$C)</f>
        <v>#NAME?</v>
      </c>
      <c r="J14" s="71" t="e">
        <f t="shared" ca="1" si="2"/>
        <v>#NAME?</v>
      </c>
      <c r="K14" s="69" t="s">
        <v>1042</v>
      </c>
      <c r="L14" s="69" t="s">
        <v>1043</v>
      </c>
      <c r="M14" s="73"/>
      <c r="N14" s="73"/>
      <c r="O14" s="73"/>
      <c r="P14" s="73"/>
      <c r="Q14" s="73"/>
      <c r="R14" s="51" t="s">
        <v>1941</v>
      </c>
      <c r="S14" s="77">
        <v>45301</v>
      </c>
      <c r="T14" s="51" t="str">
        <f>VLOOKUP(B14,'manual late and absences'!B:F,5,FALSE)</f>
        <v>DTR Problem Application</v>
      </c>
      <c r="U14" s="74" t="str">
        <f>VLOOKUP(B14,'manual late and absences'!B:D,3,FALSE)</f>
        <v>09-25-2024</v>
      </c>
      <c r="V14" s="89">
        <f>VLOOKUP(B14,'manual late and absences'!B:G,6,FALSE)</f>
        <v>45301</v>
      </c>
      <c r="W14" s="90" t="s">
        <v>2278</v>
      </c>
    </row>
    <row r="15" spans="1:23" x14ac:dyDescent="0.25">
      <c r="A15" s="10" t="s">
        <v>125</v>
      </c>
      <c r="B15" s="10" t="s">
        <v>1100</v>
      </c>
      <c r="C15" s="10" t="s">
        <v>1101</v>
      </c>
      <c r="D15" s="14">
        <v>3</v>
      </c>
      <c r="E15" s="10" t="s">
        <v>1765</v>
      </c>
      <c r="F15" s="14">
        <v>0</v>
      </c>
      <c r="G15" s="10" t="s">
        <v>48</v>
      </c>
      <c r="H15" s="16">
        <f t="shared" si="1"/>
        <v>3</v>
      </c>
      <c r="I15" s="17" t="e">
        <f ca="1">_xlfn.XLOOKUP(B15,'[1]6. Lates and Absences'!$A:$A,'[1]6. Lates and Absences'!$C:$C)</f>
        <v>#NAME?</v>
      </c>
      <c r="J15" s="16" t="e">
        <f t="shared" ca="1" si="2"/>
        <v>#NAME?</v>
      </c>
      <c r="K15" s="10" t="s">
        <v>1100</v>
      </c>
      <c r="L15" s="10" t="s">
        <v>1101</v>
      </c>
      <c r="M15" s="18"/>
      <c r="N15" s="18"/>
      <c r="Q15" s="18"/>
      <c r="R15" s="52" t="s">
        <v>1942</v>
      </c>
      <c r="S15" s="54">
        <v>45301</v>
      </c>
      <c r="T15" s="68" t="str">
        <f>VLOOKUP(B15,'manual late and absences'!B:F,5,FALSE)</f>
        <v>Change Schedule Application</v>
      </c>
      <c r="U15" s="63" t="str">
        <f>VLOOKUP(B15,'manual late and absences'!B:D,3,FALSE)</f>
        <v>09-23-2024</v>
      </c>
      <c r="V15" s="88">
        <f>VLOOKUP(B15,'manual late and absences'!B:G,6,FALSE)</f>
        <v>45301</v>
      </c>
      <c r="W15" s="90" t="s">
        <v>2278</v>
      </c>
    </row>
    <row r="16" spans="1:23" x14ac:dyDescent="0.25">
      <c r="A16" s="10" t="s">
        <v>125</v>
      </c>
      <c r="B16" s="10" t="s">
        <v>600</v>
      </c>
      <c r="C16" s="10" t="s">
        <v>601</v>
      </c>
      <c r="D16" s="14">
        <v>1</v>
      </c>
      <c r="E16" s="10" t="s">
        <v>1751</v>
      </c>
      <c r="F16" s="14">
        <v>0</v>
      </c>
      <c r="G16" s="10" t="s">
        <v>48</v>
      </c>
      <c r="H16" s="16">
        <f t="shared" si="1"/>
        <v>1</v>
      </c>
      <c r="I16" s="17" t="e">
        <f ca="1">_xlfn.XLOOKUP(B16,'[1]6. Lates and Absences'!$A:$A,'[1]6. Lates and Absences'!$C:$C)</f>
        <v>#NAME?</v>
      </c>
      <c r="J16" s="16" t="e">
        <f t="shared" ca="1" si="2"/>
        <v>#NAME?</v>
      </c>
      <c r="K16" s="10" t="s">
        <v>600</v>
      </c>
      <c r="L16" s="10" t="s">
        <v>601</v>
      </c>
      <c r="M16" s="18"/>
      <c r="N16" s="18"/>
      <c r="Q16" s="18"/>
      <c r="R16" s="52" t="s">
        <v>1943</v>
      </c>
      <c r="S16" s="54" t="s">
        <v>1957</v>
      </c>
      <c r="T16" s="68" t="str">
        <f>VLOOKUP(B16,'manual late and absences'!B:F,5,FALSE)</f>
        <v>DTR Problem Application</v>
      </c>
      <c r="U16" s="63" t="str">
        <f>VLOOKUP(B16,'manual late and absences'!B:D,3,FALSE)</f>
        <v>09-14-2024</v>
      </c>
      <c r="V16" s="88">
        <f>VLOOKUP(B16,'manual late and absences'!B:G,6,FALSE)</f>
        <v>45422</v>
      </c>
      <c r="W16" s="90" t="s">
        <v>2278</v>
      </c>
    </row>
    <row r="17" spans="1:24" x14ac:dyDescent="0.25">
      <c r="A17" s="10" t="s">
        <v>125</v>
      </c>
      <c r="B17" s="10" t="s">
        <v>357</v>
      </c>
      <c r="C17" s="10" t="s">
        <v>358</v>
      </c>
      <c r="D17" s="14">
        <v>3</v>
      </c>
      <c r="E17" s="10" t="s">
        <v>1755</v>
      </c>
      <c r="F17" s="14">
        <v>0</v>
      </c>
      <c r="G17" s="10" t="s">
        <v>48</v>
      </c>
      <c r="H17" s="16">
        <f t="shared" si="1"/>
        <v>3</v>
      </c>
      <c r="I17" s="17" t="e">
        <f ca="1">_xlfn.XLOOKUP(B17,'[1]6. Lates and Absences'!$A:$A,'[1]6. Lates and Absences'!$C:$C)</f>
        <v>#NAME?</v>
      </c>
      <c r="J17" s="16" t="e">
        <f t="shared" ca="1" si="2"/>
        <v>#NAME?</v>
      </c>
      <c r="K17" s="10" t="s">
        <v>357</v>
      </c>
      <c r="L17" s="10" t="s">
        <v>358</v>
      </c>
      <c r="M17" s="18"/>
      <c r="N17" s="18"/>
      <c r="Q17" s="18"/>
      <c r="R17" s="52" t="s">
        <v>1958</v>
      </c>
      <c r="S17" s="54" t="s">
        <v>1959</v>
      </c>
      <c r="T17" s="68" t="str">
        <f>VLOOKUP(B17,'manual late and absences'!B:F,5,FALSE)</f>
        <v>DTR Problem Application</v>
      </c>
      <c r="U17" s="63" t="str">
        <f>VLOOKUP(B17,'manual late and absences'!B:D,3,FALSE)</f>
        <v>06-30-2024</v>
      </c>
      <c r="V17" s="88">
        <f>VLOOKUP(B17,'manual late and absences'!B:G,6,FALSE)</f>
        <v>45606</v>
      </c>
      <c r="W17" s="90" t="s">
        <v>2278</v>
      </c>
    </row>
    <row r="18" spans="1:24" x14ac:dyDescent="0.25">
      <c r="A18" s="3"/>
      <c r="B18" s="3"/>
      <c r="C18" s="3"/>
      <c r="D18" s="8"/>
      <c r="E18" s="3"/>
      <c r="F18" s="8"/>
      <c r="G18" s="3"/>
      <c r="H18" s="9"/>
      <c r="I18" s="6"/>
      <c r="J18" s="9"/>
      <c r="R18" s="11"/>
      <c r="S18" s="11"/>
      <c r="T18" s="68" t="e">
        <f>VLOOKUP(B18,'manual late and absences'!B:F,5,FALSE)</f>
        <v>#N/A</v>
      </c>
      <c r="U18" s="63" t="e">
        <f>VLOOKUP(B18,'manual late and absences'!B:D,3,FALSE)</f>
        <v>#N/A</v>
      </c>
      <c r="V18" s="88" t="e">
        <f>VLOOKUP(B18,'manual late and absences'!B:G,6,FALSE)</f>
        <v>#N/A</v>
      </c>
    </row>
    <row r="19" spans="1:24" x14ac:dyDescent="0.25">
      <c r="A19" s="69"/>
      <c r="B19" s="51" t="s">
        <v>1463</v>
      </c>
      <c r="C19" s="51" t="s">
        <v>1464</v>
      </c>
      <c r="D19" s="70">
        <v>0</v>
      </c>
      <c r="E19" s="69"/>
      <c r="F19" s="70">
        <v>-0.28000000000000003</v>
      </c>
      <c r="G19" s="69"/>
      <c r="H19" s="71"/>
      <c r="I19" s="72" t="e">
        <f ca="1">_xlfn.XLOOKUP(B19,'[1]6. Lates and Absences'!$A:$A,'[1]6. Lates and Absences'!$C:$C)</f>
        <v>#NAME?</v>
      </c>
      <c r="J19" s="71"/>
      <c r="K19" s="73"/>
      <c r="L19" s="73"/>
      <c r="M19" s="73"/>
      <c r="N19" s="73"/>
      <c r="O19" s="73"/>
      <c r="P19" s="73"/>
      <c r="Q19" s="73"/>
      <c r="R19" s="51" t="s">
        <v>1944</v>
      </c>
      <c r="S19" s="51"/>
      <c r="T19" s="51" t="e">
        <f>VLOOKUP(B19,'manual late and absences'!B:F,5,FALSE)</f>
        <v>#N/A</v>
      </c>
      <c r="U19" s="74" t="e">
        <f>VLOOKUP(B19,'manual late and absences'!B:D,3,FALSE)</f>
        <v>#N/A</v>
      </c>
      <c r="V19" s="89" t="e">
        <f>VLOOKUP(B19,'manual late and absences'!B:G,6,FALSE)</f>
        <v>#N/A</v>
      </c>
      <c r="W19" s="90" t="s">
        <v>2278</v>
      </c>
    </row>
    <row r="20" spans="1:24" x14ac:dyDescent="0.25">
      <c r="A20" s="3"/>
      <c r="B20" s="11" t="s">
        <v>766</v>
      </c>
      <c r="C20" s="13" t="s">
        <v>767</v>
      </c>
      <c r="D20" s="12">
        <v>-4</v>
      </c>
      <c r="E20" s="3"/>
      <c r="F20" s="12">
        <v>0</v>
      </c>
      <c r="G20" s="3"/>
      <c r="H20" s="9"/>
      <c r="I20" s="6" t="e">
        <f ca="1">_xlfn.XLOOKUP(B20,'[1]6. Lates and Absences'!$A:$A,'[1]6. Lates and Absences'!$C:$C)</f>
        <v>#NAME?</v>
      </c>
      <c r="J20" s="9"/>
      <c r="R20" s="52" t="s">
        <v>2033</v>
      </c>
      <c r="S20" s="52"/>
      <c r="T20" s="68" t="str">
        <f>VLOOKUP(B20,'manual late and absences'!B:F,5,FALSE)</f>
        <v>DTR Problem Application</v>
      </c>
      <c r="U20" s="63" t="str">
        <f>VLOOKUP(B20,'manual late and absences'!B:D,3,FALSE)</f>
        <v>09-14-2024</v>
      </c>
      <c r="V20" s="88" t="str">
        <f>VLOOKUP(B20,'manual late and absences'!B:G,6,FALSE)</f>
        <v>10-13-2024</v>
      </c>
      <c r="W20" s="90" t="s">
        <v>2278</v>
      </c>
    </row>
    <row r="21" spans="1:24" x14ac:dyDescent="0.25">
      <c r="A21" s="69"/>
      <c r="B21" s="51" t="s">
        <v>676</v>
      </c>
      <c r="C21" s="51" t="s">
        <v>1925</v>
      </c>
      <c r="D21" s="70">
        <v>-3</v>
      </c>
      <c r="E21" s="69"/>
      <c r="F21" s="70">
        <v>0</v>
      </c>
      <c r="G21" s="69"/>
      <c r="H21" s="71"/>
      <c r="I21" s="72" t="e">
        <f ca="1">_xlfn.XLOOKUP(B21,'[1]6. Lates and Absences'!$A:$A,'[1]6. Lates and Absences'!$C:$C)</f>
        <v>#NAME?</v>
      </c>
      <c r="J21" s="71"/>
      <c r="K21" s="73"/>
      <c r="L21" s="73"/>
      <c r="M21" s="73"/>
      <c r="N21" s="73"/>
      <c r="O21" s="73"/>
      <c r="P21" s="73"/>
      <c r="Q21" s="73"/>
      <c r="R21" s="51" t="s">
        <v>1939</v>
      </c>
      <c r="S21" s="51"/>
      <c r="T21" s="51" t="e">
        <f>VLOOKUP(B21,'manual late and absences'!B:F,5,FALSE)</f>
        <v>#N/A</v>
      </c>
      <c r="U21" s="74" t="e">
        <f>VLOOKUP(B21,'manual late and absences'!B:D,3,FALSE)</f>
        <v>#N/A</v>
      </c>
      <c r="V21" s="89" t="e">
        <f>VLOOKUP(B21,'manual late and absences'!B:G,6,FALSE)</f>
        <v>#N/A</v>
      </c>
      <c r="W21" s="95" t="s">
        <v>2280</v>
      </c>
      <c r="X21" t="s">
        <v>2281</v>
      </c>
    </row>
    <row r="22" spans="1:24" x14ac:dyDescent="0.25">
      <c r="A22" s="10"/>
      <c r="B22" s="13" t="s">
        <v>808</v>
      </c>
      <c r="C22" s="13" t="s">
        <v>809</v>
      </c>
      <c r="D22" s="21">
        <v>-2</v>
      </c>
      <c r="E22" s="10" t="s">
        <v>1926</v>
      </c>
      <c r="F22" s="21">
        <v>4.25</v>
      </c>
      <c r="G22" s="10"/>
      <c r="H22" s="16"/>
      <c r="I22" s="17" t="e">
        <f ca="1">_xlfn.XLOOKUP(B22,'[1]6. Lates and Absences'!$A:$A,'[1]6. Lates and Absences'!$C:$C)</f>
        <v>#NAME?</v>
      </c>
      <c r="J22" s="16"/>
      <c r="K22" s="18"/>
      <c r="L22" s="18"/>
      <c r="M22" s="18"/>
      <c r="N22" s="18"/>
      <c r="Q22" s="18"/>
      <c r="R22" s="52" t="s">
        <v>2031</v>
      </c>
      <c r="S22" s="52" t="s">
        <v>2032</v>
      </c>
      <c r="T22" s="68" t="str">
        <f>VLOOKUP(B22,'manual late and absences'!B:F,5,FALSE)</f>
        <v>DTR Problem Application</v>
      </c>
      <c r="U22" s="63" t="str">
        <f>VLOOKUP(B22,'manual late and absences'!B:D,3,FALSE)</f>
        <v>09-23-2024</v>
      </c>
      <c r="V22" s="88" t="str">
        <f>VLOOKUP(B22,'manual late and absences'!B:G,6,FALSE)</f>
        <v>10-13-2024</v>
      </c>
      <c r="W22" s="90" t="s">
        <v>2278</v>
      </c>
    </row>
    <row r="23" spans="1:24" x14ac:dyDescent="0.25">
      <c r="A23" s="3"/>
      <c r="B23" s="3"/>
      <c r="C23" s="3"/>
      <c r="D23" s="8"/>
      <c r="E23" s="3"/>
      <c r="F23" s="8"/>
      <c r="G23" s="3"/>
      <c r="H23" s="9"/>
      <c r="I23" s="6"/>
      <c r="J23" s="9"/>
      <c r="R23" s="11"/>
      <c r="S23" s="11"/>
      <c r="T23" s="68" t="e">
        <f>VLOOKUP(B23,'manual late and absences'!B:F,5,FALSE)</f>
        <v>#N/A</v>
      </c>
      <c r="U23" s="63" t="e">
        <f>VLOOKUP(B23,'manual late and absences'!B:D,3,FALSE)</f>
        <v>#N/A</v>
      </c>
      <c r="V23" s="88" t="e">
        <f>VLOOKUP(B23,'manual late and absences'!B:G,6,FALSE)</f>
        <v>#N/A</v>
      </c>
    </row>
    <row r="24" spans="1:24" x14ac:dyDescent="0.25">
      <c r="A24" s="3" t="s">
        <v>125</v>
      </c>
      <c r="B24" s="3" t="s">
        <v>834</v>
      </c>
      <c r="C24" s="5" t="s">
        <v>835</v>
      </c>
      <c r="D24" s="8">
        <v>5</v>
      </c>
      <c r="E24" s="3" t="s">
        <v>1758</v>
      </c>
      <c r="F24" s="8">
        <v>-3.7333319999999999</v>
      </c>
      <c r="G24" s="3" t="s">
        <v>48</v>
      </c>
      <c r="H24" s="9">
        <f t="shared" ref="H24:H59" si="3">F24+D24</f>
        <v>1.2666680000000001</v>
      </c>
      <c r="I24" s="6" t="e">
        <f ca="1">_xlfn.XLOOKUP(B24,'[1]6. Lates and Absences'!$A:$A,'[1]6. Lates and Absences'!$C:$C)</f>
        <v>#NAME?</v>
      </c>
      <c r="J24" s="9" t="e">
        <f t="shared" ref="J24:J59" ca="1" si="4">I24+D24</f>
        <v>#NAME?</v>
      </c>
      <c r="K24" s="3" t="s">
        <v>834</v>
      </c>
      <c r="L24" s="5" t="s">
        <v>835</v>
      </c>
      <c r="R24" s="45" t="s">
        <v>1961</v>
      </c>
      <c r="S24" s="48" t="s">
        <v>1960</v>
      </c>
      <c r="T24" s="68" t="str">
        <f>VLOOKUP(B24,'manual late and absences'!B:F,5,FALSE)</f>
        <v>Leave Application</v>
      </c>
      <c r="U24" s="63">
        <f>VLOOKUP(B24,'manual late and absences'!B:D,3,FALSE)</f>
        <v>45544</v>
      </c>
      <c r="V24" s="88">
        <f>VLOOKUP(B24,'manual late and absences'!B:G,6,FALSE)</f>
        <v>45332</v>
      </c>
      <c r="W24" s="90" t="s">
        <v>2278</v>
      </c>
    </row>
    <row r="25" spans="1:24" x14ac:dyDescent="0.25">
      <c r="A25" s="3" t="s">
        <v>125</v>
      </c>
      <c r="B25" s="3" t="s">
        <v>1461</v>
      </c>
      <c r="C25" s="5" t="s">
        <v>1462</v>
      </c>
      <c r="D25" s="8">
        <v>3</v>
      </c>
      <c r="E25" s="3" t="s">
        <v>1756</v>
      </c>
      <c r="F25" s="8">
        <v>0</v>
      </c>
      <c r="G25" s="3" t="s">
        <v>48</v>
      </c>
      <c r="H25" s="9">
        <f t="shared" si="3"/>
        <v>3</v>
      </c>
      <c r="I25" s="6" t="e">
        <f ca="1">_xlfn.XLOOKUP(B25,'[1]6. Lates and Absences'!$A:$A,'[1]6. Lates and Absences'!$C:$C)</f>
        <v>#NAME?</v>
      </c>
      <c r="J25" s="9" t="e">
        <f t="shared" ca="1" si="4"/>
        <v>#NAME?</v>
      </c>
      <c r="K25" s="3" t="s">
        <v>1461</v>
      </c>
      <c r="L25" s="5" t="s">
        <v>1462</v>
      </c>
      <c r="R25" s="45" t="s">
        <v>1961</v>
      </c>
      <c r="S25" s="48" t="s">
        <v>1962</v>
      </c>
      <c r="T25" s="68" t="str">
        <f>VLOOKUP(B25,'manual late and absences'!B:F,5,FALSE)</f>
        <v>DTR Problem Application</v>
      </c>
      <c r="U25" s="63">
        <f>VLOOKUP(B25,'manual late and absences'!B:D,3,FALSE)</f>
        <v>45331</v>
      </c>
      <c r="V25" s="88">
        <f>VLOOKUP(B25,'manual late and absences'!B:G,6,FALSE)</f>
        <v>45606</v>
      </c>
      <c r="W25" s="90" t="s">
        <v>2278</v>
      </c>
    </row>
    <row r="26" spans="1:24" x14ac:dyDescent="0.25">
      <c r="A26" s="3" t="s">
        <v>125</v>
      </c>
      <c r="B26" s="3" t="s">
        <v>1246</v>
      </c>
      <c r="C26" s="5" t="s">
        <v>1247</v>
      </c>
      <c r="D26" s="8">
        <v>1</v>
      </c>
      <c r="E26" s="3" t="s">
        <v>1752</v>
      </c>
      <c r="F26" s="8">
        <v>-6.9666670000000002</v>
      </c>
      <c r="G26" s="3" t="s">
        <v>48</v>
      </c>
      <c r="H26" s="9">
        <f t="shared" si="3"/>
        <v>-5.9666670000000002</v>
      </c>
      <c r="I26" s="6" t="e">
        <f ca="1">_xlfn.XLOOKUP(B26,'[1]6. Lates and Absences'!$A:$A,'[1]6. Lates and Absences'!$C:$C)</f>
        <v>#NAME?</v>
      </c>
      <c r="J26" s="9" t="e">
        <f t="shared" ca="1" si="4"/>
        <v>#NAME?</v>
      </c>
      <c r="K26" s="3" t="s">
        <v>1246</v>
      </c>
      <c r="L26" s="3" t="s">
        <v>1247</v>
      </c>
      <c r="R26" s="45" t="s">
        <v>1963</v>
      </c>
      <c r="S26" s="48">
        <v>45423</v>
      </c>
      <c r="T26" s="68" t="str">
        <f>VLOOKUP(B26,'manual late and absences'!B:F,5,FALSE)</f>
        <v>Leave Application</v>
      </c>
      <c r="U26" s="63" t="str">
        <f>VLOOKUP(B26,'manual late and absences'!B:D,3,FALSE)</f>
        <v>09-24-2024</v>
      </c>
      <c r="V26" s="88">
        <f>VLOOKUP(B26,'manual late and absences'!B:G,6,FALSE)</f>
        <v>45483</v>
      </c>
      <c r="W26" s="90" t="s">
        <v>2278</v>
      </c>
    </row>
    <row r="27" spans="1:24" x14ac:dyDescent="0.25">
      <c r="A27" s="3" t="s">
        <v>125</v>
      </c>
      <c r="B27" s="3" t="s">
        <v>626</v>
      </c>
      <c r="C27" s="5" t="s">
        <v>627</v>
      </c>
      <c r="D27" s="8">
        <v>1</v>
      </c>
      <c r="E27" s="4">
        <v>45560</v>
      </c>
      <c r="F27" s="8">
        <v>0</v>
      </c>
      <c r="G27" s="3" t="s">
        <v>48</v>
      </c>
      <c r="H27" s="9">
        <f t="shared" si="3"/>
        <v>1</v>
      </c>
      <c r="I27" s="6" t="e">
        <f ca="1">_xlfn.XLOOKUP(B27,'[1]6. Lates and Absences'!$A:$A,'[1]6. Lates and Absences'!$C:$C)</f>
        <v>#NAME?</v>
      </c>
      <c r="J27" s="9" t="e">
        <f t="shared" ca="1" si="4"/>
        <v>#NAME?</v>
      </c>
      <c r="K27" s="3" t="s">
        <v>626</v>
      </c>
      <c r="L27" s="3" t="s">
        <v>627</v>
      </c>
      <c r="R27" s="45" t="s">
        <v>2009</v>
      </c>
      <c r="S27" s="48">
        <v>45361</v>
      </c>
      <c r="T27" s="68" t="str">
        <f>VLOOKUP(B27,'manual late and absences'!B:F,5,FALSE)</f>
        <v>Leave Application</v>
      </c>
      <c r="U27" s="63" t="str">
        <f>VLOOKUP(B27,'manual late and absences'!B:D,3,FALSE)</f>
        <v>09-25-2024</v>
      </c>
      <c r="V27" s="88">
        <f>VLOOKUP(B27,'manual late and absences'!B:G,6,FALSE)</f>
        <v>45361</v>
      </c>
      <c r="W27" s="90" t="s">
        <v>2278</v>
      </c>
    </row>
    <row r="28" spans="1:24" x14ac:dyDescent="0.25">
      <c r="A28" s="3" t="s">
        <v>125</v>
      </c>
      <c r="B28" s="3" t="s">
        <v>672</v>
      </c>
      <c r="C28" s="5" t="s">
        <v>673</v>
      </c>
      <c r="D28" s="8">
        <v>1</v>
      </c>
      <c r="E28" s="4">
        <v>45559</v>
      </c>
      <c r="F28" s="8">
        <v>0</v>
      </c>
      <c r="G28" s="3" t="s">
        <v>48</v>
      </c>
      <c r="H28" s="9">
        <f t="shared" si="3"/>
        <v>1</v>
      </c>
      <c r="I28" s="6" t="e">
        <f ca="1">_xlfn.XLOOKUP(B28,'[1]6. Lates and Absences'!$A:$A,'[1]6. Lates and Absences'!$C:$C)</f>
        <v>#NAME?</v>
      </c>
      <c r="J28" s="9" t="e">
        <f t="shared" ca="1" si="4"/>
        <v>#NAME?</v>
      </c>
      <c r="K28" s="3" t="s">
        <v>672</v>
      </c>
      <c r="L28" s="3" t="s">
        <v>673</v>
      </c>
      <c r="R28" s="45" t="s">
        <v>2010</v>
      </c>
      <c r="S28" s="48">
        <v>45392</v>
      </c>
      <c r="T28" s="68" t="str">
        <f>VLOOKUP(B28,'manual late and absences'!B:F,5,FALSE)</f>
        <v>Leave Application</v>
      </c>
      <c r="U28" s="63" t="str">
        <f>VLOOKUP(B28,'manual late and absences'!B:D,3,FALSE)</f>
        <v>09-24-2024</v>
      </c>
      <c r="V28" s="88">
        <f>VLOOKUP(B28,'manual late and absences'!B:G,6,FALSE)</f>
        <v>45392</v>
      </c>
      <c r="W28" s="90" t="s">
        <v>2278</v>
      </c>
    </row>
    <row r="29" spans="1:24" x14ac:dyDescent="0.25">
      <c r="A29" s="3" t="s">
        <v>125</v>
      </c>
      <c r="B29" s="3" t="s">
        <v>678</v>
      </c>
      <c r="C29" s="5" t="s">
        <v>679</v>
      </c>
      <c r="D29" s="8">
        <v>2</v>
      </c>
      <c r="E29" s="3" t="s">
        <v>1754</v>
      </c>
      <c r="F29" s="8">
        <v>0</v>
      </c>
      <c r="G29" s="3" t="s">
        <v>48</v>
      </c>
      <c r="H29" s="9">
        <f t="shared" si="3"/>
        <v>2</v>
      </c>
      <c r="I29" s="6" t="e">
        <f ca="1">_xlfn.XLOOKUP(B29,'[1]6. Lates and Absences'!$A:$A,'[1]6. Lates and Absences'!$C:$C)</f>
        <v>#NAME?</v>
      </c>
      <c r="J29" s="9" t="e">
        <f t="shared" ca="1" si="4"/>
        <v>#NAME?</v>
      </c>
      <c r="K29" s="3" t="s">
        <v>678</v>
      </c>
      <c r="L29" s="3" t="s">
        <v>679</v>
      </c>
      <c r="R29" s="45" t="s">
        <v>2011</v>
      </c>
      <c r="S29" s="48" t="s">
        <v>2012</v>
      </c>
      <c r="T29" s="68" t="str">
        <f>VLOOKUP(B29,'manual late and absences'!B:F,5,FALSE)</f>
        <v>Change Schedule Application</v>
      </c>
      <c r="U29" s="63">
        <f>VLOOKUP(B29,'manual late and absences'!B:D,3,FALSE)</f>
        <v>45513</v>
      </c>
      <c r="V29" s="88">
        <f>VLOOKUP(B29,'manual late and absences'!B:G,6,FALSE)</f>
        <v>45332</v>
      </c>
      <c r="W29" s="90" t="s">
        <v>2278</v>
      </c>
    </row>
    <row r="30" spans="1:24" x14ac:dyDescent="0.25">
      <c r="A30" s="3" t="s">
        <v>125</v>
      </c>
      <c r="B30" s="3" t="s">
        <v>170</v>
      </c>
      <c r="C30" s="5" t="s">
        <v>171</v>
      </c>
      <c r="D30" s="8">
        <v>1</v>
      </c>
      <c r="E30" s="4">
        <v>45549</v>
      </c>
      <c r="F30" s="8">
        <v>0</v>
      </c>
      <c r="G30" s="3" t="s">
        <v>48</v>
      </c>
      <c r="H30" s="9">
        <f t="shared" si="3"/>
        <v>1</v>
      </c>
      <c r="I30" s="6" t="e">
        <f ca="1">_xlfn.XLOOKUP(B30,'[1]6. Lates and Absences'!$A:$A,'[1]6. Lates and Absences'!$C:$C)</f>
        <v>#NAME?</v>
      </c>
      <c r="J30" s="9" t="e">
        <f t="shared" ca="1" si="4"/>
        <v>#NAME?</v>
      </c>
      <c r="K30" s="3" t="s">
        <v>170</v>
      </c>
      <c r="L30" s="3" t="s">
        <v>171</v>
      </c>
      <c r="R30" s="45" t="s">
        <v>2013</v>
      </c>
      <c r="S30" s="48">
        <v>45545</v>
      </c>
      <c r="T30" s="68" t="str">
        <f>VLOOKUP(B30,'manual late and absences'!B:F,5,FALSE)</f>
        <v>DTR Problem Application</v>
      </c>
      <c r="U30" s="63" t="str">
        <f>VLOOKUP(B30,'manual late and absences'!B:D,3,FALSE)</f>
        <v>09-14-2024</v>
      </c>
      <c r="V30" s="88">
        <f>VLOOKUP(B30,'manual late and absences'!B:G,6,FALSE)</f>
        <v>45545</v>
      </c>
      <c r="W30" s="90" t="s">
        <v>2278</v>
      </c>
    </row>
    <row r="31" spans="1:24" x14ac:dyDescent="0.25">
      <c r="A31" s="3" t="s">
        <v>125</v>
      </c>
      <c r="B31" s="3" t="s">
        <v>740</v>
      </c>
      <c r="C31" s="5" t="s">
        <v>741</v>
      </c>
      <c r="D31" s="8">
        <v>1</v>
      </c>
      <c r="E31" s="4">
        <v>45560</v>
      </c>
      <c r="F31" s="8">
        <v>0</v>
      </c>
      <c r="G31" s="3" t="s">
        <v>48</v>
      </c>
      <c r="H31" s="9">
        <f t="shared" si="3"/>
        <v>1</v>
      </c>
      <c r="I31" s="6" t="e">
        <f ca="1">_xlfn.XLOOKUP(B31,'[1]6. Lates and Absences'!$A:$A,'[1]6. Lates and Absences'!$C:$C)</f>
        <v>#NAME?</v>
      </c>
      <c r="J31" s="9" t="e">
        <f t="shared" ca="1" si="4"/>
        <v>#NAME?</v>
      </c>
      <c r="K31" s="3" t="s">
        <v>740</v>
      </c>
      <c r="L31" s="3" t="s">
        <v>741</v>
      </c>
      <c r="R31" s="45" t="s">
        <v>2009</v>
      </c>
      <c r="S31" s="48">
        <v>45392</v>
      </c>
      <c r="T31" s="68" t="str">
        <f>VLOOKUP(B31,'manual late and absences'!B:F,5,FALSE)</f>
        <v>Overtime Application</v>
      </c>
      <c r="U31" s="63">
        <f>VLOOKUP(B31,'manual late and absences'!B:D,3,FALSE)</f>
        <v>45605</v>
      </c>
      <c r="V31" s="88">
        <f>VLOOKUP(B31,'manual late and absences'!B:G,6,FALSE)</f>
        <v>45392</v>
      </c>
      <c r="W31" s="90" t="s">
        <v>2278</v>
      </c>
    </row>
    <row r="32" spans="1:24" x14ac:dyDescent="0.25">
      <c r="A32" s="3" t="s">
        <v>125</v>
      </c>
      <c r="B32" s="3" t="s">
        <v>746</v>
      </c>
      <c r="C32" s="5" t="s">
        <v>747</v>
      </c>
      <c r="D32" s="8">
        <v>1</v>
      </c>
      <c r="E32" s="4">
        <v>45558</v>
      </c>
      <c r="F32" s="8">
        <v>0</v>
      </c>
      <c r="G32" s="3" t="s">
        <v>48</v>
      </c>
      <c r="H32" s="9">
        <f t="shared" si="3"/>
        <v>1</v>
      </c>
      <c r="I32" s="6" t="e">
        <f ca="1">_xlfn.XLOOKUP(B32,'[1]6. Lates and Absences'!$A:$A,'[1]6. Lates and Absences'!$C:$C)</f>
        <v>#NAME?</v>
      </c>
      <c r="J32" s="9" t="e">
        <f t="shared" ca="1" si="4"/>
        <v>#NAME?</v>
      </c>
      <c r="K32" s="3" t="s">
        <v>746</v>
      </c>
      <c r="L32" s="3" t="s">
        <v>747</v>
      </c>
      <c r="R32" s="45" t="s">
        <v>2014</v>
      </c>
      <c r="S32" s="48">
        <v>45636</v>
      </c>
      <c r="T32" s="68" t="str">
        <f>VLOOKUP(B32,'manual late and absences'!B:F,5,FALSE)</f>
        <v>Overtime Application</v>
      </c>
      <c r="U32" s="63" t="str">
        <f>VLOOKUP(B32,'manual late and absences'!B:D,3,FALSE)</f>
        <v>09-23-2024</v>
      </c>
      <c r="V32" s="88">
        <f>VLOOKUP(B32,'manual late and absences'!B:G,6,FALSE)</f>
        <v>45636</v>
      </c>
      <c r="W32" s="90" t="s">
        <v>2278</v>
      </c>
    </row>
    <row r="33" spans="1:23" x14ac:dyDescent="0.25">
      <c r="A33" s="3" t="s">
        <v>125</v>
      </c>
      <c r="B33" s="3" t="s">
        <v>762</v>
      </c>
      <c r="C33" s="5" t="s">
        <v>763</v>
      </c>
      <c r="D33" s="8">
        <v>1</v>
      </c>
      <c r="E33" s="4">
        <v>45559</v>
      </c>
      <c r="F33" s="8">
        <v>0</v>
      </c>
      <c r="G33" s="3" t="s">
        <v>48</v>
      </c>
      <c r="H33" s="9">
        <f t="shared" si="3"/>
        <v>1</v>
      </c>
      <c r="I33" s="6" t="e">
        <f ca="1">_xlfn.XLOOKUP(B33,'[1]6. Lates and Absences'!$A:$A,'[1]6. Lates and Absences'!$C:$C)</f>
        <v>#NAME?</v>
      </c>
      <c r="J33" s="9" t="e">
        <f t="shared" ca="1" si="4"/>
        <v>#NAME?</v>
      </c>
      <c r="K33" s="3" t="s">
        <v>762</v>
      </c>
      <c r="L33" s="3" t="s">
        <v>763</v>
      </c>
      <c r="R33" s="45" t="s">
        <v>2015</v>
      </c>
      <c r="S33" s="48">
        <v>45361</v>
      </c>
      <c r="T33" s="68" t="str">
        <f>VLOOKUP(B33,'manual late and absences'!B:F,5,FALSE)</f>
        <v>DTR Problem Application</v>
      </c>
      <c r="U33" s="63" t="str">
        <f>VLOOKUP(B33,'manual late and absences'!B:D,3,FALSE)</f>
        <v>09-24-2024</v>
      </c>
      <c r="V33" s="88">
        <f>VLOOKUP(B33,'manual late and absences'!B:G,6,FALSE)</f>
        <v>45361</v>
      </c>
      <c r="W33" s="90" t="s">
        <v>2278</v>
      </c>
    </row>
    <row r="34" spans="1:23" x14ac:dyDescent="0.25">
      <c r="A34" s="3" t="s">
        <v>125</v>
      </c>
      <c r="B34" s="3" t="s">
        <v>362</v>
      </c>
      <c r="C34" s="5" t="s">
        <v>363</v>
      </c>
      <c r="D34" s="8">
        <v>0</v>
      </c>
      <c r="E34" s="4">
        <v>45560</v>
      </c>
      <c r="F34" s="8">
        <v>-0.5</v>
      </c>
      <c r="G34" s="3" t="s">
        <v>48</v>
      </c>
      <c r="H34" s="9">
        <f t="shared" si="3"/>
        <v>-0.5</v>
      </c>
      <c r="I34" s="6" t="e">
        <f ca="1">_xlfn.XLOOKUP(B34,'[1]6. Lates and Absences'!$A:$A,'[1]6. Lates and Absences'!$C:$C)</f>
        <v>#NAME?</v>
      </c>
      <c r="J34" s="9" t="e">
        <f t="shared" ca="1" si="4"/>
        <v>#NAME?</v>
      </c>
      <c r="K34" s="3" t="s">
        <v>362</v>
      </c>
      <c r="L34" s="3" t="s">
        <v>363</v>
      </c>
      <c r="R34" s="45" t="s">
        <v>2016</v>
      </c>
      <c r="S34" s="48">
        <v>45392</v>
      </c>
      <c r="T34" s="68" t="str">
        <f>VLOOKUP(B34,'manual late and absences'!B:F,5,FALSE)</f>
        <v>Overtime Application</v>
      </c>
      <c r="U34" s="63" t="str">
        <f>VLOOKUP(B34,'manual late and absences'!B:D,3,FALSE)</f>
        <v>09-25-2024</v>
      </c>
      <c r="V34" s="88">
        <f>VLOOKUP(B34,'manual late and absences'!B:G,6,FALSE)</f>
        <v>45392</v>
      </c>
      <c r="W34" s="90" t="s">
        <v>2278</v>
      </c>
    </row>
    <row r="35" spans="1:23" x14ac:dyDescent="0.25">
      <c r="A35" s="3" t="s">
        <v>125</v>
      </c>
      <c r="B35" s="3" t="s">
        <v>1480</v>
      </c>
      <c r="C35" s="5" t="s">
        <v>1481</v>
      </c>
      <c r="D35" s="8">
        <v>3</v>
      </c>
      <c r="E35" s="3" t="s">
        <v>1756</v>
      </c>
      <c r="F35" s="8">
        <v>0</v>
      </c>
      <c r="G35" s="3" t="s">
        <v>48</v>
      </c>
      <c r="H35" s="9">
        <f t="shared" si="3"/>
        <v>3</v>
      </c>
      <c r="I35" s="6" t="e">
        <f ca="1">_xlfn.XLOOKUP(B35,'[1]6. Lates and Absences'!$A:$A,'[1]6. Lates and Absences'!$C:$C)</f>
        <v>#NAME?</v>
      </c>
      <c r="J35" s="9" t="e">
        <f t="shared" ca="1" si="4"/>
        <v>#NAME?</v>
      </c>
      <c r="K35" s="3" t="s">
        <v>1480</v>
      </c>
      <c r="L35" s="3" t="s">
        <v>1481</v>
      </c>
      <c r="R35" s="45" t="s">
        <v>2017</v>
      </c>
      <c r="S35" s="48">
        <v>45606</v>
      </c>
      <c r="T35" s="68" t="str">
        <f>VLOOKUP(B35,'manual late and absences'!B:F,5,FALSE)</f>
        <v>DTR Problem Application</v>
      </c>
      <c r="U35" s="63" t="str">
        <f>VLOOKUP(B35,'manual late and absences'!B:D,3,FALSE)</f>
        <v>09-23-2024</v>
      </c>
      <c r="V35" s="88">
        <f>VLOOKUP(B35,'manual late and absences'!B:G,6,FALSE)</f>
        <v>45606</v>
      </c>
      <c r="W35" s="90" t="s">
        <v>2278</v>
      </c>
    </row>
    <row r="36" spans="1:23" x14ac:dyDescent="0.25">
      <c r="A36" s="3" t="s">
        <v>125</v>
      </c>
      <c r="B36" s="3" t="s">
        <v>282</v>
      </c>
      <c r="C36" s="5" t="s">
        <v>283</v>
      </c>
      <c r="D36" s="8">
        <v>1</v>
      </c>
      <c r="E36" s="3" t="s">
        <v>1757</v>
      </c>
      <c r="F36" s="8">
        <v>-0.5</v>
      </c>
      <c r="G36" s="3" t="s">
        <v>48</v>
      </c>
      <c r="H36" s="9">
        <f t="shared" si="3"/>
        <v>0.5</v>
      </c>
      <c r="I36" s="6" t="e">
        <f ca="1">_xlfn.XLOOKUP(B36,'[1]6. Lates and Absences'!$A:$A,'[1]6. Lates and Absences'!$C:$C)</f>
        <v>#NAME?</v>
      </c>
      <c r="J36" s="9" t="e">
        <f t="shared" ca="1" si="4"/>
        <v>#NAME?</v>
      </c>
      <c r="K36" s="3" t="s">
        <v>282</v>
      </c>
      <c r="L36" s="3" t="s">
        <v>283</v>
      </c>
      <c r="R36" s="45" t="s">
        <v>2018</v>
      </c>
      <c r="S36" s="48">
        <v>45361</v>
      </c>
      <c r="T36" s="68" t="str">
        <f>VLOOKUP(B36,'manual late and absences'!B:F,5,FALSE)</f>
        <v>Overtime Application</v>
      </c>
      <c r="U36" s="63" t="str">
        <f>VLOOKUP(B36,'manual late and absences'!B:D,3,FALSE)</f>
        <v>09-24-2024</v>
      </c>
      <c r="V36" s="88">
        <f>VLOOKUP(B36,'manual late and absences'!B:G,6,FALSE)</f>
        <v>45361</v>
      </c>
      <c r="W36" s="90" t="s">
        <v>2278</v>
      </c>
    </row>
    <row r="37" spans="1:23" x14ac:dyDescent="0.25">
      <c r="A37" s="3" t="s">
        <v>125</v>
      </c>
      <c r="B37" s="3" t="s">
        <v>862</v>
      </c>
      <c r="C37" s="5" t="s">
        <v>863</v>
      </c>
      <c r="D37" s="8">
        <v>0</v>
      </c>
      <c r="E37" s="4">
        <v>45560</v>
      </c>
      <c r="F37" s="8">
        <v>-0.5</v>
      </c>
      <c r="G37" s="3" t="s">
        <v>48</v>
      </c>
      <c r="H37" s="9">
        <f t="shared" si="3"/>
        <v>-0.5</v>
      </c>
      <c r="I37" s="6" t="e">
        <f ca="1">_xlfn.XLOOKUP(B37,'[1]6. Lates and Absences'!$A:$A,'[1]6. Lates and Absences'!$C:$C)</f>
        <v>#NAME?</v>
      </c>
      <c r="J37" s="9" t="e">
        <f t="shared" ca="1" si="4"/>
        <v>#NAME?</v>
      </c>
      <c r="K37" s="3" t="s">
        <v>862</v>
      </c>
      <c r="L37" s="3" t="s">
        <v>863</v>
      </c>
      <c r="R37" s="45" t="s">
        <v>2016</v>
      </c>
      <c r="S37" s="48">
        <v>45361</v>
      </c>
      <c r="T37" s="68" t="str">
        <f>VLOOKUP(B37,'manual late and absences'!B:F,5,FALSE)</f>
        <v>Overtime Application</v>
      </c>
      <c r="U37" s="63" t="str">
        <f>VLOOKUP(B37,'manual late and absences'!B:D,3,FALSE)</f>
        <v>09-25-2024</v>
      </c>
      <c r="V37" s="88">
        <f>VLOOKUP(B37,'manual late and absences'!B:G,6,FALSE)</f>
        <v>45575</v>
      </c>
      <c r="W37" s="90" t="s">
        <v>2278</v>
      </c>
    </row>
    <row r="38" spans="1:23" x14ac:dyDescent="0.25">
      <c r="A38" s="3" t="s">
        <v>125</v>
      </c>
      <c r="B38" s="3" t="s">
        <v>912</v>
      </c>
      <c r="C38" s="5" t="s">
        <v>913</v>
      </c>
      <c r="D38" s="8">
        <v>0</v>
      </c>
      <c r="E38" s="4">
        <v>45560</v>
      </c>
      <c r="F38" s="8">
        <v>-1.75</v>
      </c>
      <c r="G38" s="3" t="s">
        <v>48</v>
      </c>
      <c r="H38" s="9">
        <f t="shared" si="3"/>
        <v>-1.75</v>
      </c>
      <c r="I38" s="6" t="e">
        <f ca="1">_xlfn.XLOOKUP(B38,'[1]6. Lates and Absences'!$A:$A,'[1]6. Lates and Absences'!$C:$C)</f>
        <v>#NAME?</v>
      </c>
      <c r="J38" s="9" t="e">
        <f t="shared" ca="1" si="4"/>
        <v>#NAME?</v>
      </c>
      <c r="K38" s="3" t="s">
        <v>912</v>
      </c>
      <c r="L38" s="3" t="s">
        <v>913</v>
      </c>
      <c r="R38" s="45" t="s">
        <v>2016</v>
      </c>
      <c r="S38" s="48">
        <v>45332</v>
      </c>
      <c r="T38" s="68" t="str">
        <f>VLOOKUP(B38,'manual late and absences'!B:F,5,FALSE)</f>
        <v>Overtime Application</v>
      </c>
      <c r="U38" s="63" t="str">
        <f>VLOOKUP(B38,'manual late and absences'!B:D,3,FALSE)</f>
        <v>09-25-2024</v>
      </c>
      <c r="V38" s="88">
        <f>VLOOKUP(B38,'manual late and absences'!B:G,6,FALSE)</f>
        <v>45332</v>
      </c>
      <c r="W38" s="90" t="s">
        <v>2278</v>
      </c>
    </row>
    <row r="39" spans="1:23" x14ac:dyDescent="0.25">
      <c r="A39" s="3" t="s">
        <v>125</v>
      </c>
      <c r="B39" s="3" t="s">
        <v>974</v>
      </c>
      <c r="C39" s="5" t="s">
        <v>975</v>
      </c>
      <c r="D39" s="8">
        <v>1</v>
      </c>
      <c r="E39" s="4">
        <v>45558</v>
      </c>
      <c r="F39" s="8">
        <v>0</v>
      </c>
      <c r="G39" s="3" t="s">
        <v>48</v>
      </c>
      <c r="H39" s="9">
        <f t="shared" si="3"/>
        <v>1</v>
      </c>
      <c r="I39" s="6" t="e">
        <f ca="1">_xlfn.XLOOKUP(B39,'[1]6. Lates and Absences'!$A:$A,'[1]6. Lates and Absences'!$C:$C)</f>
        <v>#NAME?</v>
      </c>
      <c r="J39" s="9" t="e">
        <f t="shared" ca="1" si="4"/>
        <v>#NAME?</v>
      </c>
      <c r="K39" s="3" t="s">
        <v>974</v>
      </c>
      <c r="L39" s="3" t="s">
        <v>975</v>
      </c>
      <c r="R39" s="45" t="s">
        <v>2019</v>
      </c>
      <c r="S39" s="48">
        <v>45606</v>
      </c>
      <c r="T39" s="68" t="str">
        <f>VLOOKUP(B39,'manual late and absences'!B:F,5,FALSE)</f>
        <v>DTR Problem Application</v>
      </c>
      <c r="U39" s="63" t="str">
        <f>VLOOKUP(B39,'manual late and absences'!B:D,3,FALSE)</f>
        <v>09-23-2024</v>
      </c>
      <c r="V39" s="88">
        <f>VLOOKUP(B39,'manual late and absences'!B:G,6,FALSE)</f>
        <v>45606</v>
      </c>
      <c r="W39" s="90" t="s">
        <v>2278</v>
      </c>
    </row>
    <row r="40" spans="1:23" x14ac:dyDescent="0.25">
      <c r="A40" s="3" t="s">
        <v>125</v>
      </c>
      <c r="B40" s="3" t="s">
        <v>1016</v>
      </c>
      <c r="C40" s="5" t="s">
        <v>1017</v>
      </c>
      <c r="D40" s="8">
        <v>3</v>
      </c>
      <c r="E40" s="3" t="s">
        <v>1759</v>
      </c>
      <c r="F40" s="8">
        <v>0</v>
      </c>
      <c r="G40" s="3" t="s">
        <v>48</v>
      </c>
      <c r="H40" s="9">
        <f t="shared" si="3"/>
        <v>3</v>
      </c>
      <c r="I40" s="6" t="e">
        <f ca="1">_xlfn.XLOOKUP(B40,'[1]6. Lates and Absences'!$A:$A,'[1]6. Lates and Absences'!$C:$C)</f>
        <v>#NAME?</v>
      </c>
      <c r="J40" s="9" t="e">
        <f t="shared" ca="1" si="4"/>
        <v>#NAME?</v>
      </c>
      <c r="K40" s="3" t="s">
        <v>1016</v>
      </c>
      <c r="L40" s="3" t="s">
        <v>1017</v>
      </c>
      <c r="R40" s="45" t="s">
        <v>2020</v>
      </c>
      <c r="S40" s="48">
        <v>45636</v>
      </c>
      <c r="T40" s="68" t="str">
        <f>VLOOKUP(B40,'manual late and absences'!B:F,5,FALSE)</f>
        <v>Leave Application</v>
      </c>
      <c r="U40" s="63" t="str">
        <f>VLOOKUP(B40,'manual late and absences'!B:D,3,FALSE)</f>
        <v>09-23-2024</v>
      </c>
      <c r="V40" s="88">
        <f>VLOOKUP(B40,'manual late and absences'!B:G,6,FALSE)</f>
        <v>45636</v>
      </c>
      <c r="W40" s="90" t="s">
        <v>2278</v>
      </c>
    </row>
    <row r="41" spans="1:23" x14ac:dyDescent="0.25">
      <c r="A41" s="3" t="s">
        <v>125</v>
      </c>
      <c r="B41" s="3" t="s">
        <v>1018</v>
      </c>
      <c r="C41" s="5" t="s">
        <v>1019</v>
      </c>
      <c r="D41" s="8">
        <v>7</v>
      </c>
      <c r="E41" s="3" t="s">
        <v>1760</v>
      </c>
      <c r="F41" s="8">
        <v>0</v>
      </c>
      <c r="G41" s="3" t="s">
        <v>48</v>
      </c>
      <c r="H41" s="9">
        <f t="shared" si="3"/>
        <v>7</v>
      </c>
      <c r="I41" s="6" t="e">
        <f ca="1">_xlfn.XLOOKUP(B41,'[1]6. Lates and Absences'!$A:$A,'[1]6. Lates and Absences'!$C:$C)</f>
        <v>#NAME?</v>
      </c>
      <c r="J41" s="9" t="e">
        <f t="shared" ca="1" si="4"/>
        <v>#NAME?</v>
      </c>
      <c r="K41" s="3" t="s">
        <v>1018</v>
      </c>
      <c r="L41" s="3" t="s">
        <v>1019</v>
      </c>
      <c r="R41" s="45" t="s">
        <v>2021</v>
      </c>
      <c r="S41" s="48">
        <v>45392</v>
      </c>
      <c r="T41" s="68" t="str">
        <f>VLOOKUP(B41,'manual late and absences'!B:F,5,FALSE)</f>
        <v>Leave Application</v>
      </c>
      <c r="U41" s="63" t="str">
        <f>VLOOKUP(B41,'manual late and absences'!B:D,3,FALSE)</f>
        <v>09-18-2024</v>
      </c>
      <c r="V41" s="88">
        <f>VLOOKUP(B41,'manual late and absences'!B:G,6,FALSE)</f>
        <v>45392</v>
      </c>
      <c r="W41" s="90" t="s">
        <v>2278</v>
      </c>
    </row>
    <row r="42" spans="1:23" x14ac:dyDescent="0.25">
      <c r="A42" s="3" t="s">
        <v>125</v>
      </c>
      <c r="B42" s="3" t="s">
        <v>476</v>
      </c>
      <c r="C42" s="5" t="s">
        <v>477</v>
      </c>
      <c r="D42" s="8">
        <v>2</v>
      </c>
      <c r="E42" s="3" t="s">
        <v>1761</v>
      </c>
      <c r="F42" s="8">
        <v>-3.25</v>
      </c>
      <c r="G42" s="3" t="s">
        <v>48</v>
      </c>
      <c r="H42" s="9">
        <f t="shared" si="3"/>
        <v>-1.25</v>
      </c>
      <c r="I42" s="6" t="e">
        <f ca="1">_xlfn.XLOOKUP(B42,'[1]6. Lates and Absences'!$A:$A,'[1]6. Lates and Absences'!$C:$C)</f>
        <v>#NAME?</v>
      </c>
      <c r="J42" s="9" t="e">
        <f t="shared" ca="1" si="4"/>
        <v>#NAME?</v>
      </c>
      <c r="K42" s="3" t="s">
        <v>476</v>
      </c>
      <c r="L42" s="3" t="s">
        <v>477</v>
      </c>
      <c r="R42" s="45" t="s">
        <v>2022</v>
      </c>
      <c r="S42" s="48">
        <v>45514</v>
      </c>
      <c r="T42" s="68" t="str">
        <f>VLOOKUP(B42,'manual late and absences'!B:F,5,FALSE)</f>
        <v>Overtime Application</v>
      </c>
      <c r="U42" s="63">
        <f>VLOOKUP(B42,'manual late and absences'!B:D,3,FALSE)</f>
        <v>45635</v>
      </c>
      <c r="V42" s="88">
        <f>VLOOKUP(B42,'manual late and absences'!B:G,6,FALSE)</f>
        <v>45514</v>
      </c>
      <c r="W42" s="90" t="s">
        <v>2278</v>
      </c>
    </row>
    <row r="43" spans="1:23" x14ac:dyDescent="0.25">
      <c r="A43" s="3" t="s">
        <v>125</v>
      </c>
      <c r="B43" s="3" t="s">
        <v>466</v>
      </c>
      <c r="C43" s="5" t="s">
        <v>467</v>
      </c>
      <c r="D43" s="8">
        <v>4</v>
      </c>
      <c r="E43" s="3" t="s">
        <v>1762</v>
      </c>
      <c r="F43" s="8">
        <v>0</v>
      </c>
      <c r="G43" s="3" t="s">
        <v>48</v>
      </c>
      <c r="H43" s="9">
        <f t="shared" si="3"/>
        <v>4</v>
      </c>
      <c r="I43" s="6" t="e">
        <f ca="1">_xlfn.XLOOKUP(B43,'[1]6. Lates and Absences'!$A:$A,'[1]6. Lates and Absences'!$C:$C)</f>
        <v>#NAME?</v>
      </c>
      <c r="J43" s="9" t="e">
        <f t="shared" ca="1" si="4"/>
        <v>#NAME?</v>
      </c>
      <c r="K43" s="3" t="s">
        <v>466</v>
      </c>
      <c r="L43" s="3" t="s">
        <v>467</v>
      </c>
      <c r="R43" s="45" t="s">
        <v>2023</v>
      </c>
      <c r="S43" s="48">
        <v>45575</v>
      </c>
      <c r="T43" s="68" t="str">
        <f>VLOOKUP(B43,'manual late and absences'!B:F,5,FALSE)</f>
        <v>DTR Problem Application</v>
      </c>
      <c r="U43" s="63">
        <f>VLOOKUP(B43,'manual late and absences'!B:D,3,FALSE)</f>
        <v>45605</v>
      </c>
      <c r="V43" s="88">
        <f>VLOOKUP(B43,'manual late and absences'!B:G,6,FALSE)</f>
        <v>45575</v>
      </c>
      <c r="W43" s="90" t="s">
        <v>2278</v>
      </c>
    </row>
    <row r="44" spans="1:23" x14ac:dyDescent="0.25">
      <c r="A44" s="3" t="s">
        <v>125</v>
      </c>
      <c r="B44" s="3" t="s">
        <v>426</v>
      </c>
      <c r="C44" s="5" t="s">
        <v>427</v>
      </c>
      <c r="D44" s="8">
        <v>1</v>
      </c>
      <c r="E44" s="4">
        <v>45560</v>
      </c>
      <c r="F44" s="8">
        <v>0</v>
      </c>
      <c r="G44" s="3" t="s">
        <v>48</v>
      </c>
      <c r="H44" s="9">
        <f t="shared" si="3"/>
        <v>1</v>
      </c>
      <c r="I44" s="6" t="e">
        <f ca="1">_xlfn.XLOOKUP(B44,'[1]6. Lates and Absences'!$A:$A,'[1]6. Lates and Absences'!$C:$C)</f>
        <v>#NAME?</v>
      </c>
      <c r="J44" s="9" t="e">
        <f t="shared" ca="1" si="4"/>
        <v>#NAME?</v>
      </c>
      <c r="K44" s="3" t="s">
        <v>426</v>
      </c>
      <c r="L44" s="3" t="s">
        <v>427</v>
      </c>
      <c r="R44" s="45" t="s">
        <v>2024</v>
      </c>
      <c r="S44" s="48">
        <v>45361</v>
      </c>
      <c r="T44" s="68" t="str">
        <f>VLOOKUP(B44,'manual late and absences'!B:F,5,FALSE)</f>
        <v>Overtime Application</v>
      </c>
      <c r="U44" s="63" t="str">
        <f>VLOOKUP(B44,'manual late and absences'!B:D,3,FALSE)</f>
        <v>09-24-2024</v>
      </c>
      <c r="V44" s="88">
        <f>VLOOKUP(B44,'manual late and absences'!B:G,6,FALSE)</f>
        <v>45361</v>
      </c>
      <c r="W44" s="90" t="s">
        <v>2278</v>
      </c>
    </row>
    <row r="45" spans="1:23" x14ac:dyDescent="0.25">
      <c r="A45" s="3" t="s">
        <v>125</v>
      </c>
      <c r="B45" s="3" t="s">
        <v>1034</v>
      </c>
      <c r="C45" s="5" t="s">
        <v>1035</v>
      </c>
      <c r="D45" s="8">
        <v>2</v>
      </c>
      <c r="E45" s="3" t="s">
        <v>1763</v>
      </c>
      <c r="F45" s="8">
        <v>0</v>
      </c>
      <c r="G45" s="3" t="s">
        <v>48</v>
      </c>
      <c r="H45" s="9">
        <f t="shared" si="3"/>
        <v>2</v>
      </c>
      <c r="I45" s="6" t="e">
        <f ca="1">_xlfn.XLOOKUP(B45,'[1]6. Lates and Absences'!$A:$A,'[1]6. Lates and Absences'!$C:$C)</f>
        <v>#NAME?</v>
      </c>
      <c r="J45" s="9" t="e">
        <f t="shared" ca="1" si="4"/>
        <v>#NAME?</v>
      </c>
      <c r="K45" s="3" t="s">
        <v>1034</v>
      </c>
      <c r="L45" s="3" t="s">
        <v>1035</v>
      </c>
      <c r="R45" s="45" t="s">
        <v>2025</v>
      </c>
      <c r="S45" s="48">
        <v>45575</v>
      </c>
      <c r="T45" s="68" t="str">
        <f>VLOOKUP(B45,'manual late and absences'!B:F,5,FALSE)</f>
        <v>Leave Application</v>
      </c>
      <c r="U45" s="63" t="str">
        <f>VLOOKUP(B45,'manual late and absences'!B:D,3,FALSE)</f>
        <v>09-20-2024</v>
      </c>
      <c r="V45" s="88">
        <f>VLOOKUP(B45,'manual late and absences'!B:G,6,FALSE)</f>
        <v>45606</v>
      </c>
      <c r="W45" s="90" t="s">
        <v>2278</v>
      </c>
    </row>
    <row r="46" spans="1:23" x14ac:dyDescent="0.25">
      <c r="A46" s="3" t="s">
        <v>125</v>
      </c>
      <c r="B46" s="3" t="s">
        <v>1046</v>
      </c>
      <c r="C46" s="5" t="s">
        <v>1047</v>
      </c>
      <c r="D46" s="8">
        <v>1</v>
      </c>
      <c r="E46" s="4">
        <v>45549</v>
      </c>
      <c r="F46" s="8">
        <v>0</v>
      </c>
      <c r="G46" s="3" t="s">
        <v>48</v>
      </c>
      <c r="H46" s="9">
        <f t="shared" si="3"/>
        <v>1</v>
      </c>
      <c r="I46" s="6" t="e">
        <f ca="1">_xlfn.XLOOKUP(B46,'[1]6. Lates and Absences'!$A:$A,'[1]6. Lates and Absences'!$C:$C)</f>
        <v>#NAME?</v>
      </c>
      <c r="J46" s="9" t="e">
        <f t="shared" ca="1" si="4"/>
        <v>#NAME?</v>
      </c>
      <c r="K46" s="3" t="s">
        <v>1046</v>
      </c>
      <c r="L46" s="3" t="s">
        <v>1047</v>
      </c>
      <c r="R46" s="45" t="s">
        <v>2026</v>
      </c>
      <c r="S46" s="48">
        <v>45361</v>
      </c>
      <c r="T46" s="68" t="str">
        <f>VLOOKUP(B46,'manual late and absences'!B:F,5,FALSE)</f>
        <v>DTR Problem Application</v>
      </c>
      <c r="U46" s="63" t="str">
        <f>VLOOKUP(B46,'manual late and absences'!B:D,3,FALSE)</f>
        <v>09-14-2024</v>
      </c>
      <c r="V46" s="88">
        <f>VLOOKUP(B46,'manual late and absences'!B:G,6,FALSE)</f>
        <v>45361</v>
      </c>
      <c r="W46" s="90" t="s">
        <v>2278</v>
      </c>
    </row>
    <row r="47" spans="1:23" x14ac:dyDescent="0.25">
      <c r="A47" s="3" t="s">
        <v>125</v>
      </c>
      <c r="B47" s="3" t="s">
        <v>1058</v>
      </c>
      <c r="C47" s="5" t="s">
        <v>1059</v>
      </c>
      <c r="D47" s="8">
        <v>1</v>
      </c>
      <c r="E47" s="3" t="s">
        <v>1764</v>
      </c>
      <c r="F47" s="8">
        <v>-0.75</v>
      </c>
      <c r="G47" s="3" t="s">
        <v>48</v>
      </c>
      <c r="H47" s="9">
        <f t="shared" si="3"/>
        <v>0.25</v>
      </c>
      <c r="I47" s="6" t="e">
        <f ca="1">_xlfn.XLOOKUP(B47,'[1]6. Lates and Absences'!$A:$A,'[1]6. Lates and Absences'!$C:$C)</f>
        <v>#NAME?</v>
      </c>
      <c r="J47" s="9" t="e">
        <f t="shared" ca="1" si="4"/>
        <v>#NAME?</v>
      </c>
      <c r="K47" s="3" t="s">
        <v>1058</v>
      </c>
      <c r="L47" s="3" t="s">
        <v>1059</v>
      </c>
      <c r="R47" s="45" t="s">
        <v>2027</v>
      </c>
      <c r="S47" s="45" t="s">
        <v>2028</v>
      </c>
      <c r="T47" s="68" t="str">
        <f>VLOOKUP(B47,'manual late and absences'!B:F,5,FALSE)</f>
        <v>Overtime Application</v>
      </c>
      <c r="U47" s="63">
        <f>VLOOKUP(B47,'manual late and absences'!B:D,3,FALSE)</f>
        <v>45635</v>
      </c>
      <c r="V47" s="88">
        <f>VLOOKUP(B47,'manual late and absences'!B:G,6,FALSE)</f>
        <v>45545</v>
      </c>
      <c r="W47" s="90" t="s">
        <v>2278</v>
      </c>
    </row>
    <row r="48" spans="1:23" x14ac:dyDescent="0.25">
      <c r="A48" s="3" t="s">
        <v>125</v>
      </c>
      <c r="B48" s="3" t="s">
        <v>1082</v>
      </c>
      <c r="C48" s="5" t="s">
        <v>1083</v>
      </c>
      <c r="D48" s="8">
        <v>0</v>
      </c>
      <c r="E48" s="4">
        <v>45552</v>
      </c>
      <c r="F48" s="8">
        <v>-1</v>
      </c>
      <c r="G48" s="3" t="s">
        <v>48</v>
      </c>
      <c r="H48" s="9">
        <f t="shared" si="3"/>
        <v>-1</v>
      </c>
      <c r="I48" s="6" t="e">
        <f ca="1">_xlfn.XLOOKUP(B48,'[1]6. Lates and Absences'!$A:$A,'[1]6. Lates and Absences'!$C:$C)</f>
        <v>#NAME?</v>
      </c>
      <c r="J48" s="9" t="e">
        <f t="shared" ca="1" si="4"/>
        <v>#NAME?</v>
      </c>
      <c r="K48" s="3" t="s">
        <v>1082</v>
      </c>
      <c r="L48" s="3" t="s">
        <v>1083</v>
      </c>
      <c r="R48" s="45" t="s">
        <v>2029</v>
      </c>
      <c r="S48" s="48">
        <v>45301</v>
      </c>
      <c r="T48" s="68" t="str">
        <f>VLOOKUP(B48,'manual late and absences'!B:F,5,FALSE)</f>
        <v>Overtime Application</v>
      </c>
      <c r="U48" s="63" t="str">
        <f>VLOOKUP(B48,'manual late and absences'!B:D,3,FALSE)</f>
        <v>09-16-2024</v>
      </c>
      <c r="V48" s="88">
        <f>VLOOKUP(B48,'manual late and absences'!B:G,6,FALSE)</f>
        <v>45301</v>
      </c>
      <c r="W48" s="90" t="s">
        <v>2278</v>
      </c>
    </row>
    <row r="49" spans="1:23" x14ac:dyDescent="0.25">
      <c r="A49" s="3" t="s">
        <v>125</v>
      </c>
      <c r="B49" s="3" t="s">
        <v>1108</v>
      </c>
      <c r="C49" s="5" t="s">
        <v>1109</v>
      </c>
      <c r="D49" s="8">
        <v>4</v>
      </c>
      <c r="E49" s="3" t="s">
        <v>1766</v>
      </c>
      <c r="F49" s="8">
        <v>0</v>
      </c>
      <c r="G49" s="3" t="s">
        <v>48</v>
      </c>
      <c r="H49" s="9">
        <f t="shared" si="3"/>
        <v>4</v>
      </c>
      <c r="I49" s="6" t="e">
        <f ca="1">_xlfn.XLOOKUP(B49,'[1]6. Lates and Absences'!$A:$A,'[1]6. Lates and Absences'!$C:$C)</f>
        <v>#NAME?</v>
      </c>
      <c r="J49" s="9" t="e">
        <f t="shared" ca="1" si="4"/>
        <v>#NAME?</v>
      </c>
      <c r="K49" s="3" t="s">
        <v>1108</v>
      </c>
      <c r="L49" s="3" t="s">
        <v>1109</v>
      </c>
      <c r="R49" s="45" t="s">
        <v>2030</v>
      </c>
      <c r="S49" s="48">
        <v>45392</v>
      </c>
      <c r="T49" s="68" t="str">
        <f>VLOOKUP(B49,'manual late and absences'!B:F,5,FALSE)</f>
        <v>DTR Problem Application</v>
      </c>
      <c r="U49" s="63" t="str">
        <f>VLOOKUP(B49,'manual late and absences'!B:D,3,FALSE)</f>
        <v>09-15-2024</v>
      </c>
      <c r="V49" s="88">
        <f>VLOOKUP(B49,'manual late and absences'!B:G,6,FALSE)</f>
        <v>45392</v>
      </c>
      <c r="W49" s="90" t="s">
        <v>2278</v>
      </c>
    </row>
    <row r="50" spans="1:23" x14ac:dyDescent="0.25">
      <c r="A50" s="3" t="s">
        <v>125</v>
      </c>
      <c r="B50" s="3" t="s">
        <v>1114</v>
      </c>
      <c r="C50" s="5" t="s">
        <v>1115</v>
      </c>
      <c r="D50" s="8">
        <v>1</v>
      </c>
      <c r="E50" s="4">
        <v>45555</v>
      </c>
      <c r="F50" s="8">
        <v>0</v>
      </c>
      <c r="G50" s="3" t="s">
        <v>48</v>
      </c>
      <c r="H50" s="9">
        <f t="shared" si="3"/>
        <v>1</v>
      </c>
      <c r="I50" s="6" t="e">
        <f ca="1">_xlfn.XLOOKUP(B50,'[1]6. Lates and Absences'!$A:$A,'[1]6. Lates and Absences'!$C:$C)</f>
        <v>#NAME?</v>
      </c>
      <c r="J50" s="9" t="e">
        <f t="shared" ca="1" si="4"/>
        <v>#NAME?</v>
      </c>
      <c r="K50" s="3" t="s">
        <v>1114</v>
      </c>
      <c r="L50" s="3" t="s">
        <v>1115</v>
      </c>
      <c r="R50" s="45" t="s">
        <v>1981</v>
      </c>
      <c r="S50" s="49">
        <v>38261</v>
      </c>
      <c r="T50" s="68" t="str">
        <f>VLOOKUP(B50,'manual late and absences'!B:F,5,FALSE)</f>
        <v>Overtime Application</v>
      </c>
      <c r="U50" s="63">
        <f>VLOOKUP(B50,'manual late and absences'!B:D,3,FALSE)</f>
        <v>45391</v>
      </c>
      <c r="V50" s="88">
        <f>VLOOKUP(B50,'manual late and absences'!B:G,6,FALSE)</f>
        <v>45483</v>
      </c>
      <c r="W50" s="90" t="s">
        <v>2278</v>
      </c>
    </row>
    <row r="51" spans="1:23" x14ac:dyDescent="0.25">
      <c r="A51" s="3" t="s">
        <v>125</v>
      </c>
      <c r="B51" s="3" t="s">
        <v>1264</v>
      </c>
      <c r="C51" s="5" t="s">
        <v>1265</v>
      </c>
      <c r="D51" s="8">
        <v>5</v>
      </c>
      <c r="E51" s="3" t="s">
        <v>1767</v>
      </c>
      <c r="F51" s="8">
        <v>0</v>
      </c>
      <c r="G51" s="3" t="s">
        <v>48</v>
      </c>
      <c r="H51" s="9">
        <f t="shared" si="3"/>
        <v>5</v>
      </c>
      <c r="I51" s="6" t="e">
        <f ca="1">_xlfn.XLOOKUP(B51,'[1]6. Lates and Absences'!$A:$A,'[1]6. Lates and Absences'!$C:$C)</f>
        <v>#NAME?</v>
      </c>
      <c r="J51" s="9" t="e">
        <f t="shared" ca="1" si="4"/>
        <v>#NAME?</v>
      </c>
      <c r="K51" s="3" t="s">
        <v>1264</v>
      </c>
      <c r="L51" s="3" t="s">
        <v>1265</v>
      </c>
      <c r="R51" s="45" t="s">
        <v>1979</v>
      </c>
      <c r="S51" s="45" t="s">
        <v>1980</v>
      </c>
      <c r="T51" s="68" t="str">
        <f>VLOOKUP(B51,'manual late and absences'!B:F,5,FALSE)</f>
        <v>DTR Problem Application</v>
      </c>
      <c r="U51" s="63" t="str">
        <f>VLOOKUP(B51,'manual late and absences'!B:D,3,FALSE)</f>
        <v>09-14-2024</v>
      </c>
      <c r="V51" s="88">
        <f>VLOOKUP(B51,'manual late and absences'!B:G,6,FALSE)</f>
        <v>45361</v>
      </c>
      <c r="W51" s="90" t="s">
        <v>2278</v>
      </c>
    </row>
    <row r="52" spans="1:23" x14ac:dyDescent="0.25">
      <c r="A52" s="3" t="s">
        <v>125</v>
      </c>
      <c r="B52" s="3" t="s">
        <v>1603</v>
      </c>
      <c r="C52" s="5" t="s">
        <v>1604</v>
      </c>
      <c r="D52" s="8">
        <v>2</v>
      </c>
      <c r="E52" s="3" t="s">
        <v>1752</v>
      </c>
      <c r="F52" s="8">
        <v>0</v>
      </c>
      <c r="G52" s="3" t="s">
        <v>48</v>
      </c>
      <c r="H52" s="9">
        <f t="shared" si="3"/>
        <v>2</v>
      </c>
      <c r="I52" s="6" t="e">
        <f ca="1">_xlfn.XLOOKUP(B52,'[1]6. Lates and Absences'!$A:$A,'[1]6. Lates and Absences'!$C:$C)</f>
        <v>#NAME?</v>
      </c>
      <c r="J52" s="9" t="e">
        <f t="shared" ca="1" si="4"/>
        <v>#NAME?</v>
      </c>
      <c r="K52" s="3" t="s">
        <v>1603</v>
      </c>
      <c r="L52" s="3" t="s">
        <v>1604</v>
      </c>
      <c r="R52" s="45" t="s">
        <v>1979</v>
      </c>
      <c r="S52" s="49">
        <v>47027</v>
      </c>
      <c r="T52" s="68" t="str">
        <f>VLOOKUP(B52,'manual late and absences'!B:F,5,FALSE)</f>
        <v>Leave Application</v>
      </c>
      <c r="U52" s="63" t="str">
        <f>VLOOKUP(B52,'manual late and absences'!B:D,3,FALSE)</f>
        <v>09-24-2024</v>
      </c>
      <c r="V52" s="88">
        <f>VLOOKUP(B52,'manual late and absences'!B:G,6,FALSE)</f>
        <v>45483</v>
      </c>
      <c r="W52" s="90" t="s">
        <v>2278</v>
      </c>
    </row>
    <row r="53" spans="1:23" x14ac:dyDescent="0.25">
      <c r="A53" s="3" t="s">
        <v>125</v>
      </c>
      <c r="B53" s="3" t="s">
        <v>1216</v>
      </c>
      <c r="C53" s="5" t="s">
        <v>1217</v>
      </c>
      <c r="D53" s="8">
        <v>3</v>
      </c>
      <c r="E53" s="3" t="s">
        <v>1768</v>
      </c>
      <c r="F53" s="8">
        <v>-2.2999999999999998</v>
      </c>
      <c r="G53" s="3" t="s">
        <v>48</v>
      </c>
      <c r="H53" s="9">
        <f t="shared" si="3"/>
        <v>0.70000000000000018</v>
      </c>
      <c r="I53" s="6" t="e">
        <f ca="1">_xlfn.XLOOKUP(B53,'[1]6. Lates and Absences'!$A:$A,'[1]6. Lates and Absences'!$C:$C)</f>
        <v>#NAME?</v>
      </c>
      <c r="J53" s="9" t="e">
        <f t="shared" ca="1" si="4"/>
        <v>#NAME?</v>
      </c>
      <c r="K53" s="3" t="s">
        <v>1216</v>
      </c>
      <c r="L53" s="3" t="s">
        <v>1217</v>
      </c>
      <c r="R53" s="45" t="s">
        <v>1955</v>
      </c>
      <c r="S53" s="48" t="s">
        <v>1956</v>
      </c>
      <c r="T53" s="68" t="str">
        <f>VLOOKUP(B53,'manual late and absences'!B:F,5,FALSE)</f>
        <v>Leave Application</v>
      </c>
      <c r="U53" s="63">
        <f>VLOOKUP(B53,'manual late and absences'!B:D,3,FALSE)</f>
        <v>45605</v>
      </c>
      <c r="V53" s="88">
        <f>VLOOKUP(B53,'manual late and absences'!B:G,6,FALSE)</f>
        <v>45332</v>
      </c>
      <c r="W53" s="90" t="s">
        <v>2278</v>
      </c>
    </row>
    <row r="54" spans="1:23" x14ac:dyDescent="0.25">
      <c r="A54" s="3" t="s">
        <v>125</v>
      </c>
      <c r="B54" s="3" t="s">
        <v>1704</v>
      </c>
      <c r="C54" s="5" t="s">
        <v>1705</v>
      </c>
      <c r="D54" s="8">
        <v>3</v>
      </c>
      <c r="E54" s="3" t="s">
        <v>1765</v>
      </c>
      <c r="F54" s="8">
        <v>0</v>
      </c>
      <c r="G54" s="3" t="s">
        <v>48</v>
      </c>
      <c r="H54" s="9">
        <f t="shared" si="3"/>
        <v>3</v>
      </c>
      <c r="I54" s="6" t="e">
        <f ca="1">_xlfn.XLOOKUP(B54,'[1]6. Lates and Absences'!$A:$A,'[1]6. Lates and Absences'!$C:$C)</f>
        <v>#NAME?</v>
      </c>
      <c r="J54" s="9" t="e">
        <f t="shared" ca="1" si="4"/>
        <v>#NAME?</v>
      </c>
      <c r="K54" s="3" t="s">
        <v>1704</v>
      </c>
      <c r="L54" s="3" t="s">
        <v>1705</v>
      </c>
      <c r="R54" s="45" t="s">
        <v>1954</v>
      </c>
      <c r="S54" s="48">
        <v>45606</v>
      </c>
      <c r="T54" s="68" t="str">
        <f>VLOOKUP(B54,'manual late and absences'!B:F,5,FALSE)</f>
        <v>DTR Problem Application</v>
      </c>
      <c r="U54" s="63" t="str">
        <f>VLOOKUP(B54,'manual late and absences'!B:D,3,FALSE)</f>
        <v>09-23-2024</v>
      </c>
      <c r="V54" s="88">
        <f>VLOOKUP(B54,'manual late and absences'!B:G,6,FALSE)</f>
        <v>45606</v>
      </c>
      <c r="W54" s="90" t="s">
        <v>2278</v>
      </c>
    </row>
    <row r="55" spans="1:23" x14ac:dyDescent="0.25">
      <c r="A55" s="3" t="s">
        <v>125</v>
      </c>
      <c r="B55" s="3" t="s">
        <v>307</v>
      </c>
      <c r="C55" s="5" t="s">
        <v>308</v>
      </c>
      <c r="D55" s="8">
        <v>1</v>
      </c>
      <c r="E55" s="3" t="s">
        <v>1769</v>
      </c>
      <c r="F55" s="8">
        <v>-2.5</v>
      </c>
      <c r="G55" s="3" t="s">
        <v>48</v>
      </c>
      <c r="H55" s="9">
        <f t="shared" si="3"/>
        <v>-1.5</v>
      </c>
      <c r="I55" s="6" t="e">
        <f ca="1">_xlfn.XLOOKUP(B55,'[1]6. Lates and Absences'!$A:$A,'[1]6. Lates and Absences'!$C:$C)</f>
        <v>#NAME?</v>
      </c>
      <c r="J55" s="9" t="e">
        <f t="shared" ca="1" si="4"/>
        <v>#NAME?</v>
      </c>
      <c r="K55" s="3" t="s">
        <v>307</v>
      </c>
      <c r="L55" s="3" t="s">
        <v>308</v>
      </c>
      <c r="R55" s="45" t="s">
        <v>1953</v>
      </c>
      <c r="S55" s="48">
        <v>45636</v>
      </c>
      <c r="T55" s="68" t="str">
        <f>VLOOKUP(B55,'manual late and absences'!B:F,5,FALSE)</f>
        <v>Overtime Application</v>
      </c>
      <c r="U55" s="63" t="str">
        <f>VLOOKUP(B55,'manual late and absences'!B:D,3,FALSE)</f>
        <v>09-16-2024</v>
      </c>
      <c r="V55" s="88">
        <f>VLOOKUP(B55,'manual late and absences'!B:G,6,FALSE)</f>
        <v>45636</v>
      </c>
      <c r="W55" s="90" t="s">
        <v>2278</v>
      </c>
    </row>
    <row r="56" spans="1:23" x14ac:dyDescent="0.25">
      <c r="A56" s="3" t="s">
        <v>125</v>
      </c>
      <c r="B56" s="3" t="s">
        <v>1160</v>
      </c>
      <c r="C56" s="5" t="s">
        <v>1161</v>
      </c>
      <c r="D56" s="8">
        <v>1</v>
      </c>
      <c r="E56" s="4">
        <v>45559</v>
      </c>
      <c r="F56" s="8">
        <v>0</v>
      </c>
      <c r="G56" s="3" t="s">
        <v>48</v>
      </c>
      <c r="H56" s="9">
        <f t="shared" si="3"/>
        <v>1</v>
      </c>
      <c r="I56" s="6" t="e">
        <f ca="1">_xlfn.XLOOKUP(B56,'[1]6. Lates and Absences'!$A:$A,'[1]6. Lates and Absences'!$C:$C)</f>
        <v>#NAME?</v>
      </c>
      <c r="J56" s="9" t="e">
        <f t="shared" ca="1" si="4"/>
        <v>#NAME?</v>
      </c>
      <c r="K56" s="3" t="s">
        <v>1160</v>
      </c>
      <c r="L56" s="3" t="s">
        <v>1161</v>
      </c>
      <c r="R56" s="45" t="s">
        <v>1952</v>
      </c>
      <c r="S56" s="48">
        <v>45483</v>
      </c>
      <c r="T56" s="68" t="str">
        <f>VLOOKUP(B56,'manual late and absences'!B:F,5,FALSE)</f>
        <v>Overtime Application</v>
      </c>
      <c r="U56" s="63" t="str">
        <f>VLOOKUP(B56,'manual late and absences'!B:D,3,FALSE)</f>
        <v>09-24-2024</v>
      </c>
      <c r="V56" s="88">
        <f>VLOOKUP(B56,'manual late and absences'!B:G,6,FALSE)</f>
        <v>45483</v>
      </c>
      <c r="W56" s="90" t="s">
        <v>2278</v>
      </c>
    </row>
    <row r="57" spans="1:23" x14ac:dyDescent="0.25">
      <c r="A57" s="3" t="s">
        <v>125</v>
      </c>
      <c r="B57" s="3" t="s">
        <v>1168</v>
      </c>
      <c r="C57" s="5" t="s">
        <v>1169</v>
      </c>
      <c r="D57" s="8">
        <v>4</v>
      </c>
      <c r="E57" s="3" t="s">
        <v>1770</v>
      </c>
      <c r="F57" s="8">
        <v>-0.05</v>
      </c>
      <c r="G57" s="3" t="s">
        <v>48</v>
      </c>
      <c r="H57" s="9">
        <f t="shared" si="3"/>
        <v>3.95</v>
      </c>
      <c r="I57" s="6" t="e">
        <f ca="1">_xlfn.XLOOKUP(B57,'[1]6. Lates and Absences'!$A:$A,'[1]6. Lates and Absences'!$C:$C)</f>
        <v>#NAME?</v>
      </c>
      <c r="J57" s="9" t="e">
        <f t="shared" ca="1" si="4"/>
        <v>#NAME?</v>
      </c>
      <c r="K57" s="3" t="s">
        <v>1168</v>
      </c>
      <c r="L57" s="3" t="s">
        <v>1169</v>
      </c>
      <c r="R57" s="46" t="s">
        <v>1951</v>
      </c>
      <c r="S57" s="48">
        <v>45636</v>
      </c>
      <c r="T57" s="68" t="str">
        <f>VLOOKUP(B57,'manual late and absences'!B:F,5,FALSE)</f>
        <v>DTR Problem Application</v>
      </c>
      <c r="U57" s="63">
        <f>VLOOKUP(B57,'manual late and absences'!B:D,3,FALSE)</f>
        <v>45605</v>
      </c>
      <c r="V57" s="88">
        <f>VLOOKUP(B57,'manual late and absences'!B:G,6,FALSE)</f>
        <v>45636</v>
      </c>
      <c r="W57" s="90" t="s">
        <v>2278</v>
      </c>
    </row>
    <row r="58" spans="1:23" x14ac:dyDescent="0.25">
      <c r="A58" s="3" t="s">
        <v>125</v>
      </c>
      <c r="B58" s="3" t="s">
        <v>1170</v>
      </c>
      <c r="C58" s="5" t="s">
        <v>1171</v>
      </c>
      <c r="D58" s="8">
        <v>1</v>
      </c>
      <c r="E58" s="4">
        <v>45560</v>
      </c>
      <c r="F58" s="8">
        <v>0</v>
      </c>
      <c r="G58" s="3" t="s">
        <v>48</v>
      </c>
      <c r="H58" s="9">
        <f t="shared" si="3"/>
        <v>1</v>
      </c>
      <c r="I58" s="6" t="e">
        <f ca="1">_xlfn.XLOOKUP(B58,'[1]6. Lates and Absences'!$A:$A,'[1]6. Lates and Absences'!$C:$C)</f>
        <v>#NAME?</v>
      </c>
      <c r="J58" s="9" t="e">
        <f t="shared" ca="1" si="4"/>
        <v>#NAME?</v>
      </c>
      <c r="K58" s="3" t="s">
        <v>1170</v>
      </c>
      <c r="L58" s="3" t="s">
        <v>1171</v>
      </c>
      <c r="R58" s="45" t="s">
        <v>1950</v>
      </c>
      <c r="S58" s="48">
        <v>45301</v>
      </c>
      <c r="T58" s="68" t="str">
        <f>VLOOKUP(B58,'manual late and absences'!B:F,5,FALSE)</f>
        <v>Leave Application</v>
      </c>
      <c r="U58" s="63" t="str">
        <f>VLOOKUP(B58,'manual late and absences'!B:D,3,FALSE)</f>
        <v>09-25-2024</v>
      </c>
      <c r="V58" s="88">
        <f>VLOOKUP(B58,'manual late and absences'!B:G,6,FALSE)</f>
        <v>45301</v>
      </c>
      <c r="W58" s="90" t="s">
        <v>2278</v>
      </c>
    </row>
    <row r="59" spans="1:23" x14ac:dyDescent="0.25">
      <c r="A59" s="3" t="s">
        <v>125</v>
      </c>
      <c r="B59" s="3" t="s">
        <v>1384</v>
      </c>
      <c r="C59" s="5" t="s">
        <v>1385</v>
      </c>
      <c r="D59" s="8">
        <v>2</v>
      </c>
      <c r="E59" s="3" t="s">
        <v>1771</v>
      </c>
      <c r="F59" s="8">
        <v>0</v>
      </c>
      <c r="G59" s="3" t="s">
        <v>48</v>
      </c>
      <c r="H59" s="9">
        <f t="shared" si="3"/>
        <v>2</v>
      </c>
      <c r="I59" s="6" t="e">
        <f ca="1">_xlfn.XLOOKUP(B59,'[1]6. Lates and Absences'!$A:$A,'[1]6. Lates and Absences'!$C:$C)</f>
        <v>#NAME?</v>
      </c>
      <c r="J59" s="9" t="e">
        <f t="shared" ca="1" si="4"/>
        <v>#NAME?</v>
      </c>
      <c r="K59" s="3" t="s">
        <v>1384</v>
      </c>
      <c r="L59" s="3" t="s">
        <v>1385</v>
      </c>
      <c r="R59" s="45" t="s">
        <v>1949</v>
      </c>
      <c r="S59" s="48" t="s">
        <v>1948</v>
      </c>
      <c r="T59" s="68" t="str">
        <f>VLOOKUP(B59,'manual late and absences'!B:F,5,FALSE)</f>
        <v>Leave Application</v>
      </c>
      <c r="U59" s="63" t="str">
        <f>VLOOKUP(B59,'manual late and absences'!B:D,3,FALSE)</f>
        <v>09-23-2024</v>
      </c>
      <c r="V59" s="88">
        <f>VLOOKUP(B59,'manual late and absences'!B:G,6,FALSE)</f>
        <v>45301</v>
      </c>
      <c r="W59" s="90" t="s">
        <v>2278</v>
      </c>
    </row>
    <row r="60" spans="1:23" x14ac:dyDescent="0.25">
      <c r="A60" s="3"/>
      <c r="B60" s="3"/>
      <c r="C60" s="3"/>
      <c r="D60" s="3"/>
      <c r="E60" s="3"/>
      <c r="F60" s="8"/>
      <c r="G60" s="3"/>
      <c r="H60" s="9"/>
    </row>
  </sheetData>
  <sortState xmlns:xlrd2="http://schemas.microsoft.com/office/spreadsheetml/2017/richdata2" ref="A12:J59">
    <sortCondition descending="1" ref="J12:J59"/>
  </sortState>
  <mergeCells count="3">
    <mergeCell ref="O4:P4"/>
    <mergeCell ref="R1:S3"/>
    <mergeCell ref="T1:V3"/>
  </mergeCells>
  <phoneticPr fontId="8" type="noConversion"/>
  <pageMargins left="0.75" right="0.75" top="0.75" bottom="0.5" header="0.5" footer="0.75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 (2)</vt:lpstr>
      <vt:lpstr>Lates and Absences (Adjustments</vt:lpstr>
      <vt:lpstr>Sheet3</vt:lpstr>
      <vt:lpstr>Sheet4</vt:lpstr>
      <vt:lpstr>manual late and absences</vt:lpstr>
      <vt:lpstr>Overtime (Adjustments)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Janella Rosales</dc:creator>
  <cp:lastModifiedBy>Janella Rosales</cp:lastModifiedBy>
  <dcterms:created xsi:type="dcterms:W3CDTF">2024-11-20T03:59:19Z</dcterms:created>
  <dcterms:modified xsi:type="dcterms:W3CDTF">2024-11-26T01:53:56Z</dcterms:modified>
</cp:coreProperties>
</file>