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5.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A7E46B3E-2F1E-410C-9A1C-E9D66A8CDEF3}" xr6:coauthVersionLast="47" xr6:coauthVersionMax="47" xr10:uidLastSave="{00000000-0000-0000-0000-000000000000}"/>
  <bookViews>
    <workbookView xWindow="-110" yWindow="-110" windowWidth="19420" windowHeight="11020" activeTab="2" xr2:uid="{76C8D129-C2A7-4754-A1BB-F080DD3A9A8A}"/>
  </bookViews>
  <sheets>
    <sheet name="Sheet1" sheetId="1" r:id="rId1"/>
    <sheet name="Pivot Data Sheet" sheetId="2" r:id="rId2"/>
    <sheet name="Dashboard" sheetId="4" r:id="rId3"/>
  </sheets>
  <definedNames>
    <definedName name="_xlchart.v1.0" hidden="1">'Pivot Data Sheet'!$D$30:$D$34</definedName>
    <definedName name="_xlchart.v1.1" hidden="1">'Pivot Data Sheet'!$E$30:$E$34</definedName>
    <definedName name="Slicer_gender">#N/A</definedName>
    <definedName name="Slicer_level">#N/A</definedName>
    <definedName name="Slicer_region">#N/A</definedName>
    <definedName name="Timeline_contribution_date">#N/A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s>
  <extLst>
    <ext xmlns:x14="http://schemas.microsoft.com/office/spreadsheetml/2009/9/main" uri="{876F7934-8845-4945-9796-88D515C7AA90}">
      <x14:pivotCaches>
        <pivotCache cacheId="12" r:id="rId16"/>
        <pivotCache cacheId="13"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4"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laims_31b2fc64-4a8f-4b9f-86ee-f4a393fa1322" name="Claims" connection="Query - Claims"/>
          <x15:modelTable id="Contributions_c542541d-a799-4c16-bdea-a6f4f6cd650c" name="Contributions" connection="Query - Contributions"/>
          <x15:modelTable id="Healthcare_Services_1ec0f304-1e11-4b34-8876-4d031f129a9b" name="Healthcare_Services" connection="Query - Healthcare_Services"/>
          <x15:modelTable id="Legal_Cases_ec10ab7e-185a-4622-a2ad-cdd171ebe9fe" name="Legal_Cases" connection="Query - Legal_Cases"/>
          <x15:modelTable id="Members_f1cd63a4-c6ad-490d-b969-b9912affa75f" name="Members" connection="Query - Members"/>
          <x15:modelTable id="Providers_28ae4c5b-4711-40d6-8960-89eafe103a1f" name="Providers" connection="Query - Providers"/>
          <x15:modelTable id="Surveys_68bb6d5e-f563-44cd-b1e2-b6ac7353883d" name="Surveys" connection="Query - Surveys"/>
        </x15:modelTables>
        <x15:modelRelationships>
          <x15:modelRelationship fromTable="Claims" fromColumn="provider_id" toTable="Providers" toColumn="provider_id"/>
          <x15:modelRelationship fromTable="Claims" fromColumn="service_id" toTable="Healthcare_Services" toColumn="service_id"/>
          <x15:modelRelationship fromTable="Contributions" fromColumn="member_id" toTable="Members" toColumn="member_id"/>
          <x15:modelRelationship fromTable="Healthcare_Services" fromColumn="member_id" toTable="Members" toColumn="member_id"/>
          <x15:modelRelationship fromTable="Surveys" fromColumn="member_id" toTable="Members" toColumn="member_id"/>
        </x15:modelRelationships>
        <x15:extLst>
          <ext xmlns:x16="http://schemas.microsoft.com/office/spreadsheetml/2014/11/main" uri="{9835A34E-60A6-4A7C-AAB8-D5F71C897F49}">
            <x16:modelTimeGroupings>
              <x16:modelTimeGrouping tableName="Contributions" columnName="contribution_date" columnId="contribution_date">
                <x16:calculatedTimeColumn columnName="contribution_date (Year)" columnId="contribution_date (Year)" contentType="years" isSelected="1"/>
                <x16:calculatedTimeColumn columnName="contribution_date (Quarter)" columnId="contribution_date (Quarter)" contentType="quarters" isSelected="1"/>
                <x16:calculatedTimeColumn columnName="contribution_date (Month Index)" columnId="contribution_date (Month Index)" contentType="monthsindex" isSelected="1"/>
                <x16:calculatedTimeColumn columnName="contribution_date (Month)" columnId="contribution_date (Month)" contentType="months" isSelected="1"/>
              </x16:modelTimeGrouping>
              <x16:modelTimeGrouping tableName="Claims" columnName="claim_date" columnId="claim_date">
                <x16:calculatedTimeColumn columnName="claim_date (Year)" columnId="claim_date (Year)" contentType="years" isSelected="1"/>
                <x16:calculatedTimeColumn columnName="claim_date (Quarter)" columnId="claim_date (Quarter)" contentType="quarters" isSelected="1"/>
                <x16:calculatedTimeColumn columnName="claim_date (Month Index)" columnId="claim_date (Month Index)" contentType="monthsindex" isSelected="1"/>
                <x16:calculatedTimeColumn columnName="claim_date (Month)" columnId="claim_date (Month)" contentType="months" isSelected="1"/>
              </x16:modelTimeGrouping>
            </x16:modelTimeGroupings>
          </ext>
        </x15:extLst>
      </x15:dataModel>
    </ext>
  </extLst>
</workbook>
</file>

<file path=xl/calcChain.xml><?xml version="1.0" encoding="utf-8"?>
<calcChain xmlns="http://schemas.openxmlformats.org/spreadsheetml/2006/main">
  <c r="E30" i="2" l="1"/>
  <c r="E31" i="2"/>
  <c r="E32" i="2"/>
  <c r="E33" i="2"/>
  <c r="E34" i="2"/>
  <c r="D32" i="2"/>
  <c r="D33" i="2"/>
  <c r="D34" i="2"/>
  <c r="D31" i="2"/>
  <c r="D30" i="2"/>
  <c r="D88" i="2"/>
  <c r="H58" i="2"/>
  <c r="H55" i="2"/>
  <c r="H52" i="2"/>
  <c r="H49" i="2"/>
  <c r="I50" i="2"/>
  <c r="J50" i="2"/>
  <c r="I51" i="2"/>
  <c r="J51" i="2"/>
  <c r="I52" i="2"/>
  <c r="J52" i="2"/>
  <c r="I53" i="2"/>
  <c r="J53" i="2"/>
  <c r="I54" i="2"/>
  <c r="J54" i="2"/>
  <c r="I55" i="2"/>
  <c r="J55" i="2"/>
  <c r="I56" i="2"/>
  <c r="J56" i="2"/>
  <c r="I57" i="2"/>
  <c r="J57" i="2"/>
  <c r="I58" i="2"/>
  <c r="J58" i="2"/>
  <c r="I59" i="2"/>
  <c r="J59" i="2"/>
  <c r="I60" i="2"/>
  <c r="J60" i="2"/>
  <c r="J49" i="2"/>
  <c r="I49" i="2"/>
  <c r="E43" i="2"/>
  <c r="E42" i="2"/>
  <c r="E41" i="2"/>
  <c r="E40" i="2"/>
  <c r="E39" i="2"/>
  <c r="D43" i="2"/>
  <c r="D42" i="2"/>
  <c r="D41" i="2"/>
  <c r="D40" i="2"/>
  <c r="D39" i="2"/>
  <c r="K60" i="2"/>
  <c r="K59" i="2"/>
  <c r="K58" i="2"/>
  <c r="K57" i="2"/>
  <c r="K56" i="2"/>
  <c r="K55" i="2"/>
  <c r="K54" i="2"/>
  <c r="K53" i="2"/>
  <c r="K52" i="2"/>
  <c r="K51" i="2"/>
  <c r="K50" i="2"/>
  <c r="K49" i="2"/>
  <c r="L49" i="2" l="1"/>
  <c r="L52" i="2"/>
  <c r="L53" i="2"/>
  <c r="L57" i="2"/>
  <c r="L60" i="2"/>
  <c r="L59" i="2"/>
  <c r="L55" i="2"/>
  <c r="L51" i="2"/>
  <c r="L58" i="2"/>
  <c r="L54" i="2"/>
  <c r="L50" i="2"/>
  <c r="L5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05A6C0-6E3F-41D6-B90C-9F12F06862D9}" name="Query - Claims" description="Connection to the 'Claims' query in the workbook." type="100" refreshedVersion="8" minRefreshableVersion="5">
    <extLst>
      <ext xmlns:x15="http://schemas.microsoft.com/office/spreadsheetml/2010/11/main" uri="{DE250136-89BD-433C-8126-D09CA5730AF9}">
        <x15:connection id="c24c6b05-1c9c-4475-96bd-d33d53c7ee30"/>
      </ext>
    </extLst>
  </connection>
  <connection id="2" xr16:uid="{1F8F8779-4C56-454C-B305-667E67F9F64B}" name="Query - Contributions" description="Connection to the 'Contributions' query in the workbook." type="100" refreshedVersion="8" minRefreshableVersion="5">
    <extLst>
      <ext xmlns:x15="http://schemas.microsoft.com/office/spreadsheetml/2010/11/main" uri="{DE250136-89BD-433C-8126-D09CA5730AF9}">
        <x15:connection id="25d34407-f76c-4fe0-8a7a-6970a03a7484"/>
      </ext>
    </extLst>
  </connection>
  <connection id="3" xr16:uid="{CB028B3C-C881-4498-AB76-2377B9A41AEE}" name="Query - Healthcare_Services" description="Connection to the 'Healthcare_Services' query in the workbook." type="100" refreshedVersion="8" minRefreshableVersion="5">
    <extLst>
      <ext xmlns:x15="http://schemas.microsoft.com/office/spreadsheetml/2010/11/main" uri="{DE250136-89BD-433C-8126-D09CA5730AF9}">
        <x15:connection id="74976b9a-afd1-4a94-8198-784ab94708ad"/>
      </ext>
    </extLst>
  </connection>
  <connection id="4" xr16:uid="{F60B147A-B7AE-41F5-9561-9D5532CF0CC0}" name="Query - Legal_Cases" description="Connection to the 'Legal_Cases' query in the workbook." type="100" refreshedVersion="8" minRefreshableVersion="5">
    <extLst>
      <ext xmlns:x15="http://schemas.microsoft.com/office/spreadsheetml/2010/11/main" uri="{DE250136-89BD-433C-8126-D09CA5730AF9}">
        <x15:connection id="9539858a-50c8-4472-bcd5-a3f5040b1e34"/>
      </ext>
    </extLst>
  </connection>
  <connection id="5" xr16:uid="{80749FD0-9B05-4B4B-98D8-7F803BFFDF2F}" name="Query - Members" description="Connection to the 'Members' query in the workbook." type="100" refreshedVersion="8" minRefreshableVersion="5">
    <extLst>
      <ext xmlns:x15="http://schemas.microsoft.com/office/spreadsheetml/2010/11/main" uri="{DE250136-89BD-433C-8126-D09CA5730AF9}">
        <x15:connection id="45b20d2f-0daf-4617-afbd-b9f0ac1455b5"/>
      </ext>
    </extLst>
  </connection>
  <connection id="6" xr16:uid="{DAB315D4-7628-428D-BB50-0B6B8519C5BE}" name="Query - Providers" description="Connection to the 'Providers' query in the workbook." type="100" refreshedVersion="8" minRefreshableVersion="5">
    <extLst>
      <ext xmlns:x15="http://schemas.microsoft.com/office/spreadsheetml/2010/11/main" uri="{DE250136-89BD-433C-8126-D09CA5730AF9}">
        <x15:connection id="41512821-4e19-4e4a-85ee-b57f4f9c76f1"/>
      </ext>
    </extLst>
  </connection>
  <connection id="7" xr16:uid="{914DAABA-DA06-425C-89F5-8443F340F395}" name="Query - Surveys" description="Connection to the 'Surveys' query in the workbook." type="100" refreshedVersion="8" minRefreshableVersion="5">
    <extLst>
      <ext xmlns:x15="http://schemas.microsoft.com/office/spreadsheetml/2010/11/main" uri="{DE250136-89BD-433C-8126-D09CA5730AF9}">
        <x15:connection id="587ca718-192b-4847-b046-4210f58722dc"/>
      </ext>
    </extLst>
  </connection>
  <connection id="8" xr16:uid="{42CE8126-648E-4EBF-98A0-42FE16F633B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<sst xmlns="http://schemas.openxmlformats.org/spreadsheetml/2006/main" count="107" uniqueCount="60">
  <si>
    <t>Row Labels</t>
  </si>
  <si>
    <t>High</t>
  </si>
  <si>
    <t>Low</t>
  </si>
  <si>
    <t>Middle</t>
  </si>
  <si>
    <t>Grand Total</t>
  </si>
  <si>
    <t>Count of member_id</t>
  </si>
  <si>
    <t>Employed</t>
  </si>
  <si>
    <t>Self-employed</t>
  </si>
  <si>
    <t>Unemployed</t>
  </si>
  <si>
    <t>FALSE</t>
  </si>
  <si>
    <t>TRUE</t>
  </si>
  <si>
    <t>Column Labels</t>
  </si>
  <si>
    <t>Qtr2</t>
  </si>
  <si>
    <t>Qtr3</t>
  </si>
  <si>
    <t>Qtr4</t>
  </si>
  <si>
    <t>Qtr1</t>
  </si>
  <si>
    <t>Apr</t>
  </si>
  <si>
    <t>May</t>
  </si>
  <si>
    <t>Jun</t>
  </si>
  <si>
    <t>Jul</t>
  </si>
  <si>
    <t>Aug</t>
  </si>
  <si>
    <t>Sep</t>
  </si>
  <si>
    <t>Oct</t>
  </si>
  <si>
    <t>Nov</t>
  </si>
  <si>
    <t>Dec</t>
  </si>
  <si>
    <t>Jan</t>
  </si>
  <si>
    <t>Feb</t>
  </si>
  <si>
    <t>Mar</t>
  </si>
  <si>
    <t>Consultation</t>
  </si>
  <si>
    <t>Maternity</t>
  </si>
  <si>
    <t>Medication</t>
  </si>
  <si>
    <t>Surgery</t>
  </si>
  <si>
    <t>Therapy</t>
  </si>
  <si>
    <t>Count of service_id</t>
  </si>
  <si>
    <t>Sum of claim_amount</t>
  </si>
  <si>
    <t>Approved</t>
  </si>
  <si>
    <t>Pending</t>
  </si>
  <si>
    <t>Rejected</t>
  </si>
  <si>
    <t>claim_status</t>
  </si>
  <si>
    <t>claim_date (Quarter)</t>
  </si>
  <si>
    <t>claim_date (Month)</t>
  </si>
  <si>
    <t>Claim Quarter</t>
  </si>
  <si>
    <t>Claim_Month</t>
  </si>
  <si>
    <t>Totalclaim_Amount</t>
  </si>
  <si>
    <t>Approval_Rate</t>
  </si>
  <si>
    <t>Approved_Amount</t>
  </si>
  <si>
    <t>Total_Members</t>
  </si>
  <si>
    <t>is_subsidized</t>
  </si>
  <si>
    <t>Average of contributions</t>
  </si>
  <si>
    <t>Count of claim_id</t>
  </si>
  <si>
    <t>Average Utilization</t>
  </si>
  <si>
    <t>Subsidized per Income level</t>
  </si>
  <si>
    <t>Average Contributions over Time</t>
  </si>
  <si>
    <t>Service Type</t>
  </si>
  <si>
    <t>Total Users</t>
  </si>
  <si>
    <t>Average cost covered</t>
  </si>
  <si>
    <t>Average total cost</t>
  </si>
  <si>
    <t>Average of cost_covered</t>
  </si>
  <si>
    <t>Average of cost_total</t>
  </si>
  <si>
    <t>Claim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</si>
</sst>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2" borderId="0" xfId="0" applyFill="1"/>
    <xf numFmtId="10" fontId="0" fillId="0" borderId="0" xfId="0" applyNumberFormat="1"/>
  </cellXfs>
  <cellStyles count="1">
    <cellStyle name="Normal" xfId="0" builtinId="0"/>
  </cellStyles>
  <dxfs count="4">
    <dxf>
      <font>
        <b/>
        <sz val="11"/>
        <color theme="1"/>
      </font>
      <border>
        <vertical/>
        <horizontal/>
      </border>
    </dxf>
    <dxf>
      <font>
        <color theme="1"/>
      </font>
      <fill>
        <patternFill>
          <bgColor theme="8" tint="0.59996337778862885"/>
        </patternFill>
      </fill>
      <border diagonalUp="0" diagonalDown="0">
        <left/>
        <right/>
        <top/>
        <bottom/>
        <vertical/>
        <horizontal/>
      </border>
    </dxf>
    <dxf>
      <font>
        <b/>
        <color theme="1"/>
      </font>
      <border>
        <bottom style="thin">
          <color rgb="FF4F81BD"/>
        </bottom>
        <vertical/>
        <horizontal/>
      </border>
    </dxf>
    <dxf>
      <font>
        <color theme="1"/>
      </font>
      <fill>
        <patternFill>
          <bgColor theme="8" tint="0.59996337778862885"/>
        </patternFill>
      </fill>
      <border diagonalUp="0" diagonalDown="0">
        <left/>
        <right/>
        <top/>
        <bottom/>
        <vertical/>
        <horizontal/>
      </border>
    </dxf>
  </dxfs>
  <tableStyles count="3" defaultTableStyle="TableStyleMedium2" defaultPivotStyle="PivotStyleLight16">
    <tableStyle name="Invisible" pivot="0" table="0" count="0" xr9:uid="{1E1BF1AA-662D-4466-B6C5-C7E3CE471DEE}"/>
    <tableStyle name="SlicerStyleOther2 2" pivot="0" table="0" count="10" xr9:uid="{29436B75-CC25-4ABB-BB01-D4E2081A0C64}">
      <tableStyleElement type="wholeTable" dxfId="3"/>
      <tableStyleElement type="headerRow" dxfId="2"/>
    </tableStyle>
    <tableStyle name="TimeSlicerStyleLight5 2" pivot="0" table="0" count="9" xr9:uid="{C9FA2A30-1D9E-4614-8DE5-7454F81C060F}">
      <tableStyleElement type="wholeTable" dxfId="1"/>
      <tableStyleElement type="headerRow" dxfId="0"/>
    </tableStyle>
  </tableStyles>
  <extLst>
    <ext xmlns:x14="http://schemas.microsoft.com/office/spreadsheetml/2009/9/main" uri="{46F421CA-312F-682f-3DD2-61675219B42D}">
      <x14:dxfs count="8">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8" tint="0.39997558519241921"/>
              <bgColor theme="8"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8" tint="0.59999389629810485"/>
              </stop>
              <stop position="1">
                <color theme="8"/>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8"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5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1.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15.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microsoft.com/office/2007/relationships/slicerCache" Target="slicerCaches/slicerCache3.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onnections" Target="connections.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pivotCacheDefinition" Target="pivotCache/pivotCacheDefinition7.xml"/><Relationship Id="rId19" Type="http://schemas.microsoft.com/office/2007/relationships/slicerCache" Target="slicerCaches/slicerCache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microsoft.com/office/2011/relationships/timelineCache" Target="timelineCaches/timelineCache1.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SHIF.xlsx]Pivot Data Sheet!PivotTable3</c:name>
    <c:fmtId val="3"/>
  </c:pivotSource>
  <c:chart>
    <c:autoTitleDeleted val="1"/>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hade val="65000"/>
            </a:schemeClr>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tint val="65000"/>
            </a:schemeClr>
          </a:solidFill>
          <a:ln w="19050">
            <a:solidFill>
              <a:schemeClr val="lt1"/>
            </a:solidFill>
          </a:ln>
          <a:effectLst/>
        </c:spPr>
      </c:pivotFmt>
    </c:pivotFmts>
    <c:plotArea>
      <c:layout/>
      <c:pieChart>
        <c:varyColors val="1"/>
        <c:ser>
          <c:idx val="0"/>
          <c:order val="0"/>
          <c:tx>
            <c:strRef>
              <c:f>'Pivot Data Sheet'!$B$1</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869D-41FA-8833-EB62B0316F8F}"/>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869D-41FA-8833-EB62B0316F8F}"/>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869D-41FA-8833-EB62B0316F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Data Sheet'!$A$2:$A$5</c:f>
              <c:strCache>
                <c:ptCount val="3"/>
                <c:pt idx="0">
                  <c:v>High</c:v>
                </c:pt>
                <c:pt idx="1">
                  <c:v>Low</c:v>
                </c:pt>
                <c:pt idx="2">
                  <c:v>Middle</c:v>
                </c:pt>
              </c:strCache>
            </c:strRef>
          </c:cat>
          <c:val>
            <c:numRef>
              <c:f>'Pivot Data Sheet'!$B$2:$B$5</c:f>
              <c:numCache>
                <c:formatCode>General</c:formatCode>
                <c:ptCount val="3"/>
                <c:pt idx="0">
                  <c:v>68</c:v>
                </c:pt>
                <c:pt idx="1">
                  <c:v>65</c:v>
                </c:pt>
                <c:pt idx="2">
                  <c:v>67</c:v>
                </c:pt>
              </c:numCache>
            </c:numRef>
          </c:val>
          <c:extLst>
            <c:ext xmlns:c16="http://schemas.microsoft.com/office/drawing/2014/chart" uri="{C3380CC4-5D6E-409C-BE32-E72D297353CC}">
              <c16:uniqueId val="{00000006-869D-41FA-8833-EB62B0316F8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12700" cap="flat" cmpd="sng" algn="ctr">
      <a:solidFill>
        <a:schemeClr val="dk1"/>
      </a:solidFill>
      <a:prstDash val="solid"/>
      <a:miter lim="800000"/>
    </a:ln>
    <a:effectLst/>
    <a:scene3d>
      <a:camera prst="orthographicFront"/>
      <a:lightRig rig="threePt" dir="t"/>
    </a:scene3d>
    <a:sp3d prstMaterial="matte">
      <a:bevelT w="63500" h="63500" prst="artDeco"/>
      <a:contourClr>
        <a:srgbClr val="000000"/>
      </a:contourClr>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SHIF.xlsx]Pivot Data Sheet!PivotTable4</c:name>
    <c:fmtId val="5"/>
  </c:pivotSource>
  <c:chart>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23006191430705"/>
          <c:y val="0.19077345456538361"/>
          <c:w val="0.70463905878333122"/>
          <c:h val="0.51107817014069212"/>
        </c:manualLayout>
      </c:layout>
      <c:barChart>
        <c:barDir val="col"/>
        <c:grouping val="stacked"/>
        <c:varyColors val="0"/>
        <c:ser>
          <c:idx val="0"/>
          <c:order val="0"/>
          <c:tx>
            <c:strRef>
              <c:f>'Pivot Data Sheet'!$B$7:$B$8</c:f>
              <c:strCache>
                <c:ptCount val="1"/>
                <c:pt idx="0">
                  <c:v>FALSE</c:v>
                </c:pt>
              </c:strCache>
            </c:strRef>
          </c:tx>
          <c:spPr>
            <a:solidFill>
              <a:schemeClr val="accent5">
                <a:shade val="76000"/>
              </a:schemeClr>
            </a:solidFill>
            <a:ln>
              <a:noFill/>
            </a:ln>
            <a:effectLst/>
          </c:spPr>
          <c:invertIfNegative val="0"/>
          <c:cat>
            <c:strRef>
              <c:f>'Pivot Data Sheet'!$A$9:$A$12</c:f>
              <c:strCache>
                <c:ptCount val="3"/>
                <c:pt idx="0">
                  <c:v>Employed</c:v>
                </c:pt>
                <c:pt idx="1">
                  <c:v>Self-employed</c:v>
                </c:pt>
                <c:pt idx="2">
                  <c:v>Unemployed</c:v>
                </c:pt>
              </c:strCache>
            </c:strRef>
          </c:cat>
          <c:val>
            <c:numRef>
              <c:f>'Pivot Data Sheet'!$B$9:$B$12</c:f>
              <c:numCache>
                <c:formatCode>General</c:formatCode>
                <c:ptCount val="3"/>
                <c:pt idx="0">
                  <c:v>38</c:v>
                </c:pt>
                <c:pt idx="1">
                  <c:v>31</c:v>
                </c:pt>
                <c:pt idx="2">
                  <c:v>30</c:v>
                </c:pt>
              </c:numCache>
            </c:numRef>
          </c:val>
          <c:extLst>
            <c:ext xmlns:c16="http://schemas.microsoft.com/office/drawing/2014/chart" uri="{C3380CC4-5D6E-409C-BE32-E72D297353CC}">
              <c16:uniqueId val="{00000000-06A4-42A3-8465-74DE41C9D103}"/>
            </c:ext>
          </c:extLst>
        </c:ser>
        <c:ser>
          <c:idx val="1"/>
          <c:order val="1"/>
          <c:tx>
            <c:strRef>
              <c:f>'Pivot Data Sheet'!$C$7:$C$8</c:f>
              <c:strCache>
                <c:ptCount val="1"/>
                <c:pt idx="0">
                  <c:v>TRUE</c:v>
                </c:pt>
              </c:strCache>
            </c:strRef>
          </c:tx>
          <c:spPr>
            <a:solidFill>
              <a:schemeClr val="accent5">
                <a:tint val="77000"/>
              </a:schemeClr>
            </a:solidFill>
            <a:ln>
              <a:noFill/>
            </a:ln>
            <a:effectLst/>
          </c:spPr>
          <c:invertIfNegative val="0"/>
          <c:cat>
            <c:strRef>
              <c:f>'Pivot Data Sheet'!$A$9:$A$12</c:f>
              <c:strCache>
                <c:ptCount val="3"/>
                <c:pt idx="0">
                  <c:v>Employed</c:v>
                </c:pt>
                <c:pt idx="1">
                  <c:v>Self-employed</c:v>
                </c:pt>
                <c:pt idx="2">
                  <c:v>Unemployed</c:v>
                </c:pt>
              </c:strCache>
            </c:strRef>
          </c:cat>
          <c:val>
            <c:numRef>
              <c:f>'Pivot Data Sheet'!$C$9:$C$12</c:f>
              <c:numCache>
                <c:formatCode>General</c:formatCode>
                <c:ptCount val="3"/>
                <c:pt idx="0">
                  <c:v>38</c:v>
                </c:pt>
                <c:pt idx="1">
                  <c:v>31</c:v>
                </c:pt>
                <c:pt idx="2">
                  <c:v>32</c:v>
                </c:pt>
              </c:numCache>
            </c:numRef>
          </c:val>
          <c:extLst>
            <c:ext xmlns:c16="http://schemas.microsoft.com/office/drawing/2014/chart" uri="{C3380CC4-5D6E-409C-BE32-E72D297353CC}">
              <c16:uniqueId val="{00000001-06A4-42A3-8465-74DE41C9D103}"/>
            </c:ext>
          </c:extLst>
        </c:ser>
        <c:dLbls>
          <c:showLegendKey val="0"/>
          <c:showVal val="0"/>
          <c:showCatName val="0"/>
          <c:showSerName val="0"/>
          <c:showPercent val="0"/>
          <c:showBubbleSize val="0"/>
        </c:dLbls>
        <c:gapWidth val="150"/>
        <c:overlap val="100"/>
        <c:axId val="1437456624"/>
        <c:axId val="1437461904"/>
      </c:barChart>
      <c:catAx>
        <c:axId val="143745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461904"/>
        <c:crosses val="autoZero"/>
        <c:auto val="1"/>
        <c:lblAlgn val="ctr"/>
        <c:lblOffset val="100"/>
        <c:noMultiLvlLbl val="0"/>
      </c:catAx>
      <c:valAx>
        <c:axId val="1437461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45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SHIF.xlsx]Pivot Data Sheet!PivotTable5</c:name>
    <c:fmtId val="5"/>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5"/>
            </a:solidFill>
            <a:round/>
          </a:ln>
          <a:effectLst/>
        </c:spPr>
        <c:marker>
          <c:symbol val="diamond"/>
          <c:size val="6"/>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27010260081126"/>
          <c:y val="0.27224042625631328"/>
          <c:w val="0.71631997136721548"/>
          <c:h val="0.53900626936814056"/>
        </c:manualLayout>
      </c:layout>
      <c:lineChart>
        <c:grouping val="standard"/>
        <c:varyColors val="0"/>
        <c:ser>
          <c:idx val="0"/>
          <c:order val="0"/>
          <c:tx>
            <c:strRef>
              <c:f>'Pivot Data Sheet'!$B$14</c:f>
              <c:strCache>
                <c:ptCount val="1"/>
                <c:pt idx="0">
                  <c:v>Total</c:v>
                </c:pt>
              </c:strCache>
            </c:strRef>
          </c:tx>
          <c:spPr>
            <a:ln w="22225" cap="rnd">
              <a:solidFill>
                <a:schemeClr val="accent5"/>
              </a:solidFill>
              <a:round/>
            </a:ln>
            <a:effectLst/>
          </c:spPr>
          <c:marker>
            <c:symbol val="diamond"/>
            <c:size val="6"/>
            <c:spPr>
              <a:solidFill>
                <a:schemeClr val="accent5"/>
              </a:solidFill>
              <a:ln w="9525">
                <a:solidFill>
                  <a:schemeClr val="accent5"/>
                </a:solidFill>
                <a:round/>
              </a:ln>
              <a:effectLst/>
            </c:spPr>
          </c:marker>
          <c:trendline>
            <c:spPr>
              <a:ln w="19050" cap="rnd">
                <a:solidFill>
                  <a:schemeClr val="accent5"/>
                </a:solidFill>
                <a:prstDash val="sysDash"/>
              </a:ln>
              <a:effectLst/>
            </c:spPr>
            <c:trendlineType val="linear"/>
            <c:dispRSqr val="0"/>
            <c:dispEq val="0"/>
          </c:trendline>
          <c:cat>
            <c:strRef>
              <c:f>'Pivot Data Sheet'!$A$15:$A$27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 Sheet'!$B$15:$B$27</c:f>
              <c:numCache>
                <c:formatCode>General</c:formatCode>
                <c:ptCount val="12"/>
                <c:pt idx="0">
                  <c:v>998.06942220834583</c:v>
                </c:pt>
                <c:pt idx="1">
                  <c:v>1092.5849894205728</c:v>
                </c:pt>
                <c:pt idx="2">
                  <c:v>1299.5976377788343</c:v>
                </c:pt>
                <c:pt idx="3">
                  <c:v>1205.4837249046147</c:v>
                </c:pt>
                <c:pt idx="4">
                  <c:v>1135.2054047455658</c:v>
                </c:pt>
                <c:pt idx="5">
                  <c:v>1079.8139144234035</c:v>
                </c:pt>
                <c:pt idx="6">
                  <c:v>1184.7975777290962</c:v>
                </c:pt>
                <c:pt idx="7">
                  <c:v>1268.4078229821246</c:v>
                </c:pt>
                <c:pt idx="8">
                  <c:v>1015.1797770182292</c:v>
                </c:pt>
                <c:pt idx="9">
                  <c:v>1147.8128283956776</c:v>
                </c:pt>
                <c:pt idx="10">
                  <c:v>1157.7527488708497</c:v>
                </c:pt>
                <c:pt idx="11">
                  <c:v>1168.4767539978027</c:v>
                </c:pt>
              </c:numCache>
            </c:numRef>
          </c:val>
          <c:smooth val="0"/>
          <c:extLst>
            <c:ext xmlns:c16="http://schemas.microsoft.com/office/drawing/2014/chart" uri="{C3380CC4-5D6E-409C-BE32-E72D297353CC}">
              <c16:uniqueId val="{00000000-ED4E-4187-A09C-C734044B12D6}"/>
            </c:ext>
          </c:extLst>
        </c:ser>
        <c:dLbls>
          <c:showLegendKey val="0"/>
          <c:showVal val="0"/>
          <c:showCatName val="0"/>
          <c:showSerName val="0"/>
          <c:showPercent val="0"/>
          <c:showBubbleSize val="0"/>
        </c:dLbls>
        <c:marker val="1"/>
        <c:smooth val="0"/>
        <c:axId val="1437458544"/>
        <c:axId val="1437461424"/>
      </c:lineChart>
      <c:catAx>
        <c:axId val="1437458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37461424"/>
        <c:crosses val="autoZero"/>
        <c:auto val="1"/>
        <c:lblAlgn val="ctr"/>
        <c:lblOffset val="100"/>
        <c:noMultiLvlLbl val="0"/>
      </c:catAx>
      <c:valAx>
        <c:axId val="1437461424"/>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45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10335870516185477"/>
          <c:y val="0.13831078241133801"/>
          <c:w val="0.76665748031496062"/>
          <c:h val="0.70013112428227042"/>
        </c:manualLayout>
      </c:layout>
      <c:barChart>
        <c:barDir val="col"/>
        <c:grouping val="clustered"/>
        <c:varyColors val="0"/>
        <c:ser>
          <c:idx val="0"/>
          <c:order val="0"/>
          <c:tx>
            <c:strRef>
              <c:f>'Pivot Data Sheet'!$K$48</c:f>
              <c:strCache>
                <c:ptCount val="1"/>
                <c:pt idx="0">
                  <c:v>Totalclaim_Amount</c:v>
                </c:pt>
              </c:strCache>
            </c:strRef>
          </c:tx>
          <c:spPr>
            <a:solidFill>
              <a:schemeClr val="accent5">
                <a:tint val="77000"/>
              </a:schemeClr>
            </a:solidFill>
            <a:ln>
              <a:noFill/>
            </a:ln>
            <a:effectLst/>
          </c:spPr>
          <c:invertIfNegative val="0"/>
          <c:cat>
            <c:multiLvlStrRef>
              <c:f>'Pivot Data Sheet'!$H$49:$I$60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'Pivot Data Sheet'!$K$49:$K$60</c:f>
              <c:numCache>
                <c:formatCode>General</c:formatCode>
                <c:ptCount val="12"/>
                <c:pt idx="0">
                  <c:v>511810.98205566406</c:v>
                </c:pt>
                <c:pt idx="1">
                  <c:v>484691.01998901367</c:v>
                </c:pt>
                <c:pt idx="2">
                  <c:v>645958.39306640625</c:v>
                </c:pt>
                <c:pt idx="3">
                  <c:v>819975.25177001953</c:v>
                </c:pt>
                <c:pt idx="4">
                  <c:v>205574.91925048828</c:v>
                </c:pt>
                <c:pt idx="5">
                  <c:v>139217.87939453125</c:v>
                </c:pt>
                <c:pt idx="6">
                  <c:v>228999.36944580078</c:v>
                </c:pt>
                <c:pt idx="7">
                  <c:v>268856.86944580078</c:v>
                </c:pt>
                <c:pt idx="8">
                  <c:v>235389.05078125</c:v>
                </c:pt>
                <c:pt idx="9">
                  <c:v>262466.21984863281</c:v>
                </c:pt>
                <c:pt idx="10">
                  <c:v>391680.31811523438</c:v>
                </c:pt>
                <c:pt idx="11">
                  <c:v>364829.60986328125</c:v>
                </c:pt>
              </c:numCache>
            </c:numRef>
          </c:val>
          <c:extLst>
            <c:ext xmlns:c16="http://schemas.microsoft.com/office/drawing/2014/chart" uri="{C3380CC4-5D6E-409C-BE32-E72D297353CC}">
              <c16:uniqueId val="{00000000-8A69-4898-9878-35E956E6AFD8}"/>
            </c:ext>
          </c:extLst>
        </c:ser>
        <c:dLbls>
          <c:showLegendKey val="0"/>
          <c:showVal val="0"/>
          <c:showCatName val="0"/>
          <c:showSerName val="0"/>
          <c:showPercent val="0"/>
          <c:showBubbleSize val="0"/>
        </c:dLbls>
        <c:gapWidth val="219"/>
        <c:overlap val="-27"/>
        <c:axId val="1240102624"/>
        <c:axId val="1240103104"/>
      </c:barChart>
      <c:lineChart>
        <c:grouping val="standard"/>
        <c:varyColors val="0"/>
        <c:ser>
          <c:idx val="1"/>
          <c:order val="1"/>
          <c:tx>
            <c:strRef>
              <c:f>'Pivot Data Sheet'!$L$48</c:f>
              <c:strCache>
                <c:ptCount val="1"/>
                <c:pt idx="0">
                  <c:v>Approval_Rate</c:v>
                </c:pt>
              </c:strCache>
            </c:strRef>
          </c:tx>
          <c:spPr>
            <a:ln w="28575" cap="rnd">
              <a:solidFill>
                <a:schemeClr val="accent5">
                  <a:shade val="76000"/>
                </a:schemeClr>
              </a:solidFill>
              <a:round/>
            </a:ln>
            <a:effectLst/>
          </c:spPr>
          <c:marker>
            <c:symbol val="none"/>
          </c:marker>
          <c:cat>
            <c:multiLvlStrRef>
              <c:f>'Pivot Data Sheet'!$H$49:$I$60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'Pivot Data Sheet'!$L$49:$L$60</c:f>
              <c:numCache>
                <c:formatCode>0.00%</c:formatCode>
                <c:ptCount val="12"/>
                <c:pt idx="0">
                  <c:v>0.33522746967005695</c:v>
                </c:pt>
                <c:pt idx="1">
                  <c:v>0.33517449943885191</c:v>
                </c:pt>
                <c:pt idx="2">
                  <c:v>0.37965908199726384</c:v>
                </c:pt>
                <c:pt idx="3">
                  <c:v>0.33521994705632152</c:v>
                </c:pt>
                <c:pt idx="4">
                  <c:v>0.53081587006974174</c:v>
                </c:pt>
                <c:pt idx="5">
                  <c:v>0.26073152184800596</c:v>
                </c:pt>
                <c:pt idx="6">
                  <c:v>0.30492603450348366</c:v>
                </c:pt>
                <c:pt idx="7">
                  <c:v>0.27747704938178192</c:v>
                </c:pt>
                <c:pt idx="8">
                  <c:v>0.53455821345146071</c:v>
                </c:pt>
                <c:pt idx="9">
                  <c:v>0.16697790936380419</c:v>
                </c:pt>
                <c:pt idx="10">
                  <c:v>0.30740171130533789</c:v>
                </c:pt>
                <c:pt idx="11">
                  <c:v>0.36088827417496228</c:v>
                </c:pt>
              </c:numCache>
            </c:numRef>
          </c:val>
          <c:smooth val="0"/>
          <c:extLst>
            <c:ext xmlns:c16="http://schemas.microsoft.com/office/drawing/2014/chart" uri="{C3380CC4-5D6E-409C-BE32-E72D297353CC}">
              <c16:uniqueId val="{00000001-8A69-4898-9878-35E956E6AFD8}"/>
            </c:ext>
          </c:extLst>
        </c:ser>
        <c:dLbls>
          <c:showLegendKey val="0"/>
          <c:showVal val="0"/>
          <c:showCatName val="0"/>
          <c:showSerName val="0"/>
          <c:showPercent val="0"/>
          <c:showBubbleSize val="0"/>
        </c:dLbls>
        <c:marker val="1"/>
        <c:smooth val="0"/>
        <c:axId val="1384793872"/>
        <c:axId val="1384793392"/>
      </c:lineChart>
      <c:catAx>
        <c:axId val="124010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103104"/>
        <c:crosses val="autoZero"/>
        <c:auto val="1"/>
        <c:lblAlgn val="ctr"/>
        <c:lblOffset val="100"/>
        <c:noMultiLvlLbl val="0"/>
      </c:catAx>
      <c:valAx>
        <c:axId val="1240103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102624"/>
        <c:crosses val="autoZero"/>
        <c:crossBetween val="between"/>
      </c:valAx>
      <c:valAx>
        <c:axId val="13847933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793872"/>
        <c:crosses val="max"/>
        <c:crossBetween val="between"/>
      </c:valAx>
      <c:catAx>
        <c:axId val="1384793872"/>
        <c:scaling>
          <c:orientation val="minMax"/>
        </c:scaling>
        <c:delete val="1"/>
        <c:axPos val="b"/>
        <c:numFmt formatCode="General" sourceLinked="1"/>
        <c:majorTickMark val="out"/>
        <c:minorTickMark val="none"/>
        <c:tickLblPos val="nextTo"/>
        <c:crossAx val="138479339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Cost to Coverage Relationship</a:t>
            </a:r>
            <a:endParaRPr lang="en-US"/>
          </a:p>
        </c:rich>
      </c:tx>
      <c:layout>
        <c:manualLayout>
          <c:xMode val="edge"/>
          <c:yMode val="edge"/>
          <c:x val="0.1971529159651002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 Data Sheet'!$E$38</c:f>
              <c:strCache>
                <c:ptCount val="1"/>
                <c:pt idx="0">
                  <c:v>Average total cost</c:v>
                </c:pt>
              </c:strCache>
            </c:strRef>
          </c:tx>
          <c:spPr>
            <a:ln w="19050" cap="rnd">
              <a:noFill/>
              <a:round/>
            </a:ln>
            <a:effectLst/>
          </c:spPr>
          <c:marker>
            <c:symbol val="circle"/>
            <c:size val="5"/>
            <c:spPr>
              <a:solidFill>
                <a:schemeClr val="accent5"/>
              </a:solidFill>
              <a:ln w="9525">
                <a:solidFill>
                  <a:schemeClr val="accent5"/>
                </a:solidFill>
              </a:ln>
              <a:effectLst/>
            </c:spPr>
          </c:marker>
          <c:trendline>
            <c:spPr>
              <a:ln w="19050" cap="rnd">
                <a:solidFill>
                  <a:schemeClr val="accent5"/>
                </a:solidFill>
                <a:prstDash val="sysDot"/>
              </a:ln>
              <a:effectLst/>
            </c:spPr>
            <c:trendlineType val="linear"/>
            <c:dispRSqr val="0"/>
            <c:dispEq val="0"/>
          </c:trendline>
          <c:xVal>
            <c:numRef>
              <c:f>'Pivot Data Sheet'!$D$39:$D$43</c:f>
              <c:numCache>
                <c:formatCode>General</c:formatCode>
                <c:ptCount val="5"/>
                <c:pt idx="0">
                  <c:v>7846.781334541939</c:v>
                </c:pt>
                <c:pt idx="1">
                  <c:v>6880.0209748899779</c:v>
                </c:pt>
                <c:pt idx="2">
                  <c:v>7294.2333980583999</c:v>
                </c:pt>
                <c:pt idx="3">
                  <c:v>8209.1342357288704</c:v>
                </c:pt>
                <c:pt idx="4">
                  <c:v>7744.7891718963456</c:v>
                </c:pt>
              </c:numCache>
            </c:numRef>
          </c:xVal>
          <c:yVal>
            <c:numRef>
              <c:f>'Pivot Data Sheet'!$E$39:$E$43</c:f>
              <c:numCache>
                <c:formatCode>General</c:formatCode>
                <c:ptCount val="5"/>
                <c:pt idx="0">
                  <c:v>10492.749282012115</c:v>
                </c:pt>
                <c:pt idx="1">
                  <c:v>9370.5926557268413</c:v>
                </c:pt>
                <c:pt idx="2">
                  <c:v>10045.483764269336</c:v>
                </c:pt>
                <c:pt idx="3">
                  <c:v>11030.906594016335</c:v>
                </c:pt>
                <c:pt idx="4">
                  <c:v>10025.830579080217</c:v>
                </c:pt>
              </c:numCache>
            </c:numRef>
          </c:yVal>
          <c:smooth val="0"/>
          <c:extLst>
            <c:ext xmlns:c16="http://schemas.microsoft.com/office/drawing/2014/chart" uri="{C3380CC4-5D6E-409C-BE32-E72D297353CC}">
              <c16:uniqueId val="{00000001-1D49-4A2F-A93B-A87B4EBBB0C1}"/>
            </c:ext>
          </c:extLst>
        </c:ser>
        <c:dLbls>
          <c:showLegendKey val="0"/>
          <c:showVal val="0"/>
          <c:showCatName val="0"/>
          <c:showSerName val="0"/>
          <c:showPercent val="0"/>
          <c:showBubbleSize val="0"/>
        </c:dLbls>
        <c:axId val="758922736"/>
        <c:axId val="758925616"/>
      </c:scatterChart>
      <c:valAx>
        <c:axId val="758922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925616"/>
        <c:crosses val="autoZero"/>
        <c:crossBetween val="midCat"/>
      </c:valAx>
      <c:valAx>
        <c:axId val="758925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922736"/>
        <c:crosses val="autoZero"/>
        <c:crossBetween val="midCat"/>
      </c:valAx>
      <c:spPr>
        <a:noFill/>
        <a:ln>
          <a:noFill/>
        </a:ln>
        <a:effectLst/>
      </c:spPr>
    </c:plotArea>
    <c:plotVisOnly val="1"/>
    <c:dispBlanksAs val="gap"/>
    <c:showDLblsOverMax val="0"/>
  </c:chart>
  <c:spPr>
    <a:solidFill>
      <a:schemeClr val="accent5">
        <a:lumMod val="20000"/>
        <a:lumOff val="80000"/>
      </a:schemeClr>
    </a:solidFill>
    <a:ln w="9525" cap="flat" cmpd="sng" algn="ctr">
      <a:solidFill>
        <a:schemeClr val="tx1">
          <a:lumMod val="15000"/>
          <a:lumOff val="85000"/>
        </a:schemeClr>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SHIF.xlsx]Pivot Data Sheet!PivotTable9</c:name>
    <c:fmtId val="7"/>
  </c:pivotSource>
  <c:chart>
    <c:autoTitleDeleted val="1"/>
    <c:pivotFmts>
      <c:pivotFmt>
        <c:idx val="0"/>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5">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5">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Data Sheet'!$B$63</c:f>
              <c:strCache>
                <c:ptCount val="1"/>
                <c:pt idx="0">
                  <c:v>Total</c:v>
                </c:pt>
              </c:strCache>
            </c:strRef>
          </c:tx>
          <c:dPt>
            <c:idx val="0"/>
            <c:bubble3D val="0"/>
            <c:spPr>
              <a:solidFill>
                <a:schemeClr val="accent5">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DD9-4FCF-AD4F-A282AA9528B3}"/>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DD9-4FCF-AD4F-A282AA9528B3}"/>
              </c:ext>
            </c:extLst>
          </c:dPt>
          <c:dPt>
            <c:idx val="2"/>
            <c:bubble3D val="0"/>
            <c:spPr>
              <a:solidFill>
                <a:schemeClr val="accent5">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DD9-4FCF-AD4F-A282AA9528B3}"/>
              </c:ext>
            </c:extLst>
          </c:dPt>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Data Sheet'!$A$64:$A$66</c:f>
              <c:strCache>
                <c:ptCount val="3"/>
                <c:pt idx="0">
                  <c:v>Approved</c:v>
                </c:pt>
                <c:pt idx="1">
                  <c:v>Pending</c:v>
                </c:pt>
                <c:pt idx="2">
                  <c:v>Rejected</c:v>
                </c:pt>
              </c:strCache>
            </c:strRef>
          </c:cat>
          <c:val>
            <c:numRef>
              <c:f>'Pivot Data Sheet'!$B$64:$B$66</c:f>
              <c:numCache>
                <c:formatCode>0.00%</c:formatCode>
                <c:ptCount val="3"/>
                <c:pt idx="0">
                  <c:v>0.32833333333333331</c:v>
                </c:pt>
                <c:pt idx="1">
                  <c:v>0.33</c:v>
                </c:pt>
                <c:pt idx="2">
                  <c:v>0.34166666666666667</c:v>
                </c:pt>
              </c:numCache>
            </c:numRef>
          </c:val>
          <c:extLst>
            <c:ext xmlns:c16="http://schemas.microsoft.com/office/drawing/2014/chart" uri="{C3380CC4-5D6E-409C-BE32-E72D297353CC}">
              <c16:uniqueId val="{00000006-9DD9-4FCF-AD4F-A282AA9528B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12700" cap="flat" cmpd="sng" algn="ctr">
      <a:solidFill>
        <a:schemeClr val="accent1"/>
      </a:solidFill>
      <a:prstDash val="solid"/>
      <a:miter lim="800000"/>
    </a:ln>
    <a:effectLst/>
    <a:scene3d>
      <a:camera prst="orthographicFront"/>
      <a:lightRig rig="threePt" dir="t"/>
    </a:scene3d>
    <a:sp3d prstMaterial="matte">
      <a:bevelT w="63500" h="63500" prst="artDeco"/>
      <a:contourClr>
        <a:srgbClr val="000000"/>
      </a:contourClr>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Utilization by service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Utilization by service</a:t>
          </a:r>
        </a:p>
      </cx:txPr>
    </cx:title>
    <cx:plotArea>
      <cx:plotAreaRegion>
        <cx:series layoutId="treemap" uniqueId="{184D2AE8-66D1-42D0-8701-C490F129B075}">
          <cx:dataLabels pos="inEnd">
            <cx:visibility seriesName="0" categoryName="1" value="0"/>
          </cx:dataLabels>
          <cx:dataId val="0"/>
          <cx:layoutPr>
            <cx:parentLabelLayout val="overlapping"/>
          </cx:layoutPr>
        </cx:series>
      </cx:plotAreaRegion>
    </cx:plotArea>
  </cx:chart>
  <cx:spPr>
    <a:solidFill>
      <a:schemeClr val="accent5">
        <a:lumMod val="20000"/>
        <a:lumOff val="80000"/>
      </a:schemeClr>
    </a:solidFill>
    <a:effectLst/>
  </cx:spPr>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png"/><Relationship Id="rId3" Type="http://schemas.openxmlformats.org/officeDocument/2006/relationships/chart" Target="../charts/chart3.xml"/><Relationship Id="rId7" Type="http://schemas.openxmlformats.org/officeDocument/2006/relationships/chart" Target="../charts/chart6.xml"/><Relationship Id="rId12" Type="http://schemas.openxmlformats.org/officeDocument/2006/relationships/image" Target="../media/image5.svg"/><Relationship Id="rId2" Type="http://schemas.openxmlformats.org/officeDocument/2006/relationships/chart" Target="../charts/chart2.xml"/><Relationship Id="rId16" Type="http://schemas.openxmlformats.org/officeDocument/2006/relationships/image" Target="../media/image9.sv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4.png"/><Relationship Id="rId5" Type="http://schemas.openxmlformats.org/officeDocument/2006/relationships/chart" Target="../charts/chart4.xml"/><Relationship Id="rId15" Type="http://schemas.openxmlformats.org/officeDocument/2006/relationships/image" Target="../media/image8.png"/><Relationship Id="rId10" Type="http://schemas.openxmlformats.org/officeDocument/2006/relationships/image" Target="../media/image3.svg"/><Relationship Id="rId4" Type="http://schemas.microsoft.com/office/2014/relationships/chartEx" Target="../charts/chartEx1.xml"/><Relationship Id="rId9" Type="http://schemas.openxmlformats.org/officeDocument/2006/relationships/image" Target="../media/image2.png"/><Relationship Id="rId1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63499</xdr:rowOff>
    </xdr:from>
    <xdr:to>
      <xdr:col>24</xdr:col>
      <xdr:colOff>31750</xdr:colOff>
      <xdr:row>38</xdr:row>
      <xdr:rowOff>63500</xdr:rowOff>
    </xdr:to>
    <xdr:sp macro="" textlink="">
      <xdr:nvSpPr>
        <xdr:cNvPr id="23" name="Rectangle 22">
          <a:extLst>
            <a:ext uri="{FF2B5EF4-FFF2-40B4-BE49-F238E27FC236}">
              <a16:creationId xmlns:a16="http://schemas.microsoft.com/office/drawing/2014/main" id="{BE3D0EFC-EEF0-5B68-2DAF-86BDDF5E36A6}"/>
            </a:ext>
          </a:extLst>
        </xdr:cNvPr>
        <xdr:cNvSpPr/>
      </xdr:nvSpPr>
      <xdr:spPr>
        <a:xfrm>
          <a:off x="0" y="63499"/>
          <a:ext cx="14618607" cy="6894287"/>
        </a:xfrm>
        <a:prstGeom prst="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81642</xdr:colOff>
      <xdr:row>3</xdr:row>
      <xdr:rowOff>54428</xdr:rowOff>
    </xdr:from>
    <xdr:to>
      <xdr:col>5</xdr:col>
      <xdr:colOff>72570</xdr:colOff>
      <xdr:row>7</xdr:row>
      <xdr:rowOff>154214</xdr:rowOff>
    </xdr:to>
    <mc:AlternateContent xmlns:mc="http://schemas.openxmlformats.org/markup-compatibility/2006" xmlns:tsle="http://schemas.microsoft.com/office/drawing/2012/timeslicer">
      <mc:Choice Requires="tsle">
        <xdr:graphicFrame macro="">
          <xdr:nvGraphicFramePr>
            <xdr:cNvPr id="25" name="contribution_date">
              <a:extLst>
                <a:ext uri="{FF2B5EF4-FFF2-40B4-BE49-F238E27FC236}">
                  <a16:creationId xmlns:a16="http://schemas.microsoft.com/office/drawing/2014/main" id="{70FEB7AB-D1E7-4A6C-9C2F-913B62638268}"/>
                </a:ext>
              </a:extLst>
            </xdr:cNvPr>
            <xdr:cNvGraphicFramePr/>
          </xdr:nvGraphicFramePr>
          <xdr:xfrm>
            <a:off x="0" y="0"/>
            <a:ext cx="0" cy="0"/>
          </xdr:xfrm>
          <a:graphic>
            <a:graphicData uri="http://schemas.microsoft.com/office/drawing/2012/timeslicer">
              <tsle:timeslicer name="contribution_date"/>
            </a:graphicData>
          </a:graphic>
        </xdr:graphicFrame>
      </mc:Choice>
      <mc:Fallback xmlns="">
        <xdr:sp macro="" textlink="">
          <xdr:nvSpPr>
            <xdr:cNvPr id="0" name=""/>
            <xdr:cNvSpPr>
              <a:spLocks noTextEdit="1"/>
            </xdr:cNvSpPr>
          </xdr:nvSpPr>
          <xdr:spPr>
            <a:xfrm>
              <a:off x="81642" y="598714"/>
              <a:ext cx="3029857" cy="8255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5</xdr:col>
      <xdr:colOff>63500</xdr:colOff>
      <xdr:row>0</xdr:row>
      <xdr:rowOff>54429</xdr:rowOff>
    </xdr:from>
    <xdr:to>
      <xdr:col>19</xdr:col>
      <xdr:colOff>0</xdr:colOff>
      <xdr:row>3</xdr:row>
      <xdr:rowOff>54428</xdr:rowOff>
    </xdr:to>
    <xdr:sp macro="" textlink="">
      <xdr:nvSpPr>
        <xdr:cNvPr id="2" name="TextBox 1">
          <a:extLst>
            <a:ext uri="{FF2B5EF4-FFF2-40B4-BE49-F238E27FC236}">
              <a16:creationId xmlns:a16="http://schemas.microsoft.com/office/drawing/2014/main" id="{7105E763-D0AA-7438-A295-3CC6176D6619}"/>
            </a:ext>
          </a:extLst>
        </xdr:cNvPr>
        <xdr:cNvSpPr txBox="1"/>
      </xdr:nvSpPr>
      <xdr:spPr>
        <a:xfrm>
          <a:off x="3102429" y="54429"/>
          <a:ext cx="8445500" cy="544285"/>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rPr>
            <a:t>SHIF/SHA</a:t>
          </a:r>
          <a:r>
            <a:rPr lang="en-US" sz="2400" b="1" baseline="0">
              <a:solidFill>
                <a:schemeClr val="bg1"/>
              </a:solidFill>
            </a:rPr>
            <a:t>  EFFICENCY ANALYSIS ACROSS DIFFERENT REGIONS</a:t>
          </a:r>
          <a:r>
            <a:rPr lang="en-US" sz="2400" b="1" baseline="0"/>
            <a:t> (KENYA</a:t>
          </a:r>
          <a:r>
            <a:rPr lang="en-US" sz="2400" baseline="0"/>
            <a:t>)</a:t>
          </a:r>
          <a:endParaRPr lang="en-US" sz="2400"/>
        </a:p>
      </xdr:txBody>
    </xdr:sp>
    <xdr:clientData/>
  </xdr:twoCellAnchor>
  <xdr:twoCellAnchor>
    <xdr:from>
      <xdr:col>5</xdr:col>
      <xdr:colOff>63499</xdr:colOff>
      <xdr:row>3</xdr:row>
      <xdr:rowOff>99786</xdr:rowOff>
    </xdr:from>
    <xdr:to>
      <xdr:col>7</xdr:col>
      <xdr:colOff>353786</xdr:colOff>
      <xdr:row>7</xdr:row>
      <xdr:rowOff>127000</xdr:rowOff>
    </xdr:to>
    <xdr:sp macro="" textlink="'Pivot Data Sheet'!A71">
      <xdr:nvSpPr>
        <xdr:cNvPr id="3" name="Rectangle 2">
          <a:extLst>
            <a:ext uri="{FF2B5EF4-FFF2-40B4-BE49-F238E27FC236}">
              <a16:creationId xmlns:a16="http://schemas.microsoft.com/office/drawing/2014/main" id="{D3FAACE9-75C0-6D46-4EED-9293F9D7EF06}"/>
            </a:ext>
          </a:extLst>
        </xdr:cNvPr>
        <xdr:cNvSpPr/>
      </xdr:nvSpPr>
      <xdr:spPr>
        <a:xfrm>
          <a:off x="3102428" y="644072"/>
          <a:ext cx="1505858" cy="752928"/>
        </a:xfrm>
        <a:prstGeom prst="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BA7B658-1EC8-45A0-8A62-580D30B07D4C}" type="TxLink">
            <a:rPr lang="en-US" sz="2000" b="1" i="0" u="none" strike="noStrike">
              <a:solidFill>
                <a:schemeClr val="bg1"/>
              </a:solidFill>
              <a:latin typeface="Calibri"/>
              <a:ea typeface="Calibri"/>
              <a:cs typeface="Calibri"/>
            </a:rPr>
            <a:pPr algn="ctr"/>
            <a:t>200</a:t>
          </a:fld>
          <a:endParaRPr lang="en-US" sz="2000" b="1">
            <a:solidFill>
              <a:schemeClr val="bg1"/>
            </a:solidFill>
          </a:endParaRPr>
        </a:p>
      </xdr:txBody>
    </xdr:sp>
    <xdr:clientData/>
  </xdr:twoCellAnchor>
  <xdr:twoCellAnchor>
    <xdr:from>
      <xdr:col>5</xdr:col>
      <xdr:colOff>81642</xdr:colOff>
      <xdr:row>3</xdr:row>
      <xdr:rowOff>54430</xdr:rowOff>
    </xdr:from>
    <xdr:to>
      <xdr:col>7</xdr:col>
      <xdr:colOff>371928</xdr:colOff>
      <xdr:row>5</xdr:row>
      <xdr:rowOff>0</xdr:rowOff>
    </xdr:to>
    <xdr:sp macro="" textlink="">
      <xdr:nvSpPr>
        <xdr:cNvPr id="4" name="TextBox 3">
          <a:extLst>
            <a:ext uri="{FF2B5EF4-FFF2-40B4-BE49-F238E27FC236}">
              <a16:creationId xmlns:a16="http://schemas.microsoft.com/office/drawing/2014/main" id="{643015BA-7518-66B6-DABD-8F8466E534B2}"/>
            </a:ext>
          </a:extLst>
        </xdr:cNvPr>
        <xdr:cNvSpPr txBox="1"/>
      </xdr:nvSpPr>
      <xdr:spPr>
        <a:xfrm>
          <a:off x="3120571" y="598716"/>
          <a:ext cx="1505857" cy="3084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a:t>
          </a:r>
          <a:r>
            <a:rPr lang="en-US" sz="1200" b="1" baseline="0"/>
            <a:t> Members</a:t>
          </a:r>
          <a:endParaRPr lang="en-US" sz="1200" b="1"/>
        </a:p>
      </xdr:txBody>
    </xdr:sp>
    <xdr:clientData/>
  </xdr:twoCellAnchor>
  <xdr:twoCellAnchor>
    <xdr:from>
      <xdr:col>7</xdr:col>
      <xdr:colOff>562428</xdr:colOff>
      <xdr:row>3</xdr:row>
      <xdr:rowOff>72571</xdr:rowOff>
    </xdr:from>
    <xdr:to>
      <xdr:col>10</xdr:col>
      <xdr:colOff>272142</xdr:colOff>
      <xdr:row>7</xdr:row>
      <xdr:rowOff>99786</xdr:rowOff>
    </xdr:to>
    <xdr:sp macro="" textlink="'Pivot Data Sheet'!B75">
      <xdr:nvSpPr>
        <xdr:cNvPr id="5" name="Rectangle 4">
          <a:extLst>
            <a:ext uri="{FF2B5EF4-FFF2-40B4-BE49-F238E27FC236}">
              <a16:creationId xmlns:a16="http://schemas.microsoft.com/office/drawing/2014/main" id="{2606D4EA-07B7-944B-F29E-73D38FAAC083}"/>
            </a:ext>
          </a:extLst>
        </xdr:cNvPr>
        <xdr:cNvSpPr/>
      </xdr:nvSpPr>
      <xdr:spPr>
        <a:xfrm>
          <a:off x="4816928" y="616857"/>
          <a:ext cx="1533071" cy="752929"/>
        </a:xfrm>
        <a:prstGeom prst="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CCF93EA-729E-473B-9561-07D48B6C5810}" type="TxLink">
            <a:rPr lang="en-US" sz="2000" b="1" i="0" u="none" strike="noStrike" baseline="0">
              <a:solidFill>
                <a:schemeClr val="bg1"/>
              </a:solidFill>
              <a:latin typeface="Calibri"/>
              <a:ea typeface="Calibri"/>
              <a:cs typeface="Calibri"/>
            </a:rPr>
            <a:pPr algn="ctr"/>
            <a:t>50.50%</a:t>
          </a:fld>
          <a:endParaRPr lang="en-US" sz="2000" b="1" baseline="0">
            <a:solidFill>
              <a:schemeClr val="bg1"/>
            </a:solidFill>
          </a:endParaRPr>
        </a:p>
      </xdr:txBody>
    </xdr:sp>
    <xdr:clientData/>
  </xdr:twoCellAnchor>
  <xdr:twoCellAnchor>
    <xdr:from>
      <xdr:col>10</xdr:col>
      <xdr:colOff>498928</xdr:colOff>
      <xdr:row>3</xdr:row>
      <xdr:rowOff>63499</xdr:rowOff>
    </xdr:from>
    <xdr:to>
      <xdr:col>13</xdr:col>
      <xdr:colOff>553356</xdr:colOff>
      <xdr:row>7</xdr:row>
      <xdr:rowOff>117928</xdr:rowOff>
    </xdr:to>
    <xdr:sp macro="" textlink="'Pivot Data Sheet'!A79">
      <xdr:nvSpPr>
        <xdr:cNvPr id="6" name="Rectangle 5">
          <a:extLst>
            <a:ext uri="{FF2B5EF4-FFF2-40B4-BE49-F238E27FC236}">
              <a16:creationId xmlns:a16="http://schemas.microsoft.com/office/drawing/2014/main" id="{F9E0BC54-7C6B-D0C6-46AD-D89E5DDB0A00}"/>
            </a:ext>
          </a:extLst>
        </xdr:cNvPr>
        <xdr:cNvSpPr/>
      </xdr:nvSpPr>
      <xdr:spPr>
        <a:xfrm>
          <a:off x="6576785" y="607785"/>
          <a:ext cx="1877785" cy="780143"/>
        </a:xfrm>
        <a:prstGeom prst="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AD34F9CB-0693-49EE-A636-F82E8D5D89C5}" type="TxLink">
            <a:rPr lang="en-US" sz="2000" b="1" i="0" u="none" strike="noStrike" baseline="0">
              <a:solidFill>
                <a:schemeClr val="bg1"/>
              </a:solidFill>
              <a:latin typeface="Calibri"/>
              <a:ea typeface="Calibri"/>
              <a:cs typeface="Calibri"/>
            </a:rPr>
            <a:pPr algn="l"/>
            <a:t>1142.575281</a:t>
          </a:fld>
          <a:endParaRPr lang="en-US" sz="2000" b="1" baseline="0">
            <a:solidFill>
              <a:schemeClr val="bg1"/>
            </a:solidFill>
          </a:endParaRPr>
        </a:p>
      </xdr:txBody>
    </xdr:sp>
    <xdr:clientData/>
  </xdr:twoCellAnchor>
  <xdr:twoCellAnchor>
    <xdr:from>
      <xdr:col>14</xdr:col>
      <xdr:colOff>117928</xdr:colOff>
      <xdr:row>3</xdr:row>
      <xdr:rowOff>72571</xdr:rowOff>
    </xdr:from>
    <xdr:to>
      <xdr:col>16</xdr:col>
      <xdr:colOff>244928</xdr:colOff>
      <xdr:row>7</xdr:row>
      <xdr:rowOff>145143</xdr:rowOff>
    </xdr:to>
    <xdr:sp macro="" textlink="'Pivot Data Sheet'!D88">
      <xdr:nvSpPr>
        <xdr:cNvPr id="7" name="Rectangle 6">
          <a:extLst>
            <a:ext uri="{FF2B5EF4-FFF2-40B4-BE49-F238E27FC236}">
              <a16:creationId xmlns:a16="http://schemas.microsoft.com/office/drawing/2014/main" id="{83845FFE-EFEE-1F6A-9B03-8077B7814D35}"/>
            </a:ext>
          </a:extLst>
        </xdr:cNvPr>
        <xdr:cNvSpPr/>
      </xdr:nvSpPr>
      <xdr:spPr>
        <a:xfrm>
          <a:off x="8626928" y="616857"/>
          <a:ext cx="1342571" cy="798286"/>
        </a:xfrm>
        <a:prstGeom prst="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FF59191-2ACD-43AB-B0B8-0CB29AA91C79}" type="TxLink">
            <a:rPr lang="en-US" sz="2000" b="1" i="0" u="none" strike="noStrike" baseline="0">
              <a:solidFill>
                <a:schemeClr val="bg1"/>
              </a:solidFill>
              <a:latin typeface="Calibri"/>
              <a:ea typeface="Calibri"/>
              <a:cs typeface="Calibri"/>
            </a:rPr>
            <a:pPr algn="ctr"/>
            <a:t>160</a:t>
          </a:fld>
          <a:endParaRPr lang="en-US" sz="2000" b="1" baseline="0">
            <a:solidFill>
              <a:schemeClr val="bg1"/>
            </a:solidFill>
          </a:endParaRPr>
        </a:p>
      </xdr:txBody>
    </xdr:sp>
    <xdr:clientData/>
  </xdr:twoCellAnchor>
  <xdr:twoCellAnchor>
    <xdr:from>
      <xdr:col>16</xdr:col>
      <xdr:colOff>353785</xdr:colOff>
      <xdr:row>3</xdr:row>
      <xdr:rowOff>63499</xdr:rowOff>
    </xdr:from>
    <xdr:to>
      <xdr:col>19</xdr:col>
      <xdr:colOff>72570</xdr:colOff>
      <xdr:row>7</xdr:row>
      <xdr:rowOff>127000</xdr:rowOff>
    </xdr:to>
    <xdr:sp macro="" textlink="'Pivot Data Sheet'!B82">
      <xdr:nvSpPr>
        <xdr:cNvPr id="8" name="Rectangle 7">
          <a:extLst>
            <a:ext uri="{FF2B5EF4-FFF2-40B4-BE49-F238E27FC236}">
              <a16:creationId xmlns:a16="http://schemas.microsoft.com/office/drawing/2014/main" id="{558778C3-7A25-A4C2-6DCA-78A49B20E53E}"/>
            </a:ext>
          </a:extLst>
        </xdr:cNvPr>
        <xdr:cNvSpPr/>
      </xdr:nvSpPr>
      <xdr:spPr>
        <a:xfrm>
          <a:off x="10078356" y="607785"/>
          <a:ext cx="1542143" cy="789215"/>
        </a:xfrm>
        <a:prstGeom prst="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CC704BA-CBCE-48AF-9075-A68A0A929C63}" type="TxLink">
            <a:rPr lang="en-US" sz="2000" b="1" i="0" u="none" strike="noStrike" baseline="0">
              <a:solidFill>
                <a:schemeClr val="bg1"/>
              </a:solidFill>
              <a:latin typeface="Calibri"/>
              <a:ea typeface="Calibri"/>
              <a:cs typeface="Calibri"/>
            </a:rPr>
            <a:pPr algn="ctr"/>
            <a:t>32.83%</a:t>
          </a:fld>
          <a:endParaRPr lang="en-US" sz="2000" b="1" baseline="0">
            <a:solidFill>
              <a:schemeClr val="bg1"/>
            </a:solidFill>
          </a:endParaRPr>
        </a:p>
      </xdr:txBody>
    </xdr:sp>
    <xdr:clientData/>
  </xdr:twoCellAnchor>
  <xdr:twoCellAnchor>
    <xdr:from>
      <xdr:col>7</xdr:col>
      <xdr:colOff>571500</xdr:colOff>
      <xdr:row>3</xdr:row>
      <xdr:rowOff>72571</xdr:rowOff>
    </xdr:from>
    <xdr:to>
      <xdr:col>10</xdr:col>
      <xdr:colOff>281213</xdr:colOff>
      <xdr:row>5</xdr:row>
      <xdr:rowOff>18144</xdr:rowOff>
    </xdr:to>
    <xdr:sp macro="" textlink="">
      <xdr:nvSpPr>
        <xdr:cNvPr id="9" name="TextBox 8">
          <a:extLst>
            <a:ext uri="{FF2B5EF4-FFF2-40B4-BE49-F238E27FC236}">
              <a16:creationId xmlns:a16="http://schemas.microsoft.com/office/drawing/2014/main" id="{34FD3467-E747-EC07-C992-B8712406D45D}"/>
            </a:ext>
          </a:extLst>
        </xdr:cNvPr>
        <xdr:cNvSpPr txBox="1"/>
      </xdr:nvSpPr>
      <xdr:spPr>
        <a:xfrm>
          <a:off x="4826000" y="616857"/>
          <a:ext cx="1533070" cy="3084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 Subsidized True</a:t>
          </a:r>
        </a:p>
      </xdr:txBody>
    </xdr:sp>
    <xdr:clientData/>
  </xdr:twoCellAnchor>
  <xdr:twoCellAnchor>
    <xdr:from>
      <xdr:col>10</xdr:col>
      <xdr:colOff>562429</xdr:colOff>
      <xdr:row>3</xdr:row>
      <xdr:rowOff>54428</xdr:rowOff>
    </xdr:from>
    <xdr:to>
      <xdr:col>13</xdr:col>
      <xdr:colOff>526143</xdr:colOff>
      <xdr:row>4</xdr:row>
      <xdr:rowOff>145143</xdr:rowOff>
    </xdr:to>
    <xdr:sp macro="" textlink="">
      <xdr:nvSpPr>
        <xdr:cNvPr id="10" name="TextBox 9">
          <a:extLst>
            <a:ext uri="{FF2B5EF4-FFF2-40B4-BE49-F238E27FC236}">
              <a16:creationId xmlns:a16="http://schemas.microsoft.com/office/drawing/2014/main" id="{F7808F90-8FB5-3985-A3D4-FF4D2B4B95B3}"/>
            </a:ext>
          </a:extLst>
        </xdr:cNvPr>
        <xdr:cNvSpPr txBox="1"/>
      </xdr:nvSpPr>
      <xdr:spPr>
        <a:xfrm>
          <a:off x="6640286" y="598714"/>
          <a:ext cx="1787071" cy="2721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Average Contributions</a:t>
          </a:r>
        </a:p>
      </xdr:txBody>
    </xdr:sp>
    <xdr:clientData/>
  </xdr:twoCellAnchor>
  <xdr:twoCellAnchor>
    <xdr:from>
      <xdr:col>14</xdr:col>
      <xdr:colOff>117929</xdr:colOff>
      <xdr:row>3</xdr:row>
      <xdr:rowOff>63500</xdr:rowOff>
    </xdr:from>
    <xdr:to>
      <xdr:col>16</xdr:col>
      <xdr:colOff>235857</xdr:colOff>
      <xdr:row>5</xdr:row>
      <xdr:rowOff>63500</xdr:rowOff>
    </xdr:to>
    <xdr:sp macro="" textlink="">
      <xdr:nvSpPr>
        <xdr:cNvPr id="11" name="TextBox 10">
          <a:extLst>
            <a:ext uri="{FF2B5EF4-FFF2-40B4-BE49-F238E27FC236}">
              <a16:creationId xmlns:a16="http://schemas.microsoft.com/office/drawing/2014/main" id="{3D3214D9-E321-F4CA-6C0A-A525D0F11A55}"/>
            </a:ext>
          </a:extLst>
        </xdr:cNvPr>
        <xdr:cNvSpPr txBox="1"/>
      </xdr:nvSpPr>
      <xdr:spPr>
        <a:xfrm>
          <a:off x="8626929" y="607786"/>
          <a:ext cx="1333499" cy="3628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100" b="1"/>
            <a:t>Average Utilization </a:t>
          </a:r>
        </a:p>
      </xdr:txBody>
    </xdr:sp>
    <xdr:clientData/>
  </xdr:twoCellAnchor>
  <xdr:twoCellAnchor>
    <xdr:from>
      <xdr:col>16</xdr:col>
      <xdr:colOff>353786</xdr:colOff>
      <xdr:row>3</xdr:row>
      <xdr:rowOff>81644</xdr:rowOff>
    </xdr:from>
    <xdr:to>
      <xdr:col>19</xdr:col>
      <xdr:colOff>0</xdr:colOff>
      <xdr:row>4</xdr:row>
      <xdr:rowOff>163286</xdr:rowOff>
    </xdr:to>
    <xdr:sp macro="" textlink="">
      <xdr:nvSpPr>
        <xdr:cNvPr id="12" name="TextBox 11">
          <a:extLst>
            <a:ext uri="{FF2B5EF4-FFF2-40B4-BE49-F238E27FC236}">
              <a16:creationId xmlns:a16="http://schemas.microsoft.com/office/drawing/2014/main" id="{340B448C-4FE6-82F9-FD23-2E913433200F}"/>
            </a:ext>
          </a:extLst>
        </xdr:cNvPr>
        <xdr:cNvSpPr txBox="1"/>
      </xdr:nvSpPr>
      <xdr:spPr>
        <a:xfrm>
          <a:off x="10078357" y="625930"/>
          <a:ext cx="1469572" cy="2630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%Claim Approval</a:t>
          </a:r>
        </a:p>
      </xdr:txBody>
    </xdr:sp>
    <xdr:clientData/>
  </xdr:twoCellAnchor>
  <xdr:twoCellAnchor>
    <xdr:from>
      <xdr:col>4</xdr:col>
      <xdr:colOff>235857</xdr:colOff>
      <xdr:row>8</xdr:row>
      <xdr:rowOff>36284</xdr:rowOff>
    </xdr:from>
    <xdr:to>
      <xdr:col>8</xdr:col>
      <xdr:colOff>63501</xdr:colOff>
      <xdr:row>18</xdr:row>
      <xdr:rowOff>90714</xdr:rowOff>
    </xdr:to>
    <xdr:graphicFrame macro="">
      <xdr:nvGraphicFramePr>
        <xdr:cNvPr id="13" name="Chart 12">
          <a:extLst>
            <a:ext uri="{FF2B5EF4-FFF2-40B4-BE49-F238E27FC236}">
              <a16:creationId xmlns:a16="http://schemas.microsoft.com/office/drawing/2014/main" id="{2F05755A-10A0-4061-8FF2-BD57AD8CD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335642</xdr:colOff>
      <xdr:row>7</xdr:row>
      <xdr:rowOff>170545</xdr:rowOff>
    </xdr:from>
    <xdr:to>
      <xdr:col>23</xdr:col>
      <xdr:colOff>208643</xdr:colOff>
      <xdr:row>18</xdr:row>
      <xdr:rowOff>90716</xdr:rowOff>
    </xdr:to>
    <xdr:graphicFrame macro="">
      <xdr:nvGraphicFramePr>
        <xdr:cNvPr id="14" name="Chart 13">
          <a:extLst>
            <a:ext uri="{FF2B5EF4-FFF2-40B4-BE49-F238E27FC236}">
              <a16:creationId xmlns:a16="http://schemas.microsoft.com/office/drawing/2014/main" id="{947BCEDB-E61F-47C3-9395-93343E1EC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317500</xdr:colOff>
      <xdr:row>18</xdr:row>
      <xdr:rowOff>145143</xdr:rowOff>
    </xdr:from>
    <xdr:to>
      <xdr:col>23</xdr:col>
      <xdr:colOff>254000</xdr:colOff>
      <xdr:row>34</xdr:row>
      <xdr:rowOff>9072</xdr:rowOff>
    </xdr:to>
    <xdr:graphicFrame macro="">
      <xdr:nvGraphicFramePr>
        <xdr:cNvPr id="15" name="Chart 14">
          <a:extLst>
            <a:ext uri="{FF2B5EF4-FFF2-40B4-BE49-F238E27FC236}">
              <a16:creationId xmlns:a16="http://schemas.microsoft.com/office/drawing/2014/main" id="{C2F38EE3-4315-4455-8C35-CE11F382B2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553357</xdr:colOff>
      <xdr:row>8</xdr:row>
      <xdr:rowOff>9071</xdr:rowOff>
    </xdr:from>
    <xdr:to>
      <xdr:col>17</xdr:col>
      <xdr:colOff>299962</xdr:colOff>
      <xdr:row>18</xdr:row>
      <xdr:rowOff>72572</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3CED9116-57D0-46E1-87B0-E5E51E72F2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258957" y="1482271"/>
              <a:ext cx="3404205" cy="19050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335642</xdr:colOff>
      <xdr:row>18</xdr:row>
      <xdr:rowOff>139701</xdr:rowOff>
    </xdr:from>
    <xdr:to>
      <xdr:col>8</xdr:col>
      <xdr:colOff>47171</xdr:colOff>
      <xdr:row>34</xdr:row>
      <xdr:rowOff>9072</xdr:rowOff>
    </xdr:to>
    <xdr:graphicFrame macro="">
      <xdr:nvGraphicFramePr>
        <xdr:cNvPr id="17" name="Chart 16">
          <a:extLst>
            <a:ext uri="{FF2B5EF4-FFF2-40B4-BE49-F238E27FC236}">
              <a16:creationId xmlns:a16="http://schemas.microsoft.com/office/drawing/2014/main" id="{871FC4B1-7B15-475B-A44D-9ED7CEC085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127000</xdr:colOff>
      <xdr:row>18</xdr:row>
      <xdr:rowOff>108858</xdr:rowOff>
    </xdr:from>
    <xdr:to>
      <xdr:col>16</xdr:col>
      <xdr:colOff>190500</xdr:colOff>
      <xdr:row>33</xdr:row>
      <xdr:rowOff>172357</xdr:rowOff>
    </xdr:to>
    <xdr:graphicFrame macro="">
      <xdr:nvGraphicFramePr>
        <xdr:cNvPr id="21" name="Chart 20">
          <a:extLst>
            <a:ext uri="{FF2B5EF4-FFF2-40B4-BE49-F238E27FC236}">
              <a16:creationId xmlns:a16="http://schemas.microsoft.com/office/drawing/2014/main" id="{A934F350-9C52-4C9C-8FB6-03FE7A3611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362858</xdr:colOff>
      <xdr:row>8</xdr:row>
      <xdr:rowOff>36285</xdr:rowOff>
    </xdr:from>
    <xdr:to>
      <xdr:col>4</xdr:col>
      <xdr:colOff>199571</xdr:colOff>
      <xdr:row>18</xdr:row>
      <xdr:rowOff>63502</xdr:rowOff>
    </xdr:to>
    <xdr:graphicFrame macro="">
      <xdr:nvGraphicFramePr>
        <xdr:cNvPr id="22" name="Chart 21">
          <a:extLst>
            <a:ext uri="{FF2B5EF4-FFF2-40B4-BE49-F238E27FC236}">
              <a16:creationId xmlns:a16="http://schemas.microsoft.com/office/drawing/2014/main" id="{CC1AC825-6D92-4CF6-8C83-956A95FD05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18143</xdr:colOff>
      <xdr:row>2</xdr:row>
      <xdr:rowOff>72573</xdr:rowOff>
    </xdr:from>
    <xdr:to>
      <xdr:col>23</xdr:col>
      <xdr:colOff>226786</xdr:colOff>
      <xdr:row>8</xdr:row>
      <xdr:rowOff>18143</xdr:rowOff>
    </xdr:to>
    <mc:AlternateContent xmlns:mc="http://schemas.openxmlformats.org/markup-compatibility/2006" xmlns:a14="http://schemas.microsoft.com/office/drawing/2010/main">
      <mc:Choice Requires="a14">
        <xdr:graphicFrame macro="">
          <xdr:nvGraphicFramePr>
            <xdr:cNvPr id="24" name="level">
              <a:extLst>
                <a:ext uri="{FF2B5EF4-FFF2-40B4-BE49-F238E27FC236}">
                  <a16:creationId xmlns:a16="http://schemas.microsoft.com/office/drawing/2014/main" id="{A61619E7-FA73-4867-9D68-457EA6EC9B44}"/>
                </a:ext>
              </a:extLst>
            </xdr:cNvPr>
            <xdr:cNvGraphicFramePr/>
          </xdr:nvGraphicFramePr>
          <xdr:xfrm>
            <a:off x="0" y="0"/>
            <a:ext cx="0" cy="0"/>
          </xdr:xfrm>
          <a:graphic>
            <a:graphicData uri="http://schemas.microsoft.com/office/drawing/2010/slicer">
              <sle:slicer xmlns:sle="http://schemas.microsoft.com/office/drawing/2010/slicer" name="level"/>
            </a:graphicData>
          </a:graphic>
        </xdr:graphicFrame>
      </mc:Choice>
      <mc:Fallback xmlns="">
        <xdr:sp macro="" textlink="">
          <xdr:nvSpPr>
            <xdr:cNvPr id="0" name=""/>
            <xdr:cNvSpPr>
              <a:spLocks noTextEdit="1"/>
            </xdr:cNvSpPr>
          </xdr:nvSpPr>
          <xdr:spPr>
            <a:xfrm>
              <a:off x="11566072" y="435430"/>
              <a:ext cx="2639785" cy="10341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108857</xdr:colOff>
      <xdr:row>10</xdr:row>
      <xdr:rowOff>163285</xdr:rowOff>
    </xdr:from>
    <xdr:to>
      <xdr:col>11</xdr:col>
      <xdr:colOff>497205</xdr:colOff>
      <xdr:row>18</xdr:row>
      <xdr:rowOff>117929</xdr:rowOff>
    </xdr:to>
    <mc:AlternateContent xmlns:mc="http://schemas.openxmlformats.org/markup-compatibility/2006" xmlns:a14="http://schemas.microsoft.com/office/drawing/2010/main">
      <mc:Choice Requires="a14">
        <xdr:graphicFrame macro="">
          <xdr:nvGraphicFramePr>
            <xdr:cNvPr id="26" name="region">
              <a:extLst>
                <a:ext uri="{FF2B5EF4-FFF2-40B4-BE49-F238E27FC236}">
                  <a16:creationId xmlns:a16="http://schemas.microsoft.com/office/drawing/2014/main" id="{F544226B-ADEF-4F78-AF75-EEE37C041BA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971143" y="1977571"/>
              <a:ext cx="2211705" cy="1406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90713</xdr:colOff>
      <xdr:row>8</xdr:row>
      <xdr:rowOff>54427</xdr:rowOff>
    </xdr:from>
    <xdr:to>
      <xdr:col>11</xdr:col>
      <xdr:colOff>426357</xdr:colOff>
      <xdr:row>10</xdr:row>
      <xdr:rowOff>126999</xdr:rowOff>
    </xdr:to>
    <mc:AlternateContent xmlns:mc="http://schemas.openxmlformats.org/markup-compatibility/2006" xmlns:a14="http://schemas.microsoft.com/office/drawing/2010/main">
      <mc:Choice Requires="a14">
        <xdr:graphicFrame macro="">
          <xdr:nvGraphicFramePr>
            <xdr:cNvPr id="27" name="gender">
              <a:extLst>
                <a:ext uri="{FF2B5EF4-FFF2-40B4-BE49-F238E27FC236}">
                  <a16:creationId xmlns:a16="http://schemas.microsoft.com/office/drawing/2014/main" id="{7B72C5D7-B2E2-438D-A6DE-0D342A3F3E3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952999" y="1505856"/>
              <a:ext cx="2159001" cy="4354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471714</xdr:colOff>
      <xdr:row>0</xdr:row>
      <xdr:rowOff>18143</xdr:rowOff>
    </xdr:from>
    <xdr:to>
      <xdr:col>5</xdr:col>
      <xdr:colOff>217715</xdr:colOff>
      <xdr:row>6</xdr:row>
      <xdr:rowOff>172358</xdr:rowOff>
    </xdr:to>
    <xdr:pic>
      <xdr:nvPicPr>
        <xdr:cNvPr id="30" name="Picture 29">
          <a:extLst>
            <a:ext uri="{FF2B5EF4-FFF2-40B4-BE49-F238E27FC236}">
              <a16:creationId xmlns:a16="http://schemas.microsoft.com/office/drawing/2014/main" id="{B83B9B3F-1538-8101-E469-D173264AF0B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079500" y="18143"/>
          <a:ext cx="2177144" cy="1242786"/>
        </a:xfrm>
        <a:prstGeom prst="rect">
          <a:avLst/>
        </a:prstGeom>
      </xdr:spPr>
    </xdr:pic>
    <xdr:clientData/>
  </xdr:twoCellAnchor>
  <xdr:twoCellAnchor editAs="oneCell">
    <xdr:from>
      <xdr:col>13</xdr:col>
      <xdr:colOff>172358</xdr:colOff>
      <xdr:row>4</xdr:row>
      <xdr:rowOff>172358</xdr:rowOff>
    </xdr:from>
    <xdr:to>
      <xdr:col>13</xdr:col>
      <xdr:colOff>471714</xdr:colOff>
      <xdr:row>7</xdr:row>
      <xdr:rowOff>132698</xdr:rowOff>
    </xdr:to>
    <xdr:pic>
      <xdr:nvPicPr>
        <xdr:cNvPr id="40" name="Graphic 39" descr="Coins">
          <a:extLst>
            <a:ext uri="{FF2B5EF4-FFF2-40B4-BE49-F238E27FC236}">
              <a16:creationId xmlns:a16="http://schemas.microsoft.com/office/drawing/2014/main" id="{5C9BBA89-56F2-7276-0DFB-4B6B324407A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073572" y="898072"/>
          <a:ext cx="299356" cy="504626"/>
        </a:xfrm>
        <a:prstGeom prst="rect">
          <a:avLst/>
        </a:prstGeom>
      </xdr:spPr>
    </xdr:pic>
    <xdr:clientData/>
  </xdr:twoCellAnchor>
  <xdr:twoCellAnchor editAs="oneCell">
    <xdr:from>
      <xdr:col>15</xdr:col>
      <xdr:colOff>399143</xdr:colOff>
      <xdr:row>6</xdr:row>
      <xdr:rowOff>1</xdr:rowOff>
    </xdr:from>
    <xdr:to>
      <xdr:col>16</xdr:col>
      <xdr:colOff>252642</xdr:colOff>
      <xdr:row>7</xdr:row>
      <xdr:rowOff>90716</xdr:rowOff>
    </xdr:to>
    <xdr:pic>
      <xdr:nvPicPr>
        <xdr:cNvPr id="42" name="Graphic 41" descr="Cheers">
          <a:extLst>
            <a:ext uri="{FF2B5EF4-FFF2-40B4-BE49-F238E27FC236}">
              <a16:creationId xmlns:a16="http://schemas.microsoft.com/office/drawing/2014/main" id="{E07C3DBE-F246-CE93-3E2D-899AEB4E1BC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515929" y="1088572"/>
          <a:ext cx="461284" cy="272144"/>
        </a:xfrm>
        <a:prstGeom prst="rect">
          <a:avLst/>
        </a:prstGeom>
      </xdr:spPr>
    </xdr:pic>
    <xdr:clientData/>
  </xdr:twoCellAnchor>
  <xdr:twoCellAnchor editAs="oneCell">
    <xdr:from>
      <xdr:col>6</xdr:col>
      <xdr:colOff>489857</xdr:colOff>
      <xdr:row>4</xdr:row>
      <xdr:rowOff>72572</xdr:rowOff>
    </xdr:from>
    <xdr:to>
      <xdr:col>7</xdr:col>
      <xdr:colOff>379185</xdr:colOff>
      <xdr:row>8</xdr:row>
      <xdr:rowOff>9071</xdr:rowOff>
    </xdr:to>
    <xdr:pic>
      <xdr:nvPicPr>
        <xdr:cNvPr id="44" name="Graphic 43" descr="Group">
          <a:extLst>
            <a:ext uri="{FF2B5EF4-FFF2-40B4-BE49-F238E27FC236}">
              <a16:creationId xmlns:a16="http://schemas.microsoft.com/office/drawing/2014/main" id="{09093122-7FAD-305A-5476-FF67E902268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136571" y="798286"/>
          <a:ext cx="497114" cy="662214"/>
        </a:xfrm>
        <a:prstGeom prst="rect">
          <a:avLst/>
        </a:prstGeom>
      </xdr:spPr>
    </xdr:pic>
    <xdr:clientData/>
  </xdr:twoCellAnchor>
  <xdr:twoCellAnchor editAs="oneCell">
    <xdr:from>
      <xdr:col>18</xdr:col>
      <xdr:colOff>244928</xdr:colOff>
      <xdr:row>5</xdr:row>
      <xdr:rowOff>18143</xdr:rowOff>
    </xdr:from>
    <xdr:to>
      <xdr:col>19</xdr:col>
      <xdr:colOff>127000</xdr:colOff>
      <xdr:row>7</xdr:row>
      <xdr:rowOff>126999</xdr:rowOff>
    </xdr:to>
    <xdr:pic>
      <xdr:nvPicPr>
        <xdr:cNvPr id="46" name="Graphic 45" descr="Thumbs up sign">
          <a:extLst>
            <a:ext uri="{FF2B5EF4-FFF2-40B4-BE49-F238E27FC236}">
              <a16:creationId xmlns:a16="http://schemas.microsoft.com/office/drawing/2014/main" id="{75132F9E-E9E5-16BE-87DD-F5A0A61510A3}"/>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1185071" y="925286"/>
          <a:ext cx="489858" cy="471713"/>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78.869728240737" backgroundQuery="1" createdVersion="8" refreshedVersion="8" minRefreshableVersion="3" recordCount="0" supportSubquery="1" supportAdvancedDrill="1" xr:uid="{7EB5F4CB-D253-4555-956A-3984C476E0D1}">
  <cacheSource type="external" connectionId="8"/>
  <cacheFields count="3">
    <cacheField name="[Members].[income_level].[income_level]" caption="income_level" numFmtId="0" hierarchy="38" level="1">
      <sharedItems count="3">
        <s v="High"/>
        <s v="Low"/>
        <s v="Middle"/>
      </sharedItems>
    </cacheField>
    <cacheField name="[Measures].[Count of member_id]" caption="Count of member_id" numFmtId="0" hierarchy="68" level="32767"/>
    <cacheField name="[Members].[gender].[gender]" caption="gender" numFmtId="0" hierarchy="37" level="1">
      <sharedItems containsSemiMixedTypes="0" containsNonDate="0" containsString="0"/>
    </cacheField>
  </cacheFields>
  <cacheHierarchies count="82">
    <cacheHierarchy uniqueName="[Claims].[claim_id]" caption="claim_id" attribute="1" defaultMemberUniqueName="[Claims].[claim_id].[All]" allUniqueName="[Claims].[claim_id].[All]" dimensionUniqueName="[Claims]" displayFolder="" count="2" memberValueDatatype="20" unbalanced="0"/>
    <cacheHierarchy uniqueName="[Claims].[provider_id]" caption="provider_id" attribute="1" defaultMemberUniqueName="[Claims].[provider_id].[All]" allUniqueName="[Claims].[provider_id].[All]" dimensionUniqueName="[Claims]" displayFolder="" count="2" memberValueDatatype="20" unbalanced="0"/>
    <cacheHierarchy uniqueName="[Claims].[service_id]" caption="service_id" attribute="1" defaultMemberUniqueName="[Claims].[service_id].[All]" allUniqueName="[Claims].[service_id].[All]" dimensionUniqueName="[Claims]" displayFolder="" count="2" memberValueDatatype="20" unbalanced="0"/>
    <cacheHierarchy uniqueName="[Claims].[claim_amount]" caption="claim_amount" attribute="1" defaultMemberUniqueName="[Claims].[claim_amount].[All]" allUniqueName="[Claims].[claim_amount].[All]" dimensionUniqueName="[Claims]" displayFolder="" count="2" memberValueDatatype="5" unbalanced="0"/>
    <cacheHierarchy uniqueName="[Claims].[claim_date]" caption="claim_date" attribute="1" time="1" defaultMemberUniqueName="[Claims].[claim_date].[All]" allUniqueName="[Claims].[claim_date].[All]" dimensionUniqueName="[Claims]" displayFolder="" count="2" memberValueDatatype="7" unbalanced="0"/>
    <cacheHierarchy uniqueName="[Claims].[payment_date]" caption="payment_date" attribute="1" time="1" defaultMemberUniqueName="[Claims].[payment_date].[All]" allUniqueName="[Claims].[payment_date].[All]" dimensionUniqueName="[Claims]" displayFolder="" count="2" memberValueDatatype="7" unbalanced="0"/>
    <cacheHierarchy uniqueName="[Claims].[claim_status]" caption="claim_status" attribute="1" defaultMemberUniqueName="[Claims].[claim_status].[All]" allUniqueName="[Claims].[claim_status].[All]" dimensionUniqueName="[Claims]" displayFolder="" count="2" memberValueDatatype="130" unbalanced="0"/>
    <cacheHierarchy uniqueName="[Claims].[claim_date (Year)]" caption="claim_date (Year)" attribute="1" defaultMemberUniqueName="[Claims].[claim_date (Year)].[All]" allUniqueName="[Claims].[claim_date (Year)].[All]" dimensionUniqueName="[Claims]" displayFolder="" count="2" memberValueDatatype="130" unbalanced="0"/>
    <cacheHierarchy uniqueName="[Claims].[claim_date (Quarter)]" caption="claim_date (Quarter)" attribute="1" defaultMemberUniqueName="[Claims].[claim_date (Quarter)].[All]" allUniqueName="[Claims].[claim_date (Quarter)].[All]" dimensionUniqueName="[Claims]" displayFolder="" count="2" memberValueDatatype="130" unbalanced="0"/>
    <cacheHierarchy uniqueName="[Claims].[claim_date (Month)]" caption="claim_date (Month)" attribute="1" defaultMemberUniqueName="[Claims].[claim_date (Month)].[All]" allUniqueName="[Claims].[claim_date (Month)].[All]" dimensionUniqueName="[Claims]" displayFolder="" count="2" memberValueDatatype="130" unbalanced="0"/>
    <cacheHierarchy uniqueName="[Contributions].[contribution_id]" caption="contribution_id" attribute="1" defaultMemberUniqueName="[Contributions].[contribution_id].[All]" allUniqueName="[Contributions].[contribution_id].[All]" dimensionUniqueName="[Contributions]" displayFolder="" count="2" memberValueDatatype="20" unbalanced="0"/>
    <cacheHierarchy uniqueName="[Contributions].[member_id]" caption="member_id" attribute="1" defaultMemberUniqueName="[Contributions].[member_id].[All]" allUniqueName="[Contributions].[member_id].[All]" dimensionUniqueName="[Contributions]" displayFolder="" count="2" memberValueDatatype="20" unbalanced="0"/>
    <cacheHierarchy uniqueName="[Contributions].[contribution_amount]" caption="contribution_amount" attribute="1" defaultMemberUniqueName="[Contributions].[contribution_amount].[All]" allUniqueName="[Contributions].[contribution_amount].[All]" dimensionUniqueName="[Contributions]" displayFolder="" count="2" memberValueDatatype="5" unbalanced="0"/>
    <cacheHierarchy uniqueName="[Contributions].[contribution_date]" caption="contribution_date" attribute="1" time="1" defaultMemberUniqueName="[Contributions].[contribution_date].[All]" allUniqueName="[Contributions].[contribution_date].[All]" dimensionUniqueName="[Contributions]" displayFolder="" count="2" memberValueDatatype="7" unbalanced="0"/>
    <cacheHierarchy uniqueName="[Contributions].[payment_status]" caption="payment_status" attribute="1" defaultMemberUniqueName="[Contributions].[payment_status].[All]" allUniqueName="[Contributions].[payment_status].[All]" dimensionUniqueName="[Contributions]" displayFolder="" count="2" memberValueDatatype="130" unbalanced="0"/>
    <cacheHierarchy uniqueName="[Contributions].[employer_id]" caption="employer_id" attribute="1" defaultMemberUniqueName="[Contributions].[employer_id].[All]" allUniqueName="[Contributions].[employer_id].[All]" dimensionUniqueName="[Contributions]" displayFolder="" count="2" memberValueDatatype="130" unbalanced="0"/>
    <cacheHierarchy uniqueName="[Contributions].[penalty_applied]" caption="penalty_applied" attribute="1" defaultMemberUniqueName="[Contributions].[penalty_applied].[All]" allUniqueName="[Contributions].[penalty_applied].[All]" dimensionUniqueName="[Contributions]" displayFolder="" count="2" memberValueDatatype="5" unbalanced="0"/>
    <cacheHierarchy uniqueName="[Contributions].[contribution_date (Year)]" caption="contribution_date (Year)" attribute="1" defaultMemberUniqueName="[Contributions].[contribution_date (Year)].[All]" allUniqueName="[Contributions].[contribution_date (Year)].[All]" dimensionUniqueName="[Contributions]" displayFolder="" count="2" memberValueDatatype="130" unbalanced="0"/>
    <cacheHierarchy uniqueName="[Contributions].[contribution_date (Quarter)]" caption="contribution_date (Quarter)" attribute="1" defaultMemberUniqueName="[Contributions].[contribution_date (Quarter)].[All]" allUniqueName="[Contributions].[contribution_date (Quarter)].[All]" dimensionUniqueName="[Contributions]" displayFolder="" count="2" memberValueDatatype="130" unbalanced="0"/>
    <cacheHierarchy uniqueName="[Contributions].[contribution_date (Month)]" caption="contribution_date (Month)" attribute="1" defaultMemberUniqueName="[Contributions].[contribution_date (Month)].[All]" allUniqueName="[Contributions].[contribution_date (Month)].[All]" dimensionUniqueName="[Contributions]" displayFolder="" count="2" memberValueDatatype="130" unbalanced="0"/>
    <cacheHierarchy uniqueName="[Healthcare_Services].[service_id]" caption="service_id" attribute="1" defaultMemberUniqueName="[Healthcare_Services].[service_id].[All]" allUniqueName="[Healthcare_Services].[service_id].[All]" dimensionUniqueName="[Healthcare_Services]" displayFolder="" count="2" memberValueDatatype="20" unbalanced="0"/>
    <cacheHierarchy uniqueName="[Healthcare_Services].[member_id]" caption="member_id" attribute="1" defaultMemberUniqueName="[Healthcare_Services].[member_id].[All]" allUniqueName="[Healthcare_Services].[member_id].[All]" dimensionUniqueName="[Healthcare_Services]" displayFolder="" count="2" memberValueDatatype="20" unbalanced="0"/>
    <cacheHierarchy uniqueName="[Healthcare_Services].[provider_id]" caption="provider_id" attribute="1" defaultMemberUniqueName="[Healthcare_Services].[provider_id].[All]" allUniqueName="[Healthcare_Services].[provider_id].[All]" dimensionUniqueName="[Healthcare_Services]" displayFolder="" count="2" memberValueDatatype="20" unbalanced="0"/>
    <cacheHierarchy uniqueName="[Healthcare_Services].[service_type]" caption="service_type" attribute="1" defaultMemberUniqueName="[Healthcare_Services].[service_type].[All]" allUniqueName="[Healthcare_Services].[service_type].[All]" dimensionUniqueName="[Healthcare_Services]" displayFolder="" count="2" memberValueDatatype="130" unbalanced="0"/>
    <cacheHierarchy uniqueName="[Healthcare_Services].[service_date]" caption="service_date" attribute="1" time="1" defaultMemberUniqueName="[Healthcare_Services].[service_date].[All]" allUniqueName="[Healthcare_Services].[service_date].[All]" dimensionUniqueName="[Healthcare_Services]" displayFolder="" count="2" memberValueDatatype="7" unbalanced="0"/>
    <cacheHierarchy uniqueName="[Healthcare_Services].[cost_total]" caption="cost_total" attribute="1" defaultMemberUniqueName="[Healthcare_Services].[cost_total].[All]" allUniqueName="[Healthcare_Services].[cost_total].[All]" dimensionUniqueName="[Healthcare_Services]" displayFolder="" count="2" memberValueDatatype="5" unbalanced="0"/>
    <cacheHierarchy uniqueName="[Healthcare_Services].[cost_covered]" caption="cost_covered" attribute="1" defaultMemberUniqueName="[Healthcare_Services].[cost_covered].[All]" allUniqueName="[Healthcare_Services].[cost_covered].[All]" dimensionUniqueName="[Healthcare_Services]" displayFolder="" count="2" memberValueDatatype="5" unbalanced="0"/>
    <cacheHierarchy uniqueName="[Healthcare_Services].[out_of_pocket]" caption="out_of_pocket" attribute="1" defaultMemberUniqueName="[Healthcare_Services].[out_of_pocket].[All]" allUniqueName="[Healthcare_Services].[out_of_pocket].[All]" dimensionUniqueName="[Healthcare_Services]" displayFolder="" count="2" memberValueDatatype="5" unbalanced="0"/>
    <cacheHierarchy uniqueName="[Legal_Cases].[case_id]" caption="case_id" attribute="1" defaultMemberUniqueName="[Legal_Cases].[case_id].[All]" allUniqueName="[Legal_Cases].[case_id].[All]" dimensionUniqueName="[Legal_Cases]" displayFolder="" count="2" memberValueDatatype="20" unbalanced="0"/>
    <cacheHierarchy uniqueName="[Legal_Cases].[case_description]" caption="case_description" attribute="1" defaultMemberUniqueName="[Legal_Cases].[case_description].[All]" allUniqueName="[Legal_Cases].[case_description].[All]" dimensionUniqueName="[Legal_Cases]" displayFolder="" count="2" memberValueDatatype="130" unbalanced="0"/>
    <cacheHierarchy uniqueName="[Legal_Cases].[filing_date]" caption="filing_date" attribute="1" time="1" defaultMemberUniqueName="[Legal_Cases].[filing_date].[All]" allUniqueName="[Legal_Cases].[filing_date].[All]" dimensionUniqueName="[Legal_Cases]" displayFolder="" count="2" memberValueDatatype="7" unbalanced="0"/>
    <cacheHierarchy uniqueName="[Legal_Cases].[status]" caption="status" attribute="1" defaultMemberUniqueName="[Legal_Cases].[status].[All]" allUniqueName="[Legal_Cases].[status].[All]" dimensionUniqueName="[Legal_Cases]" displayFolder="" count="2" memberValueDatatype="130" unbalanced="0"/>
    <cacheHierarchy uniqueName="[Legal_Cases].[impact_level]" caption="impact_level" attribute="1" defaultMemberUniqueName="[Legal_Cases].[impact_level].[All]" allUniqueName="[Legal_Cases].[impact_level].[All]" dimensionUniqueName="[Legal_Cases]" displayFolder="" count="2" memberValueDatatype="130" unbalanced="0"/>
    <cacheHierarchy uniqueName="[Members].[member_id]" caption="member_id" attribute="1" defaultMemberUniqueName="[Members].[member_id].[All]" allUniqueName="[Members].[member_id].[All]" dimensionUniqueName="[Members]" displayFolder="" count="2" memberValueDatatype="20" unbalanced="0"/>
    <cacheHierarchy uniqueName="[Members].[national_id]" caption="national_id" attribute="1" defaultMemberUniqueName="[Members].[national_id].[All]" allUniqueName="[Members].[national_id].[All]" dimensionUniqueName="[Members]" displayFolder="" count="2" memberValueDatatype="20" unbalanced="0"/>
    <cacheHierarchy uniqueName="[Members].[full_name]" caption="full_name" attribute="1" defaultMemberUniqueName="[Members].[full_name].[All]" allUniqueName="[Members].[full_name].[All]" dimensionUniqueName="[Members]" displayFolder="" count="2" memberValueDatatype="130" unbalanced="0"/>
    <cacheHierarchy uniqueName="[Members].[age]" caption="age" attribute="1" defaultMemberUniqueName="[Members].[age].[All]" allUniqueName="[Members].[age].[All]" dimensionUniqueName="[Members]" displayFolder="" count="2" memberValueDatatype="20" unbalanced="0"/>
    <cacheHierarchy uniqueName="[Members].[gender]" caption="gender" attribute="1" defaultMemberUniqueName="[Members].[gender].[All]" allUniqueName="[Members].[gender].[All]" dimensionUniqueName="[Members]" displayFolder="" count="2" memberValueDatatype="130" unbalanced="0">
      <fieldsUsage count="2">
        <fieldUsage x="-1"/>
        <fieldUsage x="2"/>
      </fieldsUsage>
    </cacheHierarchy>
    <cacheHierarchy uniqueName="[Members].[income_level]" caption="income_level" attribute="1" defaultMemberUniqueName="[Members].[income_level].[All]" allUniqueName="[Members].[income_level].[All]" dimensionUniqueName="[Members]" displayFolder="" count="2" memberValueDatatype="130" unbalanced="0">
      <fieldsUsage count="2">
        <fieldUsage x="-1"/>
        <fieldUsage x="0"/>
      </fieldsUsage>
    </cacheHierarchy>
    <cacheHierarchy uniqueName="[Members].[employment_status]" caption="employment_status" attribute="1" defaultMemberUniqueName="[Members].[employment_status].[All]" allUniqueName="[Members].[employment_status].[All]" dimensionUniqueName="[Members]" displayFolder="" count="2" memberValueDatatype="130" unbalanced="0"/>
    <cacheHierarchy uniqueName="[Members].[region]" caption="region" attribute="1" defaultMemberUniqueName="[Members].[region].[All]" allUniqueName="[Members].[region].[All]" dimensionUniqueName="[Members]" displayFolder="" count="2" memberValueDatatype="130" unbalanced="0"/>
    <cacheHierarchy uniqueName="[Members].[registration_date]" caption="registration_date" attribute="1" time="1" defaultMemberUniqueName="[Members].[registration_date].[All]" allUniqueName="[Members].[registration_date].[All]" dimensionUniqueName="[Members]" displayFolder="" count="2" memberValueDatatype="7" unbalanced="0"/>
    <cacheHierarchy uniqueName="[Members].[is_subsidized]" caption="is_subsidized" attribute="1" defaultMemberUniqueName="[Members].[is_subsidized].[All]" allUniqueName="[Members].[is_subsidized].[All]" dimensionUniqueName="[Members]" displayFolder="" count="2" memberValueDatatype="11" unbalanced="0"/>
    <cacheHierarchy uniqueName="[Members].[nhif_migrated]" caption="nhif_migrated" attribute="1" defaultMemberUniqueName="[Members].[nhif_migrated].[All]" allUniqueName="[Members].[nhif_migrated].[All]" dimensionUniqueName="[Members]" displayFolder="" count="2" memberValueDatatype="11" unbalanced="0"/>
    <cacheHierarchy uniqueName="[Providers].[provider_id]" caption="provider_id" attribute="1" defaultMemberUniqueName="[Providers].[provider_id].[All]" allUniqueName="[Providers].[provider_id].[All]" dimensionUniqueName="[Providers]" displayFolder="" count="2" memberValueDatatype="20" unbalanced="0"/>
    <cacheHierarchy uniqueName="[Providers].[provider_name]" caption="provider_name" attribute="1" defaultMemberUniqueName="[Providers].[provider_name].[All]" allUniqueName="[Providers].[provider_name].[All]" dimensionUniqueName="[Providers]" displayFolder="" count="2" memberValueDatatype="130" unbalanced="0"/>
    <cacheHierarchy uniqueName="[Providers].[region]" caption="region" attribute="1" defaultMemberUniqueName="[Providers].[region].[All]" allUniqueName="[Providers].[region].[All]" dimensionUniqueName="[Providers]" displayFolder="" count="2" memberValueDatatype="130" unbalanced="0"/>
    <cacheHierarchy uniqueName="[Providers].[facility_type]" caption="facility_type" attribute="1" defaultMemberUniqueName="[Providers].[facility_type].[All]" allUniqueName="[Providers].[facility_type].[All]" dimensionUniqueName="[Providers]" displayFolder="" count="2" memberValueDatatype="130" unbalanced="0"/>
    <cacheHierarchy uniqueName="[Providers].[level]" caption="level" attribute="1" defaultMemberUniqueName="[Providers].[level].[All]" allUniqueName="[Providers].[level].[All]" dimensionUniqueName="[Providers]" displayFolder="" count="2" memberValueDatatype="130" unbalanced="0"/>
    <cacheHierarchy uniqueName="[Providers].[accreditation_date]" caption="accreditation_date" attribute="1" time="1" defaultMemberUniqueName="[Providers].[accreditation_date].[All]" allUniqueName="[Providers].[accreditation_date].[All]" dimensionUniqueName="[Providers]" displayFolder="" count="2" memberValueDatatype="7" unbalanced="0"/>
    <cacheHierarchy uniqueName="[Surveys].[survey_id]" caption="survey_id" attribute="1" defaultMemberUniqueName="[Surveys].[survey_id].[All]" allUniqueName="[Surveys].[survey_id].[All]" dimensionUniqueName="[Surveys]" displayFolder="" count="2" memberValueDatatype="20" unbalanced="0"/>
    <cacheHierarchy uniqueName="[Surveys].[member_id]" caption="member_id" attribute="1" defaultMemberUniqueName="[Surveys].[member_id].[All]" allUniqueName="[Surveys].[member_id].[All]" dimensionUniqueName="[Surveys]" displayFolder="" count="2" memberValueDatatype="20" unbalanced="0"/>
    <cacheHierarchy uniqueName="[Surveys].[survey_date]" caption="survey_date" attribute="1" time="1" defaultMemberUniqueName="[Surveys].[survey_date].[All]" allUniqueName="[Surveys].[survey_date].[All]" dimensionUniqueName="[Surveys]" displayFolder="" count="2" memberValueDatatype="7" unbalanced="0"/>
    <cacheHierarchy uniqueName="[Surveys].[awareness_level]" caption="awareness_level" attribute="1" defaultMemberUniqueName="[Surveys].[awareness_level].[All]" allUniqueName="[Surveys].[awareness_level].[All]" dimensionUniqueName="[Surveys]" displayFolder="" count="2" memberValueDatatype="130" unbalanced="0"/>
    <cacheHierarchy uniqueName="[Surveys].[satisfaction_score]" caption="satisfaction_score" attribute="1" defaultMemberUniqueName="[Surveys].[satisfaction_score].[All]" allUniqueName="[Surveys].[satisfaction_score].[All]" dimensionUniqueName="[Surveys]" displayFolder="" count="2" memberValueDatatype="20" unbalanced="0"/>
    <cacheHierarchy uniqueName="[Surveys].[trust_level]" caption="trust_level" attribute="1" defaultMemberUniqueName="[Surveys].[trust_level].[All]" allUniqueName="[Surveys].[trust_level].[All]" dimensionUniqueName="[Surveys]" displayFolder="" count="2" memberValueDatatype="130" unbalanced="0"/>
    <cacheHierarchy uniqueName="[Surveys].[comments]" caption="comments" attribute="1" defaultMemberUniqueName="[Surveys].[comments].[All]" allUniqueName="[Surveys].[comments].[All]" dimensionUniqueName="[Surveys]" displayFolder="" count="2" memberValueDatatype="130" unbalanced="0"/>
    <cacheHierarchy uniqueName="[Claims].[claim_date (Month Index)]" caption="claim_date (Month Index)" attribute="1" defaultMemberUniqueName="[Claims].[claim_date (Month Index)].[All]" allUniqueName="[Claims].[claim_date (Month Index)].[All]" dimensionUniqueName="[Claims]" displayFolder="" count="2" memberValueDatatype="20" unbalanced="0" hidden="1"/>
    <cacheHierarchy uniqueName="[Contributions].[contribution_date (Month Index)]" caption="contribution_date (Month Index)" attribute="1" defaultMemberUniqueName="[Contributions].[contribution_date (Month Index)].[All]" allUniqueName="[Contributions].[contribution_date (Month Index)].[All]" dimensionUniqueName="[Contributions]" displayFolder="" count="2" memberValueDatatype="20" unbalanced="0" hidden="1"/>
    <cacheHierarchy uniqueName="[Measures].[__XL_Count Claims]" caption="__XL_Count Claims" measure="1" displayFolder="" measureGroup="Claims" count="0" hidden="1"/>
    <cacheHierarchy uniqueName="[Measures].[__XL_Count Contributions]" caption="__XL_Count Contributions" measure="1" displayFolder="" measureGroup="Contributions" count="0" hidden="1"/>
    <cacheHierarchy uniqueName="[Measures].[__XL_Count Healthcare_Services]" caption="__XL_Count Healthcare_Services" measure="1" displayFolder="" measureGroup="Healthcare_Services" count="0" hidden="1"/>
    <cacheHierarchy uniqueName="[Measures].[__XL_Count Legal_Cases]" caption="__XL_Count Legal_Cases" measure="1" displayFolder="" measureGroup="Legal_Cases" count="0" hidden="1"/>
    <cacheHierarchy uniqueName="[Measures].[__XL_Count Members]" caption="__XL_Count Members" measure="1" displayFolder="" measureGroup="Members" count="0" hidden="1"/>
    <cacheHierarchy uniqueName="[Measures].[__XL_Count Providers]" caption="__XL_Count Providers" measure="1" displayFolder="" measureGroup="Providers" count="0" hidden="1"/>
    <cacheHierarchy uniqueName="[Measures].[__XL_Count Surveys]" caption="__XL_Count Surveys" measure="1" displayFolder="" measureGroup="Surveys" count="0" hidden="1"/>
    <cacheHierarchy uniqueName="[Measures].[__No measures defined]" caption="__No measures defined" measure="1" displayFolder="" count="0" hidden="1"/>
    <cacheHierarchy uniqueName="[Measures].[Sum of member_id]" caption="Sum of member_id" measure="1" displayFolder="" measureGroup="Members" count="0" hidden="1">
      <extLst>
        <ext xmlns:x15="http://schemas.microsoft.com/office/spreadsheetml/2010/11/main" uri="{B97F6D7D-B522-45F9-BDA1-12C45D357490}">
          <x15:cacheHierarchy aggregatedColumn="33"/>
        </ext>
      </extLst>
    </cacheHierarchy>
    <cacheHierarchy uniqueName="[Measures].[Count of member_id]" caption="Count of member_id" measure="1" displayFolder="" measureGroup="Members"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contribution_amount]" caption="Sum of contribution_amount" measure="1" displayFolder="" measureGroup="Contributions" count="0" hidden="1">
      <extLst>
        <ext xmlns:x15="http://schemas.microsoft.com/office/spreadsheetml/2010/11/main" uri="{B97F6D7D-B522-45F9-BDA1-12C45D357490}">
          <x15:cacheHierarchy aggregatedColumn="12"/>
        </ext>
      </extLst>
    </cacheHierarchy>
    <cacheHierarchy uniqueName="[Measures].[Sum of service_id]" caption="Sum of service_id" measure="1" displayFolder="" measureGroup="Healthcare_Services" count="0" hidden="1">
      <extLst>
        <ext xmlns:x15="http://schemas.microsoft.com/office/spreadsheetml/2010/11/main" uri="{B97F6D7D-B522-45F9-BDA1-12C45D357490}">
          <x15:cacheHierarchy aggregatedColumn="20"/>
        </ext>
      </extLst>
    </cacheHierarchy>
    <cacheHierarchy uniqueName="[Measures].[Count of service_id]" caption="Count of service_id" measure="1" displayFolder="" measureGroup="Healthcare_Services" count="0" hidden="1">
      <extLst>
        <ext xmlns:x15="http://schemas.microsoft.com/office/spreadsheetml/2010/11/main" uri="{B97F6D7D-B522-45F9-BDA1-12C45D357490}">
          <x15:cacheHierarchy aggregatedColumn="20"/>
        </ext>
      </extLst>
    </cacheHierarchy>
    <cacheHierarchy uniqueName="[Measures].[Sum of cost_total]" caption="Sum of cost_total" measure="1" displayFolder="" measureGroup="Healthcare_Services" count="0" hidden="1">
      <extLst>
        <ext xmlns:x15="http://schemas.microsoft.com/office/spreadsheetml/2010/11/main" uri="{B97F6D7D-B522-45F9-BDA1-12C45D357490}">
          <x15:cacheHierarchy aggregatedColumn="25"/>
        </ext>
      </extLst>
    </cacheHierarchy>
    <cacheHierarchy uniqueName="[Measures].[Sum of cost_covered]" caption="Sum of cost_covered" measure="1" displayFolder="" measureGroup="Healthcare_Services" count="0" hidden="1">
      <extLst>
        <ext xmlns:x15="http://schemas.microsoft.com/office/spreadsheetml/2010/11/main" uri="{B97F6D7D-B522-45F9-BDA1-12C45D357490}">
          <x15:cacheHierarchy aggregatedColumn="26"/>
        </ext>
      </extLst>
    </cacheHierarchy>
    <cacheHierarchy uniqueName="[Measures].[Sum of claim_amount]" caption="Sum of claim_amount" measure="1" displayFolder="" measureGroup="Claims" count="0" hidden="1">
      <extLst>
        <ext xmlns:x15="http://schemas.microsoft.com/office/spreadsheetml/2010/11/main" uri="{B97F6D7D-B522-45F9-BDA1-12C45D357490}">
          <x15:cacheHierarchy aggregatedColumn="3"/>
        </ext>
      </extLst>
    </cacheHierarchy>
    <cacheHierarchy uniqueName="[Measures].[Count of claim_amount]" caption="Count of claim_amount" measure="1" displayFolder="" measureGroup="Claims" count="0" hidden="1">
      <extLst>
        <ext xmlns:x15="http://schemas.microsoft.com/office/spreadsheetml/2010/11/main" uri="{B97F6D7D-B522-45F9-BDA1-12C45D357490}">
          <x15:cacheHierarchy aggregatedColumn="3"/>
        </ext>
      </extLst>
    </cacheHierarchy>
    <cacheHierarchy uniqueName="[Measures].[Count of claim_status]" caption="Count of claim_status" measure="1" displayFolder="" measureGroup="Claims" count="0" hidden="1">
      <extLst>
        <ext xmlns:x15="http://schemas.microsoft.com/office/spreadsheetml/2010/11/main" uri="{B97F6D7D-B522-45F9-BDA1-12C45D357490}">
          <x15:cacheHierarchy aggregatedColumn="6"/>
        </ext>
      </extLst>
    </cacheHierarchy>
    <cacheHierarchy uniqueName="[Measures].[Average of contribution_amount]" caption="Average of contribution_amount" measure="1" displayFolder="" measureGroup="Contributions" count="0" hidden="1">
      <extLst>
        <ext xmlns:x15="http://schemas.microsoft.com/office/spreadsheetml/2010/11/main" uri="{B97F6D7D-B522-45F9-BDA1-12C45D357490}">
          <x15:cacheHierarchy aggregatedColumn="12"/>
        </ext>
      </extLst>
    </cacheHierarchy>
    <cacheHierarchy uniqueName="[Measures].[Sum of claim_id]" caption="Sum of claim_id" measure="1" displayFolder="" measureGroup="Claims" count="0" hidden="1">
      <extLst>
        <ext xmlns:x15="http://schemas.microsoft.com/office/spreadsheetml/2010/11/main" uri="{B97F6D7D-B522-45F9-BDA1-12C45D357490}">
          <x15:cacheHierarchy aggregatedColumn="0"/>
        </ext>
      </extLst>
    </cacheHierarchy>
    <cacheHierarchy uniqueName="[Measures].[Count of claim_id]" caption="Count of claim_id" measure="1" displayFolder="" measureGroup="Claims" count="0" hidden="1">
      <extLst>
        <ext xmlns:x15="http://schemas.microsoft.com/office/spreadsheetml/2010/11/main" uri="{B97F6D7D-B522-45F9-BDA1-12C45D357490}">
          <x15:cacheHierarchy aggregatedColumn="0"/>
        </ext>
      </extLst>
    </cacheHierarchy>
    <cacheHierarchy uniqueName="[Measures].[Average of cost_covered]" caption="Average of cost_covered" measure="1" displayFolder="" measureGroup="Healthcare_Services" count="0" hidden="1">
      <extLst>
        <ext xmlns:x15="http://schemas.microsoft.com/office/spreadsheetml/2010/11/main" uri="{B97F6D7D-B522-45F9-BDA1-12C45D357490}">
          <x15:cacheHierarchy aggregatedColumn="26"/>
        </ext>
      </extLst>
    </cacheHierarchy>
    <cacheHierarchy uniqueName="[Measures].[Average of cost_total]" caption="Average of cost_total" measure="1" displayFolder="" measureGroup="Healthcare_Services" count="0" hidden="1">
      <extLst>
        <ext xmlns:x15="http://schemas.microsoft.com/office/spreadsheetml/2010/11/main" uri="{B97F6D7D-B522-45F9-BDA1-12C45D357490}">
          <x15:cacheHierarchy aggregatedColumn="25"/>
        </ext>
      </extLst>
    </cacheHierarchy>
  </cacheHierarchies>
  <kpis count="0"/>
  <dimensions count="8">
    <dimension name="Claims" uniqueName="[Claims]" caption="Claims"/>
    <dimension name="Contributions" uniqueName="[Contributions]" caption="Contributions"/>
    <dimension name="Healthcare_Services" uniqueName="[Healthcare_Services]" caption="Healthcare_Services"/>
    <dimension name="Legal_Cases" uniqueName="[Legal_Cases]" caption="Legal_Cases"/>
    <dimension measure="1" name="Measures" uniqueName="[Measures]" caption="Measures"/>
    <dimension name="Members" uniqueName="[Members]" caption="Members"/>
    <dimension name="Providers" uniqueName="[Providers]" caption="Providers"/>
    <dimension name="Surveys" uniqueName="[Surveys]" caption="Surveys"/>
  </dimensions>
  <measureGroups count="7">
    <measureGroup name="Claims" caption="Claims"/>
    <measureGroup name="Contributions" caption="Contributions"/>
    <measureGroup name="Healthcare_Services" caption="Healthcare_Services"/>
    <measureGroup name="Legal_Cases" caption="Legal_Cases"/>
    <measureGroup name="Members" caption="Members"/>
    <measureGroup name="Providers" caption="Providers"/>
    <measureGroup name="Surveys" caption="Surveys"/>
  </measureGroups>
  <maps count="10">
    <map measureGroup="0" dimension="0"/>
    <map measureGroup="0" dimension="2"/>
    <map measureGroup="0" dimension="6"/>
    <map measureGroup="1" dimension="1"/>
    <map measureGroup="1" dimension="5"/>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78.869729398146" backgroundQuery="1" createdVersion="8" refreshedVersion="8" minRefreshableVersion="3" recordCount="0" supportSubquery="1" supportAdvancedDrill="1" xr:uid="{013EF2F0-C366-40B5-BE0C-B329C2A49D3E}">
  <cacheSource type="external" connectionId="8"/>
  <cacheFields count="4">
    <cacheField name="[Measures].[Count of member_id]" caption="Count of member_id" numFmtId="0" hierarchy="68" level="32767"/>
    <cacheField name="[Members].[employment_status].[employment_status]" caption="employment_status" numFmtId="0" hierarchy="39" level="1">
      <sharedItems count="3">
        <s v="Employed"/>
        <s v="Self-employed"/>
        <s v="Unemployed"/>
      </sharedItems>
    </cacheField>
    <cacheField name="[Members].[is_subsidized].[is_subsidized]" caption="is_subsidized" numFmtId="0" hierarchy="42" level="1">
      <sharedItems count="2">
        <b v="0"/>
        <b v="1"/>
      </sharedItems>
    </cacheField>
    <cacheField name="[Members].[gender].[gender]" caption="gender" numFmtId="0" hierarchy="37" level="1">
      <sharedItems containsSemiMixedTypes="0" containsNonDate="0" containsString="0"/>
    </cacheField>
  </cacheFields>
  <cacheHierarchies count="82">
    <cacheHierarchy uniqueName="[Claims].[claim_id]" caption="claim_id" attribute="1" defaultMemberUniqueName="[Claims].[claim_id].[All]" allUniqueName="[Claims].[claim_id].[All]" dimensionUniqueName="[Claims]" displayFolder="" count="0" memberValueDatatype="20" unbalanced="0"/>
    <cacheHierarchy uniqueName="[Claims].[provider_id]" caption="provider_id" attribute="1" defaultMemberUniqueName="[Claims].[provider_id].[All]" allUniqueName="[Claims].[provider_id].[All]" dimensionUniqueName="[Claims]" displayFolder="" count="0" memberValueDatatype="20" unbalanced="0"/>
    <cacheHierarchy uniqueName="[Claims].[service_id]" caption="service_id" attribute="1" defaultMemberUniqueName="[Claims].[service_id].[All]" allUniqueName="[Claims].[service_id].[All]" dimensionUniqueName="[Claims]" displayFolder="" count="0" memberValueDatatype="20" unbalanced="0"/>
    <cacheHierarchy uniqueName="[Claims].[claim_amount]" caption="claim_amount" attribute="1" defaultMemberUniqueName="[Claims].[claim_amount].[All]" allUniqueName="[Claims].[claim_amount].[All]" dimensionUniqueName="[Claims]" displayFolder="" count="0" memberValueDatatype="5" unbalanced="0"/>
    <cacheHierarchy uniqueName="[Claims].[claim_date]" caption="claim_date" attribute="1" time="1" defaultMemberUniqueName="[Claims].[claim_date].[All]" allUniqueName="[Claims].[claim_date].[All]" dimensionUniqueName="[Claims]" displayFolder="" count="0" memberValueDatatype="7" unbalanced="0"/>
    <cacheHierarchy uniqueName="[Claims].[payment_date]" caption="payment_date" attribute="1" time="1" defaultMemberUniqueName="[Claims].[payment_date].[All]" allUniqueName="[Claims].[payment_date].[All]" dimensionUniqueName="[Claims]" displayFolder="" count="0" memberValueDatatype="7" unbalanced="0"/>
    <cacheHierarchy uniqueName="[Claims].[claim_status]" caption="claim_status" attribute="1" defaultMemberUniqueName="[Claims].[claim_status].[All]" allUniqueName="[Claims].[claim_status].[All]" dimensionUniqueName="[Claims]" displayFolder="" count="0" memberValueDatatype="130" unbalanced="0"/>
    <cacheHierarchy uniqueName="[Claims].[claim_date (Year)]" caption="claim_date (Year)" attribute="1" defaultMemberUniqueName="[Claims].[claim_date (Year)].[All]" allUniqueName="[Claims].[claim_date (Year)].[All]" dimensionUniqueName="[Claims]" displayFolder="" count="0" memberValueDatatype="130" unbalanced="0"/>
    <cacheHierarchy uniqueName="[Claims].[claim_date (Quarter)]" caption="claim_date (Quarter)" attribute="1" defaultMemberUniqueName="[Claims].[claim_date (Quarter)].[All]" allUniqueName="[Claims].[claim_date (Quarter)].[All]" dimensionUniqueName="[Claims]" displayFolder="" count="0" memberValueDatatype="130" unbalanced="0"/>
    <cacheHierarchy uniqueName="[Claims].[claim_date (Month)]" caption="claim_date (Month)" attribute="1" defaultMemberUniqueName="[Claims].[claim_date (Month)].[All]" allUniqueName="[Claims].[claim_date (Month)].[All]" dimensionUniqueName="[Claims]" displayFolder="" count="0" memberValueDatatype="130" unbalanced="0"/>
    <cacheHierarchy uniqueName="[Contributions].[contribution_id]" caption="contribution_id" attribute="1" defaultMemberUniqueName="[Contributions].[contribution_id].[All]" allUniqueName="[Contributions].[contribution_id].[All]" dimensionUniqueName="[Contributions]" displayFolder="" count="0" memberValueDatatype="20" unbalanced="0"/>
    <cacheHierarchy uniqueName="[Contributions].[member_id]" caption="member_id" attribute="1" defaultMemberUniqueName="[Contributions].[member_id].[All]" allUniqueName="[Contributions].[member_id].[All]" dimensionUniqueName="[Contributions]" displayFolder="" count="0" memberValueDatatype="20" unbalanced="0"/>
    <cacheHierarchy uniqueName="[Contributions].[contribution_amount]" caption="contribution_amount" attribute="1" defaultMemberUniqueName="[Contributions].[contribution_amount].[All]" allUniqueName="[Contributions].[contribution_amount].[All]" dimensionUniqueName="[Contributions]" displayFolder="" count="0" memberValueDatatype="5" unbalanced="0"/>
    <cacheHierarchy uniqueName="[Contributions].[contribution_date]" caption="contribution_date" attribute="1" time="1" defaultMemberUniqueName="[Contributions].[contribution_date].[All]" allUniqueName="[Contributions].[contribution_date].[All]" dimensionUniqueName="[Contributions]" displayFolder="" count="2" memberValueDatatype="7" unbalanced="0"/>
    <cacheHierarchy uniqueName="[Contributions].[payment_status]" caption="payment_status" attribute="1" defaultMemberUniqueName="[Contributions].[payment_status].[All]" allUniqueName="[Contributions].[payment_status].[All]" dimensionUniqueName="[Contributions]" displayFolder="" count="0" memberValueDatatype="130" unbalanced="0"/>
    <cacheHierarchy uniqueName="[Contributions].[employer_id]" caption="employer_id" attribute="1" defaultMemberUniqueName="[Contributions].[employer_id].[All]" allUniqueName="[Contributions].[employer_id].[All]" dimensionUniqueName="[Contributions]" displayFolder="" count="0" memberValueDatatype="130" unbalanced="0"/>
    <cacheHierarchy uniqueName="[Contributions].[penalty_applied]" caption="penalty_applied" attribute="1" defaultMemberUniqueName="[Contributions].[penalty_applied].[All]" allUniqueName="[Contributions].[penalty_applied].[All]" dimensionUniqueName="[Contributions]" displayFolder="" count="0" memberValueDatatype="5" unbalanced="0"/>
    <cacheHierarchy uniqueName="[Contributions].[contribution_date (Year)]" caption="contribution_date (Year)" attribute="1" defaultMemberUniqueName="[Contributions].[contribution_date (Year)].[All]" allUniqueName="[Contributions].[contribution_date (Year)].[All]" dimensionUniqueName="[Contributions]" displayFolder="" count="0" memberValueDatatype="130" unbalanced="0"/>
    <cacheHierarchy uniqueName="[Contributions].[contribution_date (Quarter)]" caption="contribution_date (Quarter)" attribute="1" defaultMemberUniqueName="[Contributions].[contribution_date (Quarter)].[All]" allUniqueName="[Contributions].[contribution_date (Quarter)].[All]" dimensionUniqueName="[Contributions]" displayFolder="" count="0" memberValueDatatype="130" unbalanced="0"/>
    <cacheHierarchy uniqueName="[Contributions].[contribution_date (Month)]" caption="contribution_date (Month)" attribute="1" defaultMemberUniqueName="[Contributions].[contribution_date (Month)].[All]" allUniqueName="[Contributions].[contribution_date (Month)].[All]" dimensionUniqueName="[Contributions]" displayFolder="" count="0" memberValueDatatype="130" unbalanced="0"/>
    <cacheHierarchy uniqueName="[Healthcare_Services].[service_id]" caption="service_id" attribute="1" defaultMemberUniqueName="[Healthcare_Services].[service_id].[All]" allUniqueName="[Healthcare_Services].[service_id].[All]" dimensionUniqueName="[Healthcare_Services]" displayFolder="" count="0" memberValueDatatype="20" unbalanced="0"/>
    <cacheHierarchy uniqueName="[Healthcare_Services].[member_id]" caption="member_id" attribute="1" defaultMemberUniqueName="[Healthcare_Services].[member_id].[All]" allUniqueName="[Healthcare_Services].[member_id].[All]" dimensionUniqueName="[Healthcare_Services]" displayFolder="" count="0" memberValueDatatype="20" unbalanced="0"/>
    <cacheHierarchy uniqueName="[Healthcare_Services].[provider_id]" caption="provider_id" attribute="1" defaultMemberUniqueName="[Healthcare_Services].[provider_id].[All]" allUniqueName="[Healthcare_Services].[provider_id].[All]" dimensionUniqueName="[Healthcare_Services]" displayFolder="" count="0" memberValueDatatype="20" unbalanced="0"/>
    <cacheHierarchy uniqueName="[Healthcare_Services].[service_type]" caption="service_type" attribute="1" defaultMemberUniqueName="[Healthcare_Services].[service_type].[All]" allUniqueName="[Healthcare_Services].[service_type].[All]" dimensionUniqueName="[Healthcare_Services]" displayFolder="" count="0" memberValueDatatype="130" unbalanced="0"/>
    <cacheHierarchy uniqueName="[Healthcare_Services].[service_date]" caption="service_date" attribute="1" time="1" defaultMemberUniqueName="[Healthcare_Services].[service_date].[All]" allUniqueName="[Healthcare_Services].[service_date].[All]" dimensionUniqueName="[Healthcare_Services]" displayFolder="" count="0" memberValueDatatype="7" unbalanced="0"/>
    <cacheHierarchy uniqueName="[Healthcare_Services].[cost_total]" caption="cost_total" attribute="1" defaultMemberUniqueName="[Healthcare_Services].[cost_total].[All]" allUniqueName="[Healthcare_Services].[cost_total].[All]" dimensionUniqueName="[Healthcare_Services]" displayFolder="" count="0" memberValueDatatype="5" unbalanced="0"/>
    <cacheHierarchy uniqueName="[Healthcare_Services].[cost_covered]" caption="cost_covered" attribute="1" defaultMemberUniqueName="[Healthcare_Services].[cost_covered].[All]" allUniqueName="[Healthcare_Services].[cost_covered].[All]" dimensionUniqueName="[Healthcare_Services]" displayFolder="" count="0" memberValueDatatype="5" unbalanced="0"/>
    <cacheHierarchy uniqueName="[Healthcare_Services].[out_of_pocket]" caption="out_of_pocket" attribute="1" defaultMemberUniqueName="[Healthcare_Services].[out_of_pocket].[All]" allUniqueName="[Healthcare_Services].[out_of_pocket].[All]" dimensionUniqueName="[Healthcare_Services]" displayFolder="" count="0" memberValueDatatype="5" unbalanced="0"/>
    <cacheHierarchy uniqueName="[Legal_Cases].[case_id]" caption="case_id" attribute="1" defaultMemberUniqueName="[Legal_Cases].[case_id].[All]" allUniqueName="[Legal_Cases].[case_id].[All]" dimensionUniqueName="[Legal_Cases]" displayFolder="" count="0" memberValueDatatype="20" unbalanced="0"/>
    <cacheHierarchy uniqueName="[Legal_Cases].[case_description]" caption="case_description" attribute="1" defaultMemberUniqueName="[Legal_Cases].[case_description].[All]" allUniqueName="[Legal_Cases].[case_description].[All]" dimensionUniqueName="[Legal_Cases]" displayFolder="" count="0" memberValueDatatype="130" unbalanced="0"/>
    <cacheHierarchy uniqueName="[Legal_Cases].[filing_date]" caption="filing_date" attribute="1" time="1" defaultMemberUniqueName="[Legal_Cases].[filing_date].[All]" allUniqueName="[Legal_Cases].[filing_date].[All]" dimensionUniqueName="[Legal_Cases]" displayFolder="" count="0" memberValueDatatype="7" unbalanced="0"/>
    <cacheHierarchy uniqueName="[Legal_Cases].[status]" caption="status" attribute="1" defaultMemberUniqueName="[Legal_Cases].[status].[All]" allUniqueName="[Legal_Cases].[status].[All]" dimensionUniqueName="[Legal_Cases]" displayFolder="" count="0" memberValueDatatype="130" unbalanced="0"/>
    <cacheHierarchy uniqueName="[Legal_Cases].[impact_level]" caption="impact_level" attribute="1" defaultMemberUniqueName="[Legal_Cases].[impact_level].[All]" allUniqueName="[Legal_Cases].[impact_level].[All]" dimensionUniqueName="[Legal_Cases]" displayFolder="" count="0" memberValueDatatype="130" unbalanced="0"/>
    <cacheHierarchy uniqueName="[Members].[member_id]" caption="member_id" attribute="1" defaultMemberUniqueName="[Members].[member_id].[All]" allUniqueName="[Members].[member_id].[All]" dimensionUniqueName="[Members]" displayFolder="" count="0" memberValueDatatype="20" unbalanced="0"/>
    <cacheHierarchy uniqueName="[Members].[national_id]" caption="national_id" attribute="1" defaultMemberUniqueName="[Members].[national_id].[All]" allUniqueName="[Members].[national_id].[All]" dimensionUniqueName="[Members]" displayFolder="" count="0" memberValueDatatype="20" unbalanced="0"/>
    <cacheHierarchy uniqueName="[Members].[full_name]" caption="full_name" attribute="1" defaultMemberUniqueName="[Members].[full_name].[All]" allUniqueName="[Members].[full_name].[All]" dimensionUniqueName="[Members]" displayFolder="" count="0" memberValueDatatype="130" unbalanced="0"/>
    <cacheHierarchy uniqueName="[Members].[age]" caption="age" attribute="1" defaultMemberUniqueName="[Members].[age].[All]" allUniqueName="[Members].[age].[All]" dimensionUniqueName="[Members]" displayFolder="" count="0" memberValueDatatype="20" unbalanced="0"/>
    <cacheHierarchy uniqueName="[Members].[gender]" caption="gender" attribute="1" defaultMemberUniqueName="[Members].[gender].[All]" allUniqueName="[Members].[gender].[All]" dimensionUniqueName="[Members]" displayFolder="" count="2" memberValueDatatype="130" unbalanced="0">
      <fieldsUsage count="2">
        <fieldUsage x="-1"/>
        <fieldUsage x="3"/>
      </fieldsUsage>
    </cacheHierarchy>
    <cacheHierarchy uniqueName="[Members].[income_level]" caption="income_level" attribute="1" defaultMemberUniqueName="[Members].[income_level].[All]" allUniqueName="[Members].[income_level].[All]" dimensionUniqueName="[Members]" displayFolder="" count="0" memberValueDatatype="130" unbalanced="0"/>
    <cacheHierarchy uniqueName="[Members].[employment_status]" caption="employment_status" attribute="1" defaultMemberUniqueName="[Members].[employment_status].[All]" allUniqueName="[Members].[employment_status].[All]" dimensionUniqueName="[Members]" displayFolder="" count="2" memberValueDatatype="130" unbalanced="0">
      <fieldsUsage count="2">
        <fieldUsage x="-1"/>
        <fieldUsage x="1"/>
      </fieldsUsage>
    </cacheHierarchy>
    <cacheHierarchy uniqueName="[Members].[region]" caption="region" attribute="1" defaultMemberUniqueName="[Members].[region].[All]" allUniqueName="[Members].[region].[All]" dimensionUniqueName="[Members]" displayFolder="" count="2" memberValueDatatype="130" unbalanced="0"/>
    <cacheHierarchy uniqueName="[Members].[registration_date]" caption="registration_date" attribute="1" time="1" defaultMemberUniqueName="[Members].[registration_date].[All]" allUniqueName="[Members].[registration_date].[All]" dimensionUniqueName="[Members]" displayFolder="" count="0" memberValueDatatype="7" unbalanced="0"/>
    <cacheHierarchy uniqueName="[Members].[is_subsidized]" caption="is_subsidized" attribute="1" defaultMemberUniqueName="[Members].[is_subsidized].[All]" allUniqueName="[Members].[is_subsidized].[All]" dimensionUniqueName="[Members]" displayFolder="" count="2" memberValueDatatype="11" unbalanced="0">
      <fieldsUsage count="2">
        <fieldUsage x="-1"/>
        <fieldUsage x="2"/>
      </fieldsUsage>
    </cacheHierarchy>
    <cacheHierarchy uniqueName="[Members].[nhif_migrated]" caption="nhif_migrated" attribute="1" defaultMemberUniqueName="[Members].[nhif_migrated].[All]" allUniqueName="[Members].[nhif_migrated].[All]" dimensionUniqueName="[Members]" displayFolder="" count="0" memberValueDatatype="11" unbalanced="0"/>
    <cacheHierarchy uniqueName="[Providers].[provider_id]" caption="provider_id" attribute="1" defaultMemberUniqueName="[Providers].[provider_id].[All]" allUniqueName="[Providers].[provider_id].[All]" dimensionUniqueName="[Providers]" displayFolder="" count="0" memberValueDatatype="20" unbalanced="0"/>
    <cacheHierarchy uniqueName="[Providers].[provider_name]" caption="provider_name" attribute="1" defaultMemberUniqueName="[Providers].[provider_name].[All]" allUniqueName="[Providers].[provider_name].[All]" dimensionUniqueName="[Providers]" displayFolder="" count="0" memberValueDatatype="130" unbalanced="0"/>
    <cacheHierarchy uniqueName="[Providers].[region]" caption="region" attribute="1" defaultMemberUniqueName="[Providers].[region].[All]" allUniqueName="[Providers].[region].[All]" dimensionUniqueName="[Providers]" displayFolder="" count="0" memberValueDatatype="130" unbalanced="0"/>
    <cacheHierarchy uniqueName="[Providers].[facility_type]" caption="facility_type" attribute="1" defaultMemberUniqueName="[Providers].[facility_type].[All]" allUniqueName="[Providers].[facility_type].[All]" dimensionUniqueName="[Providers]" displayFolder="" count="0" memberValueDatatype="130" unbalanced="0"/>
    <cacheHierarchy uniqueName="[Providers].[level]" caption="level" attribute="1" defaultMemberUniqueName="[Providers].[level].[All]" allUniqueName="[Providers].[level].[All]" dimensionUniqueName="[Providers]" displayFolder="" count="2" memberValueDatatype="130" unbalanced="0"/>
    <cacheHierarchy uniqueName="[Providers].[accreditation_date]" caption="accreditation_date" attribute="1" time="1" defaultMemberUniqueName="[Providers].[accreditation_date].[All]" allUniqueName="[Providers].[accreditation_date].[All]" dimensionUniqueName="[Providers]" displayFolder="" count="0" memberValueDatatype="7" unbalanced="0"/>
    <cacheHierarchy uniqueName="[Surveys].[survey_id]" caption="survey_id" attribute="1" defaultMemberUniqueName="[Surveys].[survey_id].[All]" allUniqueName="[Surveys].[survey_id].[All]" dimensionUniqueName="[Surveys]" displayFolder="" count="0" memberValueDatatype="20" unbalanced="0"/>
    <cacheHierarchy uniqueName="[Surveys].[member_id]" caption="member_id" attribute="1" defaultMemberUniqueName="[Surveys].[member_id].[All]" allUniqueName="[Surveys].[member_id].[All]" dimensionUniqueName="[Surveys]" displayFolder="" count="0" memberValueDatatype="20" unbalanced="0"/>
    <cacheHierarchy uniqueName="[Surveys].[survey_date]" caption="survey_date" attribute="1" time="1" defaultMemberUniqueName="[Surveys].[survey_date].[All]" allUniqueName="[Surveys].[survey_date].[All]" dimensionUniqueName="[Surveys]" displayFolder="" count="0" memberValueDatatype="7" unbalanced="0"/>
    <cacheHierarchy uniqueName="[Surveys].[awareness_level]" caption="awareness_level" attribute="1" defaultMemberUniqueName="[Surveys].[awareness_level].[All]" allUniqueName="[Surveys].[awareness_level].[All]" dimensionUniqueName="[Surveys]" displayFolder="" count="0" memberValueDatatype="130" unbalanced="0"/>
    <cacheHierarchy uniqueName="[Surveys].[satisfaction_score]" caption="satisfaction_score" attribute="1" defaultMemberUniqueName="[Surveys].[satisfaction_score].[All]" allUniqueName="[Surveys].[satisfaction_score].[All]" dimensionUniqueName="[Surveys]" displayFolder="" count="0" memberValueDatatype="20" unbalanced="0"/>
    <cacheHierarchy uniqueName="[Surveys].[trust_level]" caption="trust_level" attribute="1" defaultMemberUniqueName="[Surveys].[trust_level].[All]" allUniqueName="[Surveys].[trust_level].[All]" dimensionUniqueName="[Surveys]" displayFolder="" count="0" memberValueDatatype="130" unbalanced="0"/>
    <cacheHierarchy uniqueName="[Surveys].[comments]" caption="comments" attribute="1" defaultMemberUniqueName="[Surveys].[comments].[All]" allUniqueName="[Surveys].[comments].[All]" dimensionUniqueName="[Surveys]" displayFolder="" count="0" memberValueDatatype="130" unbalanced="0"/>
    <cacheHierarchy uniqueName="[Claims].[claim_date (Month Index)]" caption="claim_date (Month Index)" attribute="1" defaultMemberUniqueName="[Claims].[claim_date (Month Index)].[All]" allUniqueName="[Claims].[claim_date (Month Index)].[All]" dimensionUniqueName="[Claims]" displayFolder="" count="0" memberValueDatatype="20" unbalanced="0" hidden="1"/>
    <cacheHierarchy uniqueName="[Contributions].[contribution_date (Month Index)]" caption="contribution_date (Month Index)" attribute="1" defaultMemberUniqueName="[Contributions].[contribution_date (Month Index)].[All]" allUniqueName="[Contributions].[contribution_date (Month Index)].[All]" dimensionUniqueName="[Contributions]" displayFolder="" count="0" memberValueDatatype="20" unbalanced="0" hidden="1"/>
    <cacheHierarchy uniqueName="[Measures].[__XL_Count Claims]" caption="__XL_Count Claims" measure="1" displayFolder="" measureGroup="Claims" count="0" hidden="1"/>
    <cacheHierarchy uniqueName="[Measures].[__XL_Count Contributions]" caption="__XL_Count Contributions" measure="1" displayFolder="" measureGroup="Contributions" count="0" hidden="1"/>
    <cacheHierarchy uniqueName="[Measures].[__XL_Count Healthcare_Services]" caption="__XL_Count Healthcare_Services" measure="1" displayFolder="" measureGroup="Healthcare_Services" count="0" hidden="1"/>
    <cacheHierarchy uniqueName="[Measures].[__XL_Count Legal_Cases]" caption="__XL_Count Legal_Cases" measure="1" displayFolder="" measureGroup="Legal_Cases" count="0" hidden="1"/>
    <cacheHierarchy uniqueName="[Measures].[__XL_Count Members]" caption="__XL_Count Members" measure="1" displayFolder="" measureGroup="Members" count="0" hidden="1"/>
    <cacheHierarchy uniqueName="[Measures].[__XL_Count Providers]" caption="__XL_Count Providers" measure="1" displayFolder="" measureGroup="Providers" count="0" hidden="1"/>
    <cacheHierarchy uniqueName="[Measures].[__XL_Count Surveys]" caption="__XL_Count Surveys" measure="1" displayFolder="" measureGroup="Surveys" count="0" hidden="1"/>
    <cacheHierarchy uniqueName="[Measures].[__No measures defined]" caption="__No measures defined" measure="1" displayFolder="" count="0" hidden="1"/>
    <cacheHierarchy uniqueName="[Measures].[Sum of member_id]" caption="Sum of member_id" measure="1" displayFolder="" measureGroup="Members" count="0" hidden="1">
      <extLst>
        <ext xmlns:x15="http://schemas.microsoft.com/office/spreadsheetml/2010/11/main" uri="{B97F6D7D-B522-45F9-BDA1-12C45D357490}">
          <x15:cacheHierarchy aggregatedColumn="33"/>
        </ext>
      </extLst>
    </cacheHierarchy>
    <cacheHierarchy uniqueName="[Measures].[Count of member_id]" caption="Count of member_id" measure="1" displayFolder="" measureGroup="Members"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contribution_amount]" caption="Sum of contribution_amount" measure="1" displayFolder="" measureGroup="Contributions" count="0" hidden="1">
      <extLst>
        <ext xmlns:x15="http://schemas.microsoft.com/office/spreadsheetml/2010/11/main" uri="{B97F6D7D-B522-45F9-BDA1-12C45D357490}">
          <x15:cacheHierarchy aggregatedColumn="12"/>
        </ext>
      </extLst>
    </cacheHierarchy>
    <cacheHierarchy uniqueName="[Measures].[Sum of service_id]" caption="Sum of service_id" measure="1" displayFolder="" measureGroup="Healthcare_Services" count="0" hidden="1">
      <extLst>
        <ext xmlns:x15="http://schemas.microsoft.com/office/spreadsheetml/2010/11/main" uri="{B97F6D7D-B522-45F9-BDA1-12C45D357490}">
          <x15:cacheHierarchy aggregatedColumn="20"/>
        </ext>
      </extLst>
    </cacheHierarchy>
    <cacheHierarchy uniqueName="[Measures].[Count of service_id]" caption="Count of service_id" measure="1" displayFolder="" measureGroup="Healthcare_Services" count="0" hidden="1">
      <extLst>
        <ext xmlns:x15="http://schemas.microsoft.com/office/spreadsheetml/2010/11/main" uri="{B97F6D7D-B522-45F9-BDA1-12C45D357490}">
          <x15:cacheHierarchy aggregatedColumn="20"/>
        </ext>
      </extLst>
    </cacheHierarchy>
    <cacheHierarchy uniqueName="[Measures].[Sum of cost_total]" caption="Sum of cost_total" measure="1" displayFolder="" measureGroup="Healthcare_Services" count="0" hidden="1">
      <extLst>
        <ext xmlns:x15="http://schemas.microsoft.com/office/spreadsheetml/2010/11/main" uri="{B97F6D7D-B522-45F9-BDA1-12C45D357490}">
          <x15:cacheHierarchy aggregatedColumn="25"/>
        </ext>
      </extLst>
    </cacheHierarchy>
    <cacheHierarchy uniqueName="[Measures].[Sum of cost_covered]" caption="Sum of cost_covered" measure="1" displayFolder="" measureGroup="Healthcare_Services" count="0" hidden="1">
      <extLst>
        <ext xmlns:x15="http://schemas.microsoft.com/office/spreadsheetml/2010/11/main" uri="{B97F6D7D-B522-45F9-BDA1-12C45D357490}">
          <x15:cacheHierarchy aggregatedColumn="26"/>
        </ext>
      </extLst>
    </cacheHierarchy>
    <cacheHierarchy uniqueName="[Measures].[Sum of claim_amount]" caption="Sum of claim_amount" measure="1" displayFolder="" measureGroup="Claims" count="0" hidden="1">
      <extLst>
        <ext xmlns:x15="http://schemas.microsoft.com/office/spreadsheetml/2010/11/main" uri="{B97F6D7D-B522-45F9-BDA1-12C45D357490}">
          <x15:cacheHierarchy aggregatedColumn="3"/>
        </ext>
      </extLst>
    </cacheHierarchy>
    <cacheHierarchy uniqueName="[Measures].[Count of claim_amount]" caption="Count of claim_amount" measure="1" displayFolder="" measureGroup="Claims" count="0" hidden="1">
      <extLst>
        <ext xmlns:x15="http://schemas.microsoft.com/office/spreadsheetml/2010/11/main" uri="{B97F6D7D-B522-45F9-BDA1-12C45D357490}">
          <x15:cacheHierarchy aggregatedColumn="3"/>
        </ext>
      </extLst>
    </cacheHierarchy>
    <cacheHierarchy uniqueName="[Measures].[Count of claim_status]" caption="Count of claim_status" measure="1" displayFolder="" measureGroup="Claims" count="0" hidden="1">
      <extLst>
        <ext xmlns:x15="http://schemas.microsoft.com/office/spreadsheetml/2010/11/main" uri="{B97F6D7D-B522-45F9-BDA1-12C45D357490}">
          <x15:cacheHierarchy aggregatedColumn="6"/>
        </ext>
      </extLst>
    </cacheHierarchy>
    <cacheHierarchy uniqueName="[Measures].[Average of contribution_amount]" caption="Average of contribution_amount" measure="1" displayFolder="" measureGroup="Contributions" count="0" hidden="1">
      <extLst>
        <ext xmlns:x15="http://schemas.microsoft.com/office/spreadsheetml/2010/11/main" uri="{B97F6D7D-B522-45F9-BDA1-12C45D357490}">
          <x15:cacheHierarchy aggregatedColumn="12"/>
        </ext>
      </extLst>
    </cacheHierarchy>
    <cacheHierarchy uniqueName="[Measures].[Sum of claim_id]" caption="Sum of claim_id" measure="1" displayFolder="" measureGroup="Claims" count="0" hidden="1">
      <extLst>
        <ext xmlns:x15="http://schemas.microsoft.com/office/spreadsheetml/2010/11/main" uri="{B97F6D7D-B522-45F9-BDA1-12C45D357490}">
          <x15:cacheHierarchy aggregatedColumn="0"/>
        </ext>
      </extLst>
    </cacheHierarchy>
    <cacheHierarchy uniqueName="[Measures].[Count of claim_id]" caption="Count of claim_id" measure="1" displayFolder="" measureGroup="Claims" count="0" hidden="1">
      <extLst>
        <ext xmlns:x15="http://schemas.microsoft.com/office/spreadsheetml/2010/11/main" uri="{B97F6D7D-B522-45F9-BDA1-12C45D357490}">
          <x15:cacheHierarchy aggregatedColumn="0"/>
        </ext>
      </extLst>
    </cacheHierarchy>
    <cacheHierarchy uniqueName="[Measures].[Average of cost_covered]" caption="Average of cost_covered" measure="1" displayFolder="" measureGroup="Healthcare_Services" count="0" hidden="1">
      <extLst>
        <ext xmlns:x15="http://schemas.microsoft.com/office/spreadsheetml/2010/11/main" uri="{B97F6D7D-B522-45F9-BDA1-12C45D357490}">
          <x15:cacheHierarchy aggregatedColumn="26"/>
        </ext>
      </extLst>
    </cacheHierarchy>
    <cacheHierarchy uniqueName="[Measures].[Average of cost_total]" caption="Average of cost_total" measure="1" displayFolder="" measureGroup="Healthcare_Services" count="0" hidden="1">
      <extLst>
        <ext xmlns:x15="http://schemas.microsoft.com/office/spreadsheetml/2010/11/main" uri="{B97F6D7D-B522-45F9-BDA1-12C45D357490}">
          <x15:cacheHierarchy aggregatedColumn="25"/>
        </ext>
      </extLst>
    </cacheHierarchy>
  </cacheHierarchies>
  <kpis count="0"/>
  <dimensions count="8">
    <dimension name="Claims" uniqueName="[Claims]" caption="Claims"/>
    <dimension name="Contributions" uniqueName="[Contributions]" caption="Contributions"/>
    <dimension name="Healthcare_Services" uniqueName="[Healthcare_Services]" caption="Healthcare_Services"/>
    <dimension name="Legal_Cases" uniqueName="[Legal_Cases]" caption="Legal_Cases"/>
    <dimension measure="1" name="Measures" uniqueName="[Measures]" caption="Measures"/>
    <dimension name="Members" uniqueName="[Members]" caption="Members"/>
    <dimension name="Providers" uniqueName="[Providers]" caption="Providers"/>
    <dimension name="Surveys" uniqueName="[Surveys]" caption="Surveys"/>
  </dimensions>
  <measureGroups count="7">
    <measureGroup name="Claims" caption="Claims"/>
    <measureGroup name="Contributions" caption="Contributions"/>
    <measureGroup name="Healthcare_Services" caption="Healthcare_Services"/>
    <measureGroup name="Legal_Cases" caption="Legal_Cases"/>
    <measureGroup name="Members" caption="Members"/>
    <measureGroup name="Providers" caption="Providers"/>
    <measureGroup name="Surveys" caption="Surveys"/>
  </measureGroups>
  <maps count="10">
    <map measureGroup="0" dimension="0"/>
    <map measureGroup="0" dimension="2"/>
    <map measureGroup="0" dimension="6"/>
    <map measureGroup="1" dimension="1"/>
    <map measureGroup="1" dimension="5"/>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78.869731018516" backgroundQuery="1" createdVersion="8" refreshedVersion="8" minRefreshableVersion="3" recordCount="0" supportSubquery="1" supportAdvancedDrill="1" xr:uid="{DE34FBCE-BB6B-44C8-AED9-656CA2113EE1}">
  <cacheSource type="external" connectionId="8"/>
  <cacheFields count="3">
    <cacheField name="[Contributions].[contribution_date (Month)].[contribution_date (Month)]" caption="contribution_date (Month)" numFmtId="0" hierarchy="19" level="1">
      <sharedItems count="12">
        <s v="Jan"/>
        <s v="Feb"/>
        <s v="Mar"/>
        <s v="Apr"/>
        <s v="May"/>
        <s v="Jun"/>
        <s v="Jul"/>
        <s v="Aug"/>
        <s v="Sep"/>
        <s v="Oct"/>
        <s v="Nov"/>
        <s v="Dec"/>
      </sharedItems>
    </cacheField>
    <cacheField name="[Measures].[Average of contribution_amount]" caption="Average of contribution_amount" numFmtId="0" hierarchy="77" level="32767"/>
    <cacheField name="[Members].[gender].[gender]" caption="gender" numFmtId="0" hierarchy="37" level="1">
      <sharedItems containsSemiMixedTypes="0" containsNonDate="0" containsString="0"/>
    </cacheField>
  </cacheFields>
  <cacheHierarchies count="82">
    <cacheHierarchy uniqueName="[Claims].[claim_id]" caption="claim_id" attribute="1" defaultMemberUniqueName="[Claims].[claim_id].[All]" allUniqueName="[Claims].[claim_id].[All]" dimensionUniqueName="[Claims]" displayFolder="" count="2" memberValueDatatype="20" unbalanced="0"/>
    <cacheHierarchy uniqueName="[Claims].[provider_id]" caption="provider_id" attribute="1" defaultMemberUniqueName="[Claims].[provider_id].[All]" allUniqueName="[Claims].[provider_id].[All]" dimensionUniqueName="[Claims]" displayFolder="" count="2" memberValueDatatype="20" unbalanced="0"/>
    <cacheHierarchy uniqueName="[Claims].[service_id]" caption="service_id" attribute="1" defaultMemberUniqueName="[Claims].[service_id].[All]" allUniqueName="[Claims].[service_id].[All]" dimensionUniqueName="[Claims]" displayFolder="" count="2" memberValueDatatype="20" unbalanced="0"/>
    <cacheHierarchy uniqueName="[Claims].[claim_amount]" caption="claim_amount" attribute="1" defaultMemberUniqueName="[Claims].[claim_amount].[All]" allUniqueName="[Claims].[claim_amount].[All]" dimensionUniqueName="[Claims]" displayFolder="" count="2" memberValueDatatype="5" unbalanced="0"/>
    <cacheHierarchy uniqueName="[Claims].[claim_date]" caption="claim_date" attribute="1" time="1" defaultMemberUniqueName="[Claims].[claim_date].[All]" allUniqueName="[Claims].[claim_date].[All]" dimensionUniqueName="[Claims]" displayFolder="" count="2" memberValueDatatype="7" unbalanced="0"/>
    <cacheHierarchy uniqueName="[Claims].[payment_date]" caption="payment_date" attribute="1" time="1" defaultMemberUniqueName="[Claims].[payment_date].[All]" allUniqueName="[Claims].[payment_date].[All]" dimensionUniqueName="[Claims]" displayFolder="" count="2" memberValueDatatype="7" unbalanced="0"/>
    <cacheHierarchy uniqueName="[Claims].[claim_status]" caption="claim_status" attribute="1" defaultMemberUniqueName="[Claims].[claim_status].[All]" allUniqueName="[Claims].[claim_status].[All]" dimensionUniqueName="[Claims]" displayFolder="" count="2" memberValueDatatype="130" unbalanced="0"/>
    <cacheHierarchy uniqueName="[Claims].[claim_date (Year)]" caption="claim_date (Year)" attribute="1" defaultMemberUniqueName="[Claims].[claim_date (Year)].[All]" allUniqueName="[Claims].[claim_date (Year)].[All]" dimensionUniqueName="[Claims]" displayFolder="" count="2" memberValueDatatype="130" unbalanced="0"/>
    <cacheHierarchy uniqueName="[Claims].[claim_date (Quarter)]" caption="claim_date (Quarter)" attribute="1" defaultMemberUniqueName="[Claims].[claim_date (Quarter)].[All]" allUniqueName="[Claims].[claim_date (Quarter)].[All]" dimensionUniqueName="[Claims]" displayFolder="" count="2" memberValueDatatype="130" unbalanced="0"/>
    <cacheHierarchy uniqueName="[Claims].[claim_date (Month)]" caption="claim_date (Month)" attribute="1" defaultMemberUniqueName="[Claims].[claim_date (Month)].[All]" allUniqueName="[Claims].[claim_date (Month)].[All]" dimensionUniqueName="[Claims]" displayFolder="" count="2" memberValueDatatype="130" unbalanced="0"/>
    <cacheHierarchy uniqueName="[Contributions].[contribution_id]" caption="contribution_id" attribute="1" defaultMemberUniqueName="[Contributions].[contribution_id].[All]" allUniqueName="[Contributions].[contribution_id].[All]" dimensionUniqueName="[Contributions]" displayFolder="" count="2" memberValueDatatype="20" unbalanced="0"/>
    <cacheHierarchy uniqueName="[Contributions].[member_id]" caption="member_id" attribute="1" defaultMemberUniqueName="[Contributions].[member_id].[All]" allUniqueName="[Contributions].[member_id].[All]" dimensionUniqueName="[Contributions]" displayFolder="" count="2" memberValueDatatype="20" unbalanced="0"/>
    <cacheHierarchy uniqueName="[Contributions].[contribution_amount]" caption="contribution_amount" attribute="1" defaultMemberUniqueName="[Contributions].[contribution_amount].[All]" allUniqueName="[Contributions].[contribution_amount].[All]" dimensionUniqueName="[Contributions]" displayFolder="" count="2" memberValueDatatype="5" unbalanced="0"/>
    <cacheHierarchy uniqueName="[Contributions].[contribution_date]" caption="contribution_date" attribute="1" time="1" defaultMemberUniqueName="[Contributions].[contribution_date].[All]" allUniqueName="[Contributions].[contribution_date].[All]" dimensionUniqueName="[Contributions]" displayFolder="" count="2" memberValueDatatype="7" unbalanced="0"/>
    <cacheHierarchy uniqueName="[Contributions].[payment_status]" caption="payment_status" attribute="1" defaultMemberUniqueName="[Contributions].[payment_status].[All]" allUniqueName="[Contributions].[payment_status].[All]" dimensionUniqueName="[Contributions]" displayFolder="" count="2" memberValueDatatype="130" unbalanced="0"/>
    <cacheHierarchy uniqueName="[Contributions].[employer_id]" caption="employer_id" attribute="1" defaultMemberUniqueName="[Contributions].[employer_id].[All]" allUniqueName="[Contributions].[employer_id].[All]" dimensionUniqueName="[Contributions]" displayFolder="" count="2" memberValueDatatype="130" unbalanced="0"/>
    <cacheHierarchy uniqueName="[Contributions].[penalty_applied]" caption="penalty_applied" attribute="1" defaultMemberUniqueName="[Contributions].[penalty_applied].[All]" allUniqueName="[Contributions].[penalty_applied].[All]" dimensionUniqueName="[Contributions]" displayFolder="" count="2" memberValueDatatype="5" unbalanced="0"/>
    <cacheHierarchy uniqueName="[Contributions].[contribution_date (Year)]" caption="contribution_date (Year)" attribute="1" defaultMemberUniqueName="[Contributions].[contribution_date (Year)].[All]" allUniqueName="[Contributions].[contribution_date (Year)].[All]" dimensionUniqueName="[Contributions]" displayFolder="" count="2" memberValueDatatype="130" unbalanced="0"/>
    <cacheHierarchy uniqueName="[Contributions].[contribution_date (Quarter)]" caption="contribution_date (Quarter)" attribute="1" defaultMemberUniqueName="[Contributions].[contribution_date (Quarter)].[All]" allUniqueName="[Contributions].[contribution_date (Quarter)].[All]" dimensionUniqueName="[Contributions]" displayFolder="" count="2" memberValueDatatype="130" unbalanced="0"/>
    <cacheHierarchy uniqueName="[Contributions].[contribution_date (Month)]" caption="contribution_date (Month)" attribute="1" defaultMemberUniqueName="[Contributions].[contribution_date (Month)].[All]" allUniqueName="[Contributions].[contribution_date (Month)].[All]" dimensionUniqueName="[Contributions]" displayFolder="" count="2" memberValueDatatype="130" unbalanced="0">
      <fieldsUsage count="2">
        <fieldUsage x="-1"/>
        <fieldUsage x="0"/>
      </fieldsUsage>
    </cacheHierarchy>
    <cacheHierarchy uniqueName="[Healthcare_Services].[service_id]" caption="service_id" attribute="1" defaultMemberUniqueName="[Healthcare_Services].[service_id].[All]" allUniqueName="[Healthcare_Services].[service_id].[All]" dimensionUniqueName="[Healthcare_Services]" displayFolder="" count="2" memberValueDatatype="20" unbalanced="0"/>
    <cacheHierarchy uniqueName="[Healthcare_Services].[member_id]" caption="member_id" attribute="1" defaultMemberUniqueName="[Healthcare_Services].[member_id].[All]" allUniqueName="[Healthcare_Services].[member_id].[All]" dimensionUniqueName="[Healthcare_Services]" displayFolder="" count="2" memberValueDatatype="20" unbalanced="0"/>
    <cacheHierarchy uniqueName="[Healthcare_Services].[provider_id]" caption="provider_id" attribute="1" defaultMemberUniqueName="[Healthcare_Services].[provider_id].[All]" allUniqueName="[Healthcare_Services].[provider_id].[All]" dimensionUniqueName="[Healthcare_Services]" displayFolder="" count="2" memberValueDatatype="20" unbalanced="0"/>
    <cacheHierarchy uniqueName="[Healthcare_Services].[service_type]" caption="service_type" attribute="1" defaultMemberUniqueName="[Healthcare_Services].[service_type].[All]" allUniqueName="[Healthcare_Services].[service_type].[All]" dimensionUniqueName="[Healthcare_Services]" displayFolder="" count="2" memberValueDatatype="130" unbalanced="0"/>
    <cacheHierarchy uniqueName="[Healthcare_Services].[service_date]" caption="service_date" attribute="1" time="1" defaultMemberUniqueName="[Healthcare_Services].[service_date].[All]" allUniqueName="[Healthcare_Services].[service_date].[All]" dimensionUniqueName="[Healthcare_Services]" displayFolder="" count="2" memberValueDatatype="7" unbalanced="0"/>
    <cacheHierarchy uniqueName="[Healthcare_Services].[cost_total]" caption="cost_total" attribute="1" defaultMemberUniqueName="[Healthcare_Services].[cost_total].[All]" allUniqueName="[Healthcare_Services].[cost_total].[All]" dimensionUniqueName="[Healthcare_Services]" displayFolder="" count="2" memberValueDatatype="5" unbalanced="0"/>
    <cacheHierarchy uniqueName="[Healthcare_Services].[cost_covered]" caption="cost_covered" attribute="1" defaultMemberUniqueName="[Healthcare_Services].[cost_covered].[All]" allUniqueName="[Healthcare_Services].[cost_covered].[All]" dimensionUniqueName="[Healthcare_Services]" displayFolder="" count="2" memberValueDatatype="5" unbalanced="0"/>
    <cacheHierarchy uniqueName="[Healthcare_Services].[out_of_pocket]" caption="out_of_pocket" attribute="1" defaultMemberUniqueName="[Healthcare_Services].[out_of_pocket].[All]" allUniqueName="[Healthcare_Services].[out_of_pocket].[All]" dimensionUniqueName="[Healthcare_Services]" displayFolder="" count="2" memberValueDatatype="5" unbalanced="0"/>
    <cacheHierarchy uniqueName="[Legal_Cases].[case_id]" caption="case_id" attribute="1" defaultMemberUniqueName="[Legal_Cases].[case_id].[All]" allUniqueName="[Legal_Cases].[case_id].[All]" dimensionUniqueName="[Legal_Cases]" displayFolder="" count="2" memberValueDatatype="20" unbalanced="0"/>
    <cacheHierarchy uniqueName="[Legal_Cases].[case_description]" caption="case_description" attribute="1" defaultMemberUniqueName="[Legal_Cases].[case_description].[All]" allUniqueName="[Legal_Cases].[case_description].[All]" dimensionUniqueName="[Legal_Cases]" displayFolder="" count="2" memberValueDatatype="130" unbalanced="0"/>
    <cacheHierarchy uniqueName="[Legal_Cases].[filing_date]" caption="filing_date" attribute="1" time="1" defaultMemberUniqueName="[Legal_Cases].[filing_date].[All]" allUniqueName="[Legal_Cases].[filing_date].[All]" dimensionUniqueName="[Legal_Cases]" displayFolder="" count="2" memberValueDatatype="7" unbalanced="0"/>
    <cacheHierarchy uniqueName="[Legal_Cases].[status]" caption="status" attribute="1" defaultMemberUniqueName="[Legal_Cases].[status].[All]" allUniqueName="[Legal_Cases].[status].[All]" dimensionUniqueName="[Legal_Cases]" displayFolder="" count="2" memberValueDatatype="130" unbalanced="0"/>
    <cacheHierarchy uniqueName="[Legal_Cases].[impact_level]" caption="impact_level" attribute="1" defaultMemberUniqueName="[Legal_Cases].[impact_level].[All]" allUniqueName="[Legal_Cases].[impact_level].[All]" dimensionUniqueName="[Legal_Cases]" displayFolder="" count="2" memberValueDatatype="130" unbalanced="0"/>
    <cacheHierarchy uniqueName="[Members].[member_id]" caption="member_id" attribute="1" defaultMemberUniqueName="[Members].[member_id].[All]" allUniqueName="[Members].[member_id].[All]" dimensionUniqueName="[Members]" displayFolder="" count="2" memberValueDatatype="20" unbalanced="0"/>
    <cacheHierarchy uniqueName="[Members].[national_id]" caption="national_id" attribute="1" defaultMemberUniqueName="[Members].[national_id].[All]" allUniqueName="[Members].[national_id].[All]" dimensionUniqueName="[Members]" displayFolder="" count="2" memberValueDatatype="20" unbalanced="0"/>
    <cacheHierarchy uniqueName="[Members].[full_name]" caption="full_name" attribute="1" defaultMemberUniqueName="[Members].[full_name].[All]" allUniqueName="[Members].[full_name].[All]" dimensionUniqueName="[Members]" displayFolder="" count="2" memberValueDatatype="130" unbalanced="0"/>
    <cacheHierarchy uniqueName="[Members].[age]" caption="age" attribute="1" defaultMemberUniqueName="[Members].[age].[All]" allUniqueName="[Members].[age].[All]" dimensionUniqueName="[Members]" displayFolder="" count="2" memberValueDatatype="20" unbalanced="0"/>
    <cacheHierarchy uniqueName="[Members].[gender]" caption="gender" attribute="1" defaultMemberUniqueName="[Members].[gender].[All]" allUniqueName="[Members].[gender].[All]" dimensionUniqueName="[Members]" displayFolder="" count="2" memberValueDatatype="130" unbalanced="0">
      <fieldsUsage count="2">
        <fieldUsage x="-1"/>
        <fieldUsage x="2"/>
      </fieldsUsage>
    </cacheHierarchy>
    <cacheHierarchy uniqueName="[Members].[income_level]" caption="income_level" attribute="1" defaultMemberUniqueName="[Members].[income_level].[All]" allUniqueName="[Members].[income_level].[All]" dimensionUniqueName="[Members]" displayFolder="" count="2" memberValueDatatype="130" unbalanced="0"/>
    <cacheHierarchy uniqueName="[Members].[employment_status]" caption="employment_status" attribute="1" defaultMemberUniqueName="[Members].[employment_status].[All]" allUniqueName="[Members].[employment_status].[All]" dimensionUniqueName="[Members]" displayFolder="" count="2" memberValueDatatype="130" unbalanced="0"/>
    <cacheHierarchy uniqueName="[Members].[region]" caption="region" attribute="1" defaultMemberUniqueName="[Members].[region].[All]" allUniqueName="[Members].[region].[All]" dimensionUniqueName="[Members]" displayFolder="" count="2" memberValueDatatype="130" unbalanced="0"/>
    <cacheHierarchy uniqueName="[Members].[registration_date]" caption="registration_date" attribute="1" time="1" defaultMemberUniqueName="[Members].[registration_date].[All]" allUniqueName="[Members].[registration_date].[All]" dimensionUniqueName="[Members]" displayFolder="" count="2" memberValueDatatype="7" unbalanced="0"/>
    <cacheHierarchy uniqueName="[Members].[is_subsidized]" caption="is_subsidized" attribute="1" defaultMemberUniqueName="[Members].[is_subsidized].[All]" allUniqueName="[Members].[is_subsidized].[All]" dimensionUniqueName="[Members]" displayFolder="" count="2" memberValueDatatype="11" unbalanced="0"/>
    <cacheHierarchy uniqueName="[Members].[nhif_migrated]" caption="nhif_migrated" attribute="1" defaultMemberUniqueName="[Members].[nhif_migrated].[All]" allUniqueName="[Members].[nhif_migrated].[All]" dimensionUniqueName="[Members]" displayFolder="" count="2" memberValueDatatype="11" unbalanced="0"/>
    <cacheHierarchy uniqueName="[Providers].[provider_id]" caption="provider_id" attribute="1" defaultMemberUniqueName="[Providers].[provider_id].[All]" allUniqueName="[Providers].[provider_id].[All]" dimensionUniqueName="[Providers]" displayFolder="" count="2" memberValueDatatype="20" unbalanced="0"/>
    <cacheHierarchy uniqueName="[Providers].[provider_name]" caption="provider_name" attribute="1" defaultMemberUniqueName="[Providers].[provider_name].[All]" allUniqueName="[Providers].[provider_name].[All]" dimensionUniqueName="[Providers]" displayFolder="" count="2" memberValueDatatype="130" unbalanced="0"/>
    <cacheHierarchy uniqueName="[Providers].[region]" caption="region" attribute="1" defaultMemberUniqueName="[Providers].[region].[All]" allUniqueName="[Providers].[region].[All]" dimensionUniqueName="[Providers]" displayFolder="" count="2" memberValueDatatype="130" unbalanced="0"/>
    <cacheHierarchy uniqueName="[Providers].[facility_type]" caption="facility_type" attribute="1" defaultMemberUniqueName="[Providers].[facility_type].[All]" allUniqueName="[Providers].[facility_type].[All]" dimensionUniqueName="[Providers]" displayFolder="" count="2" memberValueDatatype="130" unbalanced="0"/>
    <cacheHierarchy uniqueName="[Providers].[level]" caption="level" attribute="1" defaultMemberUniqueName="[Providers].[level].[All]" allUniqueName="[Providers].[level].[All]" dimensionUniqueName="[Providers]" displayFolder="" count="2" memberValueDatatype="130" unbalanced="0"/>
    <cacheHierarchy uniqueName="[Providers].[accreditation_date]" caption="accreditation_date" attribute="1" time="1" defaultMemberUniqueName="[Providers].[accreditation_date].[All]" allUniqueName="[Providers].[accreditation_date].[All]" dimensionUniqueName="[Providers]" displayFolder="" count="2" memberValueDatatype="7" unbalanced="0"/>
    <cacheHierarchy uniqueName="[Surveys].[survey_id]" caption="survey_id" attribute="1" defaultMemberUniqueName="[Surveys].[survey_id].[All]" allUniqueName="[Surveys].[survey_id].[All]" dimensionUniqueName="[Surveys]" displayFolder="" count="2" memberValueDatatype="20" unbalanced="0"/>
    <cacheHierarchy uniqueName="[Surveys].[member_id]" caption="member_id" attribute="1" defaultMemberUniqueName="[Surveys].[member_id].[All]" allUniqueName="[Surveys].[member_id].[All]" dimensionUniqueName="[Surveys]" displayFolder="" count="2" memberValueDatatype="20" unbalanced="0"/>
    <cacheHierarchy uniqueName="[Surveys].[survey_date]" caption="survey_date" attribute="1" time="1" defaultMemberUniqueName="[Surveys].[survey_date].[All]" allUniqueName="[Surveys].[survey_date].[All]" dimensionUniqueName="[Surveys]" displayFolder="" count="2" memberValueDatatype="7" unbalanced="0"/>
    <cacheHierarchy uniqueName="[Surveys].[awareness_level]" caption="awareness_level" attribute="1" defaultMemberUniqueName="[Surveys].[awareness_level].[All]" allUniqueName="[Surveys].[awareness_level].[All]" dimensionUniqueName="[Surveys]" displayFolder="" count="2" memberValueDatatype="130" unbalanced="0"/>
    <cacheHierarchy uniqueName="[Surveys].[satisfaction_score]" caption="satisfaction_score" attribute="1" defaultMemberUniqueName="[Surveys].[satisfaction_score].[All]" allUniqueName="[Surveys].[satisfaction_score].[All]" dimensionUniqueName="[Surveys]" displayFolder="" count="2" memberValueDatatype="20" unbalanced="0"/>
    <cacheHierarchy uniqueName="[Surveys].[trust_level]" caption="trust_level" attribute="1" defaultMemberUniqueName="[Surveys].[trust_level].[All]" allUniqueName="[Surveys].[trust_level].[All]" dimensionUniqueName="[Surveys]" displayFolder="" count="2" memberValueDatatype="130" unbalanced="0"/>
    <cacheHierarchy uniqueName="[Surveys].[comments]" caption="comments" attribute="1" defaultMemberUniqueName="[Surveys].[comments].[All]" allUniqueName="[Surveys].[comments].[All]" dimensionUniqueName="[Surveys]" displayFolder="" count="2" memberValueDatatype="130" unbalanced="0"/>
    <cacheHierarchy uniqueName="[Claims].[claim_date (Month Index)]" caption="claim_date (Month Index)" attribute="1" defaultMemberUniqueName="[Claims].[claim_date (Month Index)].[All]" allUniqueName="[Claims].[claim_date (Month Index)].[All]" dimensionUniqueName="[Claims]" displayFolder="" count="2" memberValueDatatype="20" unbalanced="0" hidden="1"/>
    <cacheHierarchy uniqueName="[Contributions].[contribution_date (Month Index)]" caption="contribution_date (Month Index)" attribute="1" defaultMemberUniqueName="[Contributions].[contribution_date (Month Index)].[All]" allUniqueName="[Contributions].[contribution_date (Month Index)].[All]" dimensionUniqueName="[Contributions]" displayFolder="" count="2" memberValueDatatype="20" unbalanced="0" hidden="1"/>
    <cacheHierarchy uniqueName="[Measures].[__XL_Count Claims]" caption="__XL_Count Claims" measure="1" displayFolder="" measureGroup="Claims" count="0" hidden="1"/>
    <cacheHierarchy uniqueName="[Measures].[__XL_Count Contributions]" caption="__XL_Count Contributions" measure="1" displayFolder="" measureGroup="Contributions" count="0" hidden="1"/>
    <cacheHierarchy uniqueName="[Measures].[__XL_Count Healthcare_Services]" caption="__XL_Count Healthcare_Services" measure="1" displayFolder="" measureGroup="Healthcare_Services" count="0" hidden="1"/>
    <cacheHierarchy uniqueName="[Measures].[__XL_Count Legal_Cases]" caption="__XL_Count Legal_Cases" measure="1" displayFolder="" measureGroup="Legal_Cases" count="0" hidden="1"/>
    <cacheHierarchy uniqueName="[Measures].[__XL_Count Members]" caption="__XL_Count Members" measure="1" displayFolder="" measureGroup="Members" count="0" hidden="1"/>
    <cacheHierarchy uniqueName="[Measures].[__XL_Count Providers]" caption="__XL_Count Providers" measure="1" displayFolder="" measureGroup="Providers" count="0" hidden="1"/>
    <cacheHierarchy uniqueName="[Measures].[__XL_Count Surveys]" caption="__XL_Count Surveys" measure="1" displayFolder="" measureGroup="Surveys" count="0" hidden="1"/>
    <cacheHierarchy uniqueName="[Measures].[__No measures defined]" caption="__No measures defined" measure="1" displayFolder="" count="0" hidden="1"/>
    <cacheHierarchy uniqueName="[Measures].[Sum of member_id]" caption="Sum of member_id" measure="1" displayFolder="" measureGroup="Members" count="0" hidden="1">
      <extLst>
        <ext xmlns:x15="http://schemas.microsoft.com/office/spreadsheetml/2010/11/main" uri="{B97F6D7D-B522-45F9-BDA1-12C45D357490}">
          <x15:cacheHierarchy aggregatedColumn="33"/>
        </ext>
      </extLst>
    </cacheHierarchy>
    <cacheHierarchy uniqueName="[Measures].[Count of member_id]" caption="Count of member_id" measure="1" displayFolder="" measureGroup="Members" count="0" hidden="1">
      <extLst>
        <ext xmlns:x15="http://schemas.microsoft.com/office/spreadsheetml/2010/11/main" uri="{B97F6D7D-B522-45F9-BDA1-12C45D357490}">
          <x15:cacheHierarchy aggregatedColumn="33"/>
        </ext>
      </extLst>
    </cacheHierarchy>
    <cacheHierarchy uniqueName="[Measures].[Sum of contribution_amount]" caption="Sum of contribution_amount" measure="1" displayFolder="" measureGroup="Contributions" count="0" hidden="1">
      <extLst>
        <ext xmlns:x15="http://schemas.microsoft.com/office/spreadsheetml/2010/11/main" uri="{B97F6D7D-B522-45F9-BDA1-12C45D357490}">
          <x15:cacheHierarchy aggregatedColumn="12"/>
        </ext>
      </extLst>
    </cacheHierarchy>
    <cacheHierarchy uniqueName="[Measures].[Sum of service_id]" caption="Sum of service_id" measure="1" displayFolder="" measureGroup="Healthcare_Services" count="0" hidden="1">
      <extLst>
        <ext xmlns:x15="http://schemas.microsoft.com/office/spreadsheetml/2010/11/main" uri="{B97F6D7D-B522-45F9-BDA1-12C45D357490}">
          <x15:cacheHierarchy aggregatedColumn="20"/>
        </ext>
      </extLst>
    </cacheHierarchy>
    <cacheHierarchy uniqueName="[Measures].[Count of service_id]" caption="Count of service_id" measure="1" displayFolder="" measureGroup="Healthcare_Services" count="0" hidden="1">
      <extLst>
        <ext xmlns:x15="http://schemas.microsoft.com/office/spreadsheetml/2010/11/main" uri="{B97F6D7D-B522-45F9-BDA1-12C45D357490}">
          <x15:cacheHierarchy aggregatedColumn="20"/>
        </ext>
      </extLst>
    </cacheHierarchy>
    <cacheHierarchy uniqueName="[Measures].[Sum of cost_total]" caption="Sum of cost_total" measure="1" displayFolder="" measureGroup="Healthcare_Services" count="0" hidden="1">
      <extLst>
        <ext xmlns:x15="http://schemas.microsoft.com/office/spreadsheetml/2010/11/main" uri="{B97F6D7D-B522-45F9-BDA1-12C45D357490}">
          <x15:cacheHierarchy aggregatedColumn="25"/>
        </ext>
      </extLst>
    </cacheHierarchy>
    <cacheHierarchy uniqueName="[Measures].[Sum of cost_covered]" caption="Sum of cost_covered" measure="1" displayFolder="" measureGroup="Healthcare_Services" count="0" hidden="1">
      <extLst>
        <ext xmlns:x15="http://schemas.microsoft.com/office/spreadsheetml/2010/11/main" uri="{B97F6D7D-B522-45F9-BDA1-12C45D357490}">
          <x15:cacheHierarchy aggregatedColumn="26"/>
        </ext>
      </extLst>
    </cacheHierarchy>
    <cacheHierarchy uniqueName="[Measures].[Sum of claim_amount]" caption="Sum of claim_amount" measure="1" displayFolder="" measureGroup="Claims" count="0" hidden="1">
      <extLst>
        <ext xmlns:x15="http://schemas.microsoft.com/office/spreadsheetml/2010/11/main" uri="{B97F6D7D-B522-45F9-BDA1-12C45D357490}">
          <x15:cacheHierarchy aggregatedColumn="3"/>
        </ext>
      </extLst>
    </cacheHierarchy>
    <cacheHierarchy uniqueName="[Measures].[Count of claim_amount]" caption="Count of claim_amount" measure="1" displayFolder="" measureGroup="Claims" count="0" hidden="1">
      <extLst>
        <ext xmlns:x15="http://schemas.microsoft.com/office/spreadsheetml/2010/11/main" uri="{B97F6D7D-B522-45F9-BDA1-12C45D357490}">
          <x15:cacheHierarchy aggregatedColumn="3"/>
        </ext>
      </extLst>
    </cacheHierarchy>
    <cacheHierarchy uniqueName="[Measures].[Count of claim_status]" caption="Count of claim_status" measure="1" displayFolder="" measureGroup="Claims" count="0" hidden="1">
      <extLst>
        <ext xmlns:x15="http://schemas.microsoft.com/office/spreadsheetml/2010/11/main" uri="{B97F6D7D-B522-45F9-BDA1-12C45D357490}">
          <x15:cacheHierarchy aggregatedColumn="6"/>
        </ext>
      </extLst>
    </cacheHierarchy>
    <cacheHierarchy uniqueName="[Measures].[Average of contribution_amount]" caption="Average of contribution_amount" measure="1" displayFolder="" measureGroup="Contribution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claim_id]" caption="Sum of claim_id" measure="1" displayFolder="" measureGroup="Claims" count="0" hidden="1">
      <extLst>
        <ext xmlns:x15="http://schemas.microsoft.com/office/spreadsheetml/2010/11/main" uri="{B97F6D7D-B522-45F9-BDA1-12C45D357490}">
          <x15:cacheHierarchy aggregatedColumn="0"/>
        </ext>
      </extLst>
    </cacheHierarchy>
    <cacheHierarchy uniqueName="[Measures].[Count of claim_id]" caption="Count of claim_id" measure="1" displayFolder="" measureGroup="Claims" count="0" hidden="1">
      <extLst>
        <ext xmlns:x15="http://schemas.microsoft.com/office/spreadsheetml/2010/11/main" uri="{B97F6D7D-B522-45F9-BDA1-12C45D357490}">
          <x15:cacheHierarchy aggregatedColumn="0"/>
        </ext>
      </extLst>
    </cacheHierarchy>
    <cacheHierarchy uniqueName="[Measures].[Average of cost_covered]" caption="Average of cost_covered" measure="1" displayFolder="" measureGroup="Healthcare_Services" count="0" hidden="1">
      <extLst>
        <ext xmlns:x15="http://schemas.microsoft.com/office/spreadsheetml/2010/11/main" uri="{B97F6D7D-B522-45F9-BDA1-12C45D357490}">
          <x15:cacheHierarchy aggregatedColumn="26"/>
        </ext>
      </extLst>
    </cacheHierarchy>
    <cacheHierarchy uniqueName="[Measures].[Average of cost_total]" caption="Average of cost_total" measure="1" displayFolder="" measureGroup="Healthcare_Services" count="0" hidden="1">
      <extLst>
        <ext xmlns:x15="http://schemas.microsoft.com/office/spreadsheetml/2010/11/main" uri="{B97F6D7D-B522-45F9-BDA1-12C45D357490}">
          <x15:cacheHierarchy aggregatedColumn="25"/>
        </ext>
      </extLst>
    </cacheHierarchy>
  </cacheHierarchies>
  <kpis count="0"/>
  <dimensions count="8">
    <dimension name="Claims" uniqueName="[Claims]" caption="Claims"/>
    <dimension name="Contributions" uniqueName="[Contributions]" caption="Contributions"/>
    <dimension name="Healthcare_Services" uniqueName="[Healthcare_Services]" caption="Healthcare_Services"/>
    <dimension name="Legal_Cases" uniqueName="[Legal_Cases]" caption="Legal_Cases"/>
    <dimension measure="1" name="Measures" uniqueName="[Measures]" caption="Measures"/>
    <dimension name="Members" uniqueName="[Members]" caption="Members"/>
    <dimension name="Providers" uniqueName="[Providers]" caption="Providers"/>
    <dimension name="Surveys" uniqueName="[Surveys]" caption="Surveys"/>
  </dimensions>
  <measureGroups count="7">
    <measureGroup name="Claims" caption="Claims"/>
    <measureGroup name="Contributions" caption="Contributions"/>
    <measureGroup name="Healthcare_Services" caption="Healthcare_Services"/>
    <measureGroup name="Legal_Cases" caption="Legal_Cases"/>
    <measureGroup name="Members" caption="Members"/>
    <measureGroup name="Providers" caption="Providers"/>
    <measureGroup name="Surveys" caption="Surveys"/>
  </measureGroups>
  <maps count="10">
    <map measureGroup="0" dimension="0"/>
    <map measureGroup="0" dimension="2"/>
    <map measureGroup="0" dimension="6"/>
    <map measureGroup="1" dimension="1"/>
    <map measureGroup="1" dimension="5"/>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78.869731828701" backgroundQuery="1" createdVersion="8" refreshedVersion="8" minRefreshableVersion="3" recordCount="0" supportSubquery="1" supportAdvancedDrill="1" xr:uid="{5AAF03F8-4386-4E72-8F30-233B7F5EC7C8}">
  <cacheSource type="external" connectionId="8"/>
  <cacheFields count="3">
    <cacheField name="[Healthcare_Services].[service_type].[service_type]" caption="service_type" numFmtId="0" hierarchy="23" level="1">
      <sharedItems count="5">
        <s v="Consultation"/>
        <s v="Maternity"/>
        <s v="Medication"/>
        <s v="Surgery"/>
        <s v="Therapy"/>
      </sharedItems>
    </cacheField>
    <cacheField name="[Measures].[Count of service_id]" caption="Count of service_id" numFmtId="0" hierarchy="71" level="32767"/>
    <cacheField name="[Members].[gender].[gender]" caption="gender" numFmtId="0" hierarchy="37" level="1">
      <sharedItems containsSemiMixedTypes="0" containsNonDate="0" containsString="0"/>
    </cacheField>
  </cacheFields>
  <cacheHierarchies count="82">
    <cacheHierarchy uniqueName="[Claims].[claim_id]" caption="claim_id" attribute="1" defaultMemberUniqueName="[Claims].[claim_id].[All]" allUniqueName="[Claims].[claim_id].[All]" dimensionUniqueName="[Claims]" displayFolder="" count="0" memberValueDatatype="20" unbalanced="0"/>
    <cacheHierarchy uniqueName="[Claims].[provider_id]" caption="provider_id" attribute="1" defaultMemberUniqueName="[Claims].[provider_id].[All]" allUniqueName="[Claims].[provider_id].[All]" dimensionUniqueName="[Claims]" displayFolder="" count="0" memberValueDatatype="20" unbalanced="0"/>
    <cacheHierarchy uniqueName="[Claims].[service_id]" caption="service_id" attribute="1" defaultMemberUniqueName="[Claims].[service_id].[All]" allUniqueName="[Claims].[service_id].[All]" dimensionUniqueName="[Claims]" displayFolder="" count="0" memberValueDatatype="20" unbalanced="0"/>
    <cacheHierarchy uniqueName="[Claims].[claim_amount]" caption="claim_amount" attribute="1" defaultMemberUniqueName="[Claims].[claim_amount].[All]" allUniqueName="[Claims].[claim_amount].[All]" dimensionUniqueName="[Claims]" displayFolder="" count="0" memberValueDatatype="5" unbalanced="0"/>
    <cacheHierarchy uniqueName="[Claims].[claim_date]" caption="claim_date" attribute="1" time="1" defaultMemberUniqueName="[Claims].[claim_date].[All]" allUniqueName="[Claims].[claim_date].[All]" dimensionUniqueName="[Claims]" displayFolder="" count="0" memberValueDatatype="7" unbalanced="0"/>
    <cacheHierarchy uniqueName="[Claims].[payment_date]" caption="payment_date" attribute="1" time="1" defaultMemberUniqueName="[Claims].[payment_date].[All]" allUniqueName="[Claims].[payment_date].[All]" dimensionUniqueName="[Claims]" displayFolder="" count="0" memberValueDatatype="7" unbalanced="0"/>
    <cacheHierarchy uniqueName="[Claims].[claim_status]" caption="claim_status" attribute="1" defaultMemberUniqueName="[Claims].[claim_status].[All]" allUniqueName="[Claims].[claim_status].[All]" dimensionUniqueName="[Claims]" displayFolder="" count="0" memberValueDatatype="130" unbalanced="0"/>
    <cacheHierarchy uniqueName="[Claims].[claim_date (Year)]" caption="claim_date (Year)" attribute="1" defaultMemberUniqueName="[Claims].[claim_date (Year)].[All]" allUniqueName="[Claims].[claim_date (Year)].[All]" dimensionUniqueName="[Claims]" displayFolder="" count="0" memberValueDatatype="130" unbalanced="0"/>
    <cacheHierarchy uniqueName="[Claims].[claim_date (Quarter)]" caption="claim_date (Quarter)" attribute="1" defaultMemberUniqueName="[Claims].[claim_date (Quarter)].[All]" allUniqueName="[Claims].[claim_date (Quarter)].[All]" dimensionUniqueName="[Claims]" displayFolder="" count="0" memberValueDatatype="130" unbalanced="0"/>
    <cacheHierarchy uniqueName="[Claims].[claim_date (Month)]" caption="claim_date (Month)" attribute="1" defaultMemberUniqueName="[Claims].[claim_date (Month)].[All]" allUniqueName="[Claims].[claim_date (Month)].[All]" dimensionUniqueName="[Claims]" displayFolder="" count="0" memberValueDatatype="130" unbalanced="0"/>
    <cacheHierarchy uniqueName="[Contributions].[contribution_id]" caption="contribution_id" attribute="1" defaultMemberUniqueName="[Contributions].[contribution_id].[All]" allUniqueName="[Contributions].[contribution_id].[All]" dimensionUniqueName="[Contributions]" displayFolder="" count="0" memberValueDatatype="20" unbalanced="0"/>
    <cacheHierarchy uniqueName="[Contributions].[member_id]" caption="member_id" attribute="1" defaultMemberUniqueName="[Contributions].[member_id].[All]" allUniqueName="[Contributions].[member_id].[All]" dimensionUniqueName="[Contributions]" displayFolder="" count="0" memberValueDatatype="20" unbalanced="0"/>
    <cacheHierarchy uniqueName="[Contributions].[contribution_amount]" caption="contribution_amount" attribute="1" defaultMemberUniqueName="[Contributions].[contribution_amount].[All]" allUniqueName="[Contributions].[contribution_amount].[All]" dimensionUniqueName="[Contributions]" displayFolder="" count="0" memberValueDatatype="5" unbalanced="0"/>
    <cacheHierarchy uniqueName="[Contributions].[contribution_date]" caption="contribution_date" attribute="1" time="1" defaultMemberUniqueName="[Contributions].[contribution_date].[All]" allUniqueName="[Contributions].[contribution_date].[All]" dimensionUniqueName="[Contributions]" displayFolder="" count="2" memberValueDatatype="7" unbalanced="0"/>
    <cacheHierarchy uniqueName="[Contributions].[payment_status]" caption="payment_status" attribute="1" defaultMemberUniqueName="[Contributions].[payment_status].[All]" allUniqueName="[Contributions].[payment_status].[All]" dimensionUniqueName="[Contributions]" displayFolder="" count="0" memberValueDatatype="130" unbalanced="0"/>
    <cacheHierarchy uniqueName="[Contributions].[employer_id]" caption="employer_id" attribute="1" defaultMemberUniqueName="[Contributions].[employer_id].[All]" allUniqueName="[Contributions].[employer_id].[All]" dimensionUniqueName="[Contributions]" displayFolder="" count="0" memberValueDatatype="130" unbalanced="0"/>
    <cacheHierarchy uniqueName="[Contributions].[penalty_applied]" caption="penalty_applied" attribute="1" defaultMemberUniqueName="[Contributions].[penalty_applied].[All]" allUniqueName="[Contributions].[penalty_applied].[All]" dimensionUniqueName="[Contributions]" displayFolder="" count="0" memberValueDatatype="5" unbalanced="0"/>
    <cacheHierarchy uniqueName="[Contributions].[contribution_date (Year)]" caption="contribution_date (Year)" attribute="1" defaultMemberUniqueName="[Contributions].[contribution_date (Year)].[All]" allUniqueName="[Contributions].[contribution_date (Year)].[All]" dimensionUniqueName="[Contributions]" displayFolder="" count="0" memberValueDatatype="130" unbalanced="0"/>
    <cacheHierarchy uniqueName="[Contributions].[contribution_date (Quarter)]" caption="contribution_date (Quarter)" attribute="1" defaultMemberUniqueName="[Contributions].[contribution_date (Quarter)].[All]" allUniqueName="[Contributions].[contribution_date (Quarter)].[All]" dimensionUniqueName="[Contributions]" displayFolder="" count="0" memberValueDatatype="130" unbalanced="0"/>
    <cacheHierarchy uniqueName="[Contributions].[contribution_date (Month)]" caption="contribution_date (Month)" attribute="1" defaultMemberUniqueName="[Contributions].[contribution_date (Month)].[All]" allUniqueName="[Contributions].[contribution_date (Month)].[All]" dimensionUniqueName="[Contributions]" displayFolder="" count="0" memberValueDatatype="130" unbalanced="0"/>
    <cacheHierarchy uniqueName="[Healthcare_Services].[service_id]" caption="service_id" attribute="1" defaultMemberUniqueName="[Healthcare_Services].[service_id].[All]" allUniqueName="[Healthcare_Services].[service_id].[All]" dimensionUniqueName="[Healthcare_Services]" displayFolder="" count="0" memberValueDatatype="20" unbalanced="0"/>
    <cacheHierarchy uniqueName="[Healthcare_Services].[member_id]" caption="member_id" attribute="1" defaultMemberUniqueName="[Healthcare_Services].[member_id].[All]" allUniqueName="[Healthcare_Services].[member_id].[All]" dimensionUniqueName="[Healthcare_Services]" displayFolder="" count="0" memberValueDatatype="20" unbalanced="0"/>
    <cacheHierarchy uniqueName="[Healthcare_Services].[provider_id]" caption="provider_id" attribute="1" defaultMemberUniqueName="[Healthcare_Services].[provider_id].[All]" allUniqueName="[Healthcare_Services].[provider_id].[All]" dimensionUniqueName="[Healthcare_Services]" displayFolder="" count="0" memberValueDatatype="20" unbalanced="0"/>
    <cacheHierarchy uniqueName="[Healthcare_Services].[service_type]" caption="service_type" attribute="1" defaultMemberUniqueName="[Healthcare_Services].[service_type].[All]" allUniqueName="[Healthcare_Services].[service_type].[All]" dimensionUniqueName="[Healthcare_Services]" displayFolder="" count="2" memberValueDatatype="130" unbalanced="0">
      <fieldsUsage count="2">
        <fieldUsage x="-1"/>
        <fieldUsage x="0"/>
      </fieldsUsage>
    </cacheHierarchy>
    <cacheHierarchy uniqueName="[Healthcare_Services].[service_date]" caption="service_date" attribute="1" time="1" defaultMemberUniqueName="[Healthcare_Services].[service_date].[All]" allUniqueName="[Healthcare_Services].[service_date].[All]" dimensionUniqueName="[Healthcare_Services]" displayFolder="" count="0" memberValueDatatype="7" unbalanced="0"/>
    <cacheHierarchy uniqueName="[Healthcare_Services].[cost_total]" caption="cost_total" attribute="1" defaultMemberUniqueName="[Healthcare_Services].[cost_total].[All]" allUniqueName="[Healthcare_Services].[cost_total].[All]" dimensionUniqueName="[Healthcare_Services]" displayFolder="" count="0" memberValueDatatype="5" unbalanced="0"/>
    <cacheHierarchy uniqueName="[Healthcare_Services].[cost_covered]" caption="cost_covered" attribute="1" defaultMemberUniqueName="[Healthcare_Services].[cost_covered].[All]" allUniqueName="[Healthcare_Services].[cost_covered].[All]" dimensionUniqueName="[Healthcare_Services]" displayFolder="" count="0" memberValueDatatype="5" unbalanced="0"/>
    <cacheHierarchy uniqueName="[Healthcare_Services].[out_of_pocket]" caption="out_of_pocket" attribute="1" defaultMemberUniqueName="[Healthcare_Services].[out_of_pocket].[All]" allUniqueName="[Healthcare_Services].[out_of_pocket].[All]" dimensionUniqueName="[Healthcare_Services]" displayFolder="" count="0" memberValueDatatype="5" unbalanced="0"/>
    <cacheHierarchy uniqueName="[Legal_Cases].[case_id]" caption="case_id" attribute="1" defaultMemberUniqueName="[Legal_Cases].[case_id].[All]" allUniqueName="[Legal_Cases].[case_id].[All]" dimensionUniqueName="[Legal_Cases]" displayFolder="" count="0" memberValueDatatype="20" unbalanced="0"/>
    <cacheHierarchy uniqueName="[Legal_Cases].[case_description]" caption="case_description" attribute="1" defaultMemberUniqueName="[Legal_Cases].[case_description].[All]" allUniqueName="[Legal_Cases].[case_description].[All]" dimensionUniqueName="[Legal_Cases]" displayFolder="" count="0" memberValueDatatype="130" unbalanced="0"/>
    <cacheHierarchy uniqueName="[Legal_Cases].[filing_date]" caption="filing_date" attribute="1" time="1" defaultMemberUniqueName="[Legal_Cases].[filing_date].[All]" allUniqueName="[Legal_Cases].[filing_date].[All]" dimensionUniqueName="[Legal_Cases]" displayFolder="" count="0" memberValueDatatype="7" unbalanced="0"/>
    <cacheHierarchy uniqueName="[Legal_Cases].[status]" caption="status" attribute="1" defaultMemberUniqueName="[Legal_Cases].[status].[All]" allUniqueName="[Legal_Cases].[status].[All]" dimensionUniqueName="[Legal_Cases]" displayFolder="" count="0" memberValueDatatype="130" unbalanced="0"/>
    <cacheHierarchy uniqueName="[Legal_Cases].[impact_level]" caption="impact_level" attribute="1" defaultMemberUniqueName="[Legal_Cases].[impact_level].[All]" allUniqueName="[Legal_Cases].[impact_level].[All]" dimensionUniqueName="[Legal_Cases]" displayFolder="" count="0" memberValueDatatype="130" unbalanced="0"/>
    <cacheHierarchy uniqueName="[Members].[member_id]" caption="member_id" attribute="1" defaultMemberUniqueName="[Members].[member_id].[All]" allUniqueName="[Members].[member_id].[All]" dimensionUniqueName="[Members]" displayFolder="" count="0" memberValueDatatype="20" unbalanced="0"/>
    <cacheHierarchy uniqueName="[Members].[national_id]" caption="national_id" attribute="1" defaultMemberUniqueName="[Members].[national_id].[All]" allUniqueName="[Members].[national_id].[All]" dimensionUniqueName="[Members]" displayFolder="" count="0" memberValueDatatype="20" unbalanced="0"/>
    <cacheHierarchy uniqueName="[Members].[full_name]" caption="full_name" attribute="1" defaultMemberUniqueName="[Members].[full_name].[All]" allUniqueName="[Members].[full_name].[All]" dimensionUniqueName="[Members]" displayFolder="" count="0" memberValueDatatype="130" unbalanced="0"/>
    <cacheHierarchy uniqueName="[Members].[age]" caption="age" attribute="1" defaultMemberUniqueName="[Members].[age].[All]" allUniqueName="[Members].[age].[All]" dimensionUniqueName="[Members]" displayFolder="" count="0" memberValueDatatype="20" unbalanced="0"/>
    <cacheHierarchy uniqueName="[Members].[gender]" caption="gender" attribute="1" defaultMemberUniqueName="[Members].[gender].[All]" allUniqueName="[Members].[gender].[All]" dimensionUniqueName="[Members]" displayFolder="" count="2" memberValueDatatype="130" unbalanced="0">
      <fieldsUsage count="2">
        <fieldUsage x="-1"/>
        <fieldUsage x="2"/>
      </fieldsUsage>
    </cacheHierarchy>
    <cacheHierarchy uniqueName="[Members].[income_level]" caption="income_level" attribute="1" defaultMemberUniqueName="[Members].[income_level].[All]" allUniqueName="[Members].[income_level].[All]" dimensionUniqueName="[Members]" displayFolder="" count="0" memberValueDatatype="130" unbalanced="0"/>
    <cacheHierarchy uniqueName="[Members].[employment_status]" caption="employment_status" attribute="1" defaultMemberUniqueName="[Members].[employment_status].[All]" allUniqueName="[Members].[employment_status].[All]" dimensionUniqueName="[Members]" displayFolder="" count="0" memberValueDatatype="130" unbalanced="0"/>
    <cacheHierarchy uniqueName="[Members].[region]" caption="region" attribute="1" defaultMemberUniqueName="[Members].[region].[All]" allUniqueName="[Members].[region].[All]" dimensionUniqueName="[Members]" displayFolder="" count="2" memberValueDatatype="130" unbalanced="0"/>
    <cacheHierarchy uniqueName="[Members].[registration_date]" caption="registration_date" attribute="1" time="1" defaultMemberUniqueName="[Members].[registration_date].[All]" allUniqueName="[Members].[registration_date].[All]" dimensionUniqueName="[Members]" displayFolder="" count="0" memberValueDatatype="7" unbalanced="0"/>
    <cacheHierarchy uniqueName="[Members].[is_subsidized]" caption="is_subsidized" attribute="1" defaultMemberUniqueName="[Members].[is_subsidized].[All]" allUniqueName="[Members].[is_subsidized].[All]" dimensionUniqueName="[Members]" displayFolder="" count="0" memberValueDatatype="11" unbalanced="0"/>
    <cacheHierarchy uniqueName="[Members].[nhif_migrated]" caption="nhif_migrated" attribute="1" defaultMemberUniqueName="[Members].[nhif_migrated].[All]" allUniqueName="[Members].[nhif_migrated].[All]" dimensionUniqueName="[Members]" displayFolder="" count="0" memberValueDatatype="11" unbalanced="0"/>
    <cacheHierarchy uniqueName="[Providers].[provider_id]" caption="provider_id" attribute="1" defaultMemberUniqueName="[Providers].[provider_id].[All]" allUniqueName="[Providers].[provider_id].[All]" dimensionUniqueName="[Providers]" displayFolder="" count="0" memberValueDatatype="20" unbalanced="0"/>
    <cacheHierarchy uniqueName="[Providers].[provider_name]" caption="provider_name" attribute="1" defaultMemberUniqueName="[Providers].[provider_name].[All]" allUniqueName="[Providers].[provider_name].[All]" dimensionUniqueName="[Providers]" displayFolder="" count="0" memberValueDatatype="130" unbalanced="0"/>
    <cacheHierarchy uniqueName="[Providers].[region]" caption="region" attribute="1" defaultMemberUniqueName="[Providers].[region].[All]" allUniqueName="[Providers].[region].[All]" dimensionUniqueName="[Providers]" displayFolder="" count="0" memberValueDatatype="130" unbalanced="0"/>
    <cacheHierarchy uniqueName="[Providers].[facility_type]" caption="facility_type" attribute="1" defaultMemberUniqueName="[Providers].[facility_type].[All]" allUniqueName="[Providers].[facility_type].[All]" dimensionUniqueName="[Providers]" displayFolder="" count="0" memberValueDatatype="130" unbalanced="0"/>
    <cacheHierarchy uniqueName="[Providers].[level]" caption="level" attribute="1" defaultMemberUniqueName="[Providers].[level].[All]" allUniqueName="[Providers].[level].[All]" dimensionUniqueName="[Providers]" displayFolder="" count="2" memberValueDatatype="130" unbalanced="0"/>
    <cacheHierarchy uniqueName="[Providers].[accreditation_date]" caption="accreditation_date" attribute="1" time="1" defaultMemberUniqueName="[Providers].[accreditation_date].[All]" allUniqueName="[Providers].[accreditation_date].[All]" dimensionUniqueName="[Providers]" displayFolder="" count="0" memberValueDatatype="7" unbalanced="0"/>
    <cacheHierarchy uniqueName="[Surveys].[survey_id]" caption="survey_id" attribute="1" defaultMemberUniqueName="[Surveys].[survey_id].[All]" allUniqueName="[Surveys].[survey_id].[All]" dimensionUniqueName="[Surveys]" displayFolder="" count="0" memberValueDatatype="20" unbalanced="0"/>
    <cacheHierarchy uniqueName="[Surveys].[member_id]" caption="member_id" attribute="1" defaultMemberUniqueName="[Surveys].[member_id].[All]" allUniqueName="[Surveys].[member_id].[All]" dimensionUniqueName="[Surveys]" displayFolder="" count="0" memberValueDatatype="20" unbalanced="0"/>
    <cacheHierarchy uniqueName="[Surveys].[survey_date]" caption="survey_date" attribute="1" time="1" defaultMemberUniqueName="[Surveys].[survey_date].[All]" allUniqueName="[Surveys].[survey_date].[All]" dimensionUniqueName="[Surveys]" displayFolder="" count="0" memberValueDatatype="7" unbalanced="0"/>
    <cacheHierarchy uniqueName="[Surveys].[awareness_level]" caption="awareness_level" attribute="1" defaultMemberUniqueName="[Surveys].[awareness_level].[All]" allUniqueName="[Surveys].[awareness_level].[All]" dimensionUniqueName="[Surveys]" displayFolder="" count="0" memberValueDatatype="130" unbalanced="0"/>
    <cacheHierarchy uniqueName="[Surveys].[satisfaction_score]" caption="satisfaction_score" attribute="1" defaultMemberUniqueName="[Surveys].[satisfaction_score].[All]" allUniqueName="[Surveys].[satisfaction_score].[All]" dimensionUniqueName="[Surveys]" displayFolder="" count="0" memberValueDatatype="20" unbalanced="0"/>
    <cacheHierarchy uniqueName="[Surveys].[trust_level]" caption="trust_level" attribute="1" defaultMemberUniqueName="[Surveys].[trust_level].[All]" allUniqueName="[Surveys].[trust_level].[All]" dimensionUniqueName="[Surveys]" displayFolder="" count="0" memberValueDatatype="130" unbalanced="0"/>
    <cacheHierarchy uniqueName="[Surveys].[comments]" caption="comments" attribute="1" defaultMemberUniqueName="[Surveys].[comments].[All]" allUniqueName="[Surveys].[comments].[All]" dimensionUniqueName="[Surveys]" displayFolder="" count="0" memberValueDatatype="130" unbalanced="0"/>
    <cacheHierarchy uniqueName="[Claims].[claim_date (Month Index)]" caption="claim_date (Month Index)" attribute="1" defaultMemberUniqueName="[Claims].[claim_date (Month Index)].[All]" allUniqueName="[Claims].[claim_date (Month Index)].[All]" dimensionUniqueName="[Claims]" displayFolder="" count="0" memberValueDatatype="20" unbalanced="0" hidden="1"/>
    <cacheHierarchy uniqueName="[Contributions].[contribution_date (Month Index)]" caption="contribution_date (Month Index)" attribute="1" defaultMemberUniqueName="[Contributions].[contribution_date (Month Index)].[All]" allUniqueName="[Contributions].[contribution_date (Month Index)].[All]" dimensionUniqueName="[Contributions]" displayFolder="" count="0" memberValueDatatype="20" unbalanced="0" hidden="1"/>
    <cacheHierarchy uniqueName="[Measures].[__XL_Count Claims]" caption="__XL_Count Claims" measure="1" displayFolder="" measureGroup="Claims" count="0" hidden="1"/>
    <cacheHierarchy uniqueName="[Measures].[__XL_Count Contributions]" caption="__XL_Count Contributions" measure="1" displayFolder="" measureGroup="Contributions" count="0" hidden="1"/>
    <cacheHierarchy uniqueName="[Measures].[__XL_Count Healthcare_Services]" caption="__XL_Count Healthcare_Services" measure="1" displayFolder="" measureGroup="Healthcare_Services" count="0" hidden="1"/>
    <cacheHierarchy uniqueName="[Measures].[__XL_Count Legal_Cases]" caption="__XL_Count Legal_Cases" measure="1" displayFolder="" measureGroup="Legal_Cases" count="0" hidden="1"/>
    <cacheHierarchy uniqueName="[Measures].[__XL_Count Members]" caption="__XL_Count Members" measure="1" displayFolder="" measureGroup="Members" count="0" hidden="1"/>
    <cacheHierarchy uniqueName="[Measures].[__XL_Count Providers]" caption="__XL_Count Providers" measure="1" displayFolder="" measureGroup="Providers" count="0" hidden="1"/>
    <cacheHierarchy uniqueName="[Measures].[__XL_Count Surveys]" caption="__XL_Count Surveys" measure="1" displayFolder="" measureGroup="Surveys" count="0" hidden="1"/>
    <cacheHierarchy uniqueName="[Measures].[__No measures defined]" caption="__No measures defined" measure="1" displayFolder="" count="0" hidden="1"/>
    <cacheHierarchy uniqueName="[Measures].[Sum of member_id]" caption="Sum of member_id" measure="1" displayFolder="" measureGroup="Members" count="0" hidden="1">
      <extLst>
        <ext xmlns:x15="http://schemas.microsoft.com/office/spreadsheetml/2010/11/main" uri="{B97F6D7D-B522-45F9-BDA1-12C45D357490}">
          <x15:cacheHierarchy aggregatedColumn="33"/>
        </ext>
      </extLst>
    </cacheHierarchy>
    <cacheHierarchy uniqueName="[Measures].[Count of member_id]" caption="Count of member_id" measure="1" displayFolder="" measureGroup="Members" count="0" hidden="1">
      <extLst>
        <ext xmlns:x15="http://schemas.microsoft.com/office/spreadsheetml/2010/11/main" uri="{B97F6D7D-B522-45F9-BDA1-12C45D357490}">
          <x15:cacheHierarchy aggregatedColumn="33"/>
        </ext>
      </extLst>
    </cacheHierarchy>
    <cacheHierarchy uniqueName="[Measures].[Sum of contribution_amount]" caption="Sum of contribution_amount" measure="1" displayFolder="" measureGroup="Contributions" count="0" hidden="1">
      <extLst>
        <ext xmlns:x15="http://schemas.microsoft.com/office/spreadsheetml/2010/11/main" uri="{B97F6D7D-B522-45F9-BDA1-12C45D357490}">
          <x15:cacheHierarchy aggregatedColumn="12"/>
        </ext>
      </extLst>
    </cacheHierarchy>
    <cacheHierarchy uniqueName="[Measures].[Sum of service_id]" caption="Sum of service_id" measure="1" displayFolder="" measureGroup="Healthcare_Services" count="0" hidden="1">
      <extLst>
        <ext xmlns:x15="http://schemas.microsoft.com/office/spreadsheetml/2010/11/main" uri="{B97F6D7D-B522-45F9-BDA1-12C45D357490}">
          <x15:cacheHierarchy aggregatedColumn="20"/>
        </ext>
      </extLst>
    </cacheHierarchy>
    <cacheHierarchy uniqueName="[Measures].[Count of service_id]" caption="Count of service_id" measure="1" displayFolder="" measureGroup="Healthcare_Service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cost_total]" caption="Sum of cost_total" measure="1" displayFolder="" measureGroup="Healthcare_Services" count="0" hidden="1">
      <extLst>
        <ext xmlns:x15="http://schemas.microsoft.com/office/spreadsheetml/2010/11/main" uri="{B97F6D7D-B522-45F9-BDA1-12C45D357490}">
          <x15:cacheHierarchy aggregatedColumn="25"/>
        </ext>
      </extLst>
    </cacheHierarchy>
    <cacheHierarchy uniqueName="[Measures].[Sum of cost_covered]" caption="Sum of cost_covered" measure="1" displayFolder="" measureGroup="Healthcare_Services" count="0" hidden="1">
      <extLst>
        <ext xmlns:x15="http://schemas.microsoft.com/office/spreadsheetml/2010/11/main" uri="{B97F6D7D-B522-45F9-BDA1-12C45D357490}">
          <x15:cacheHierarchy aggregatedColumn="26"/>
        </ext>
      </extLst>
    </cacheHierarchy>
    <cacheHierarchy uniqueName="[Measures].[Sum of claim_amount]" caption="Sum of claim_amount" measure="1" displayFolder="" measureGroup="Claims" count="0" hidden="1">
      <extLst>
        <ext xmlns:x15="http://schemas.microsoft.com/office/spreadsheetml/2010/11/main" uri="{B97F6D7D-B522-45F9-BDA1-12C45D357490}">
          <x15:cacheHierarchy aggregatedColumn="3"/>
        </ext>
      </extLst>
    </cacheHierarchy>
    <cacheHierarchy uniqueName="[Measures].[Count of claim_amount]" caption="Count of claim_amount" measure="1" displayFolder="" measureGroup="Claims" count="0" hidden="1">
      <extLst>
        <ext xmlns:x15="http://schemas.microsoft.com/office/spreadsheetml/2010/11/main" uri="{B97F6D7D-B522-45F9-BDA1-12C45D357490}">
          <x15:cacheHierarchy aggregatedColumn="3"/>
        </ext>
      </extLst>
    </cacheHierarchy>
    <cacheHierarchy uniqueName="[Measures].[Count of claim_status]" caption="Count of claim_status" measure="1" displayFolder="" measureGroup="Claims" count="0" hidden="1">
      <extLst>
        <ext xmlns:x15="http://schemas.microsoft.com/office/spreadsheetml/2010/11/main" uri="{B97F6D7D-B522-45F9-BDA1-12C45D357490}">
          <x15:cacheHierarchy aggregatedColumn="6"/>
        </ext>
      </extLst>
    </cacheHierarchy>
    <cacheHierarchy uniqueName="[Measures].[Average of contribution_amount]" caption="Average of contribution_amount" measure="1" displayFolder="" measureGroup="Contributions" count="0" hidden="1">
      <extLst>
        <ext xmlns:x15="http://schemas.microsoft.com/office/spreadsheetml/2010/11/main" uri="{B97F6D7D-B522-45F9-BDA1-12C45D357490}">
          <x15:cacheHierarchy aggregatedColumn="12"/>
        </ext>
      </extLst>
    </cacheHierarchy>
    <cacheHierarchy uniqueName="[Measures].[Sum of claim_id]" caption="Sum of claim_id" measure="1" displayFolder="" measureGroup="Claims" count="0" hidden="1">
      <extLst>
        <ext xmlns:x15="http://schemas.microsoft.com/office/spreadsheetml/2010/11/main" uri="{B97F6D7D-B522-45F9-BDA1-12C45D357490}">
          <x15:cacheHierarchy aggregatedColumn="0"/>
        </ext>
      </extLst>
    </cacheHierarchy>
    <cacheHierarchy uniqueName="[Measures].[Count of claim_id]" caption="Count of claim_id" measure="1" displayFolder="" measureGroup="Claims" count="0" hidden="1">
      <extLst>
        <ext xmlns:x15="http://schemas.microsoft.com/office/spreadsheetml/2010/11/main" uri="{B97F6D7D-B522-45F9-BDA1-12C45D357490}">
          <x15:cacheHierarchy aggregatedColumn="0"/>
        </ext>
      </extLst>
    </cacheHierarchy>
    <cacheHierarchy uniqueName="[Measures].[Average of cost_covered]" caption="Average of cost_covered" measure="1" displayFolder="" measureGroup="Healthcare_Services" count="0" hidden="1">
      <extLst>
        <ext xmlns:x15="http://schemas.microsoft.com/office/spreadsheetml/2010/11/main" uri="{B97F6D7D-B522-45F9-BDA1-12C45D357490}">
          <x15:cacheHierarchy aggregatedColumn="26"/>
        </ext>
      </extLst>
    </cacheHierarchy>
    <cacheHierarchy uniqueName="[Measures].[Average of cost_total]" caption="Average of cost_total" measure="1" displayFolder="" measureGroup="Healthcare_Services" count="0" hidden="1">
      <extLst>
        <ext xmlns:x15="http://schemas.microsoft.com/office/spreadsheetml/2010/11/main" uri="{B97F6D7D-B522-45F9-BDA1-12C45D357490}">
          <x15:cacheHierarchy aggregatedColumn="25"/>
        </ext>
      </extLst>
    </cacheHierarchy>
  </cacheHierarchies>
  <kpis count="0"/>
  <dimensions count="8">
    <dimension name="Claims" uniqueName="[Claims]" caption="Claims"/>
    <dimension name="Contributions" uniqueName="[Contributions]" caption="Contributions"/>
    <dimension name="Healthcare_Services" uniqueName="[Healthcare_Services]" caption="Healthcare_Services"/>
    <dimension name="Legal_Cases" uniqueName="[Legal_Cases]" caption="Legal_Cases"/>
    <dimension measure="1" name="Measures" uniqueName="[Measures]" caption="Measures"/>
    <dimension name="Members" uniqueName="[Members]" caption="Members"/>
    <dimension name="Providers" uniqueName="[Providers]" caption="Providers"/>
    <dimension name="Surveys" uniqueName="[Surveys]" caption="Surveys"/>
  </dimensions>
  <measureGroups count="7">
    <measureGroup name="Claims" caption="Claims"/>
    <measureGroup name="Contributions" caption="Contributions"/>
    <measureGroup name="Healthcare_Services" caption="Healthcare_Services"/>
    <measureGroup name="Legal_Cases" caption="Legal_Cases"/>
    <measureGroup name="Members" caption="Members"/>
    <measureGroup name="Providers" caption="Providers"/>
    <measureGroup name="Surveys" caption="Surveys"/>
  </measureGroups>
  <maps count="12">
    <map measureGroup="0" dimension="0"/>
    <map measureGroup="0" dimension="2"/>
    <map measureGroup="0" dimension="5"/>
    <map measureGroup="0" dimension="6"/>
    <map measureGroup="1" dimension="1"/>
    <map measureGroup="1" dimension="5"/>
    <map measureGroup="2" dimension="2"/>
    <map measureGroup="2" dimension="5"/>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78.869732870371" backgroundQuery="1" createdVersion="8" refreshedVersion="8" minRefreshableVersion="3" recordCount="0" supportSubquery="1" supportAdvancedDrill="1" xr:uid="{867D9381-D57D-4667-B813-FF8F90AF2987}">
  <cacheSource type="external" connectionId="8"/>
  <cacheFields count="4">
    <cacheField name="[Healthcare_Services].[service_type].[service_type]" caption="service_type" numFmtId="0" hierarchy="23" level="1">
      <sharedItems count="5">
        <s v="Consultation"/>
        <s v="Maternity"/>
        <s v="Medication"/>
        <s v="Surgery"/>
        <s v="Therapy"/>
      </sharedItems>
    </cacheField>
    <cacheField name="[Measures].[Average of cost_covered]" caption="Average of cost_covered" numFmtId="0" hierarchy="80" level="32767"/>
    <cacheField name="[Measures].[Average of cost_total]" caption="Average of cost_total" numFmtId="0" hierarchy="81" level="32767"/>
    <cacheField name="[Members].[gender].[gender]" caption="gender" numFmtId="0" hierarchy="37" level="1">
      <sharedItems containsSemiMixedTypes="0" containsNonDate="0" containsString="0"/>
    </cacheField>
  </cacheFields>
  <cacheHierarchies count="82">
    <cacheHierarchy uniqueName="[Claims].[claim_id]" caption="claim_id" attribute="1" defaultMemberUniqueName="[Claims].[claim_id].[All]" allUniqueName="[Claims].[claim_id].[All]" dimensionUniqueName="[Claims]" displayFolder="" count="0" memberValueDatatype="20" unbalanced="0"/>
    <cacheHierarchy uniqueName="[Claims].[provider_id]" caption="provider_id" attribute="1" defaultMemberUniqueName="[Claims].[provider_id].[All]" allUniqueName="[Claims].[provider_id].[All]" dimensionUniqueName="[Claims]" displayFolder="" count="0" memberValueDatatype="20" unbalanced="0"/>
    <cacheHierarchy uniqueName="[Claims].[service_id]" caption="service_id" attribute="1" defaultMemberUniqueName="[Claims].[service_id].[All]" allUniqueName="[Claims].[service_id].[All]" dimensionUniqueName="[Claims]" displayFolder="" count="0" memberValueDatatype="20" unbalanced="0"/>
    <cacheHierarchy uniqueName="[Claims].[claim_amount]" caption="claim_amount" attribute="1" defaultMemberUniqueName="[Claims].[claim_amount].[All]" allUniqueName="[Claims].[claim_amount].[All]" dimensionUniqueName="[Claims]" displayFolder="" count="0" memberValueDatatype="5" unbalanced="0"/>
    <cacheHierarchy uniqueName="[Claims].[claim_date]" caption="claim_date" attribute="1" time="1" defaultMemberUniqueName="[Claims].[claim_date].[All]" allUniqueName="[Claims].[claim_date].[All]" dimensionUniqueName="[Claims]" displayFolder="" count="0" memberValueDatatype="7" unbalanced="0"/>
    <cacheHierarchy uniqueName="[Claims].[payment_date]" caption="payment_date" attribute="1" time="1" defaultMemberUniqueName="[Claims].[payment_date].[All]" allUniqueName="[Claims].[payment_date].[All]" dimensionUniqueName="[Claims]" displayFolder="" count="0" memberValueDatatype="7" unbalanced="0"/>
    <cacheHierarchy uniqueName="[Claims].[claim_status]" caption="claim_status" attribute="1" defaultMemberUniqueName="[Claims].[claim_status].[All]" allUniqueName="[Claims].[claim_status].[All]" dimensionUniqueName="[Claims]" displayFolder="" count="0" memberValueDatatype="130" unbalanced="0"/>
    <cacheHierarchy uniqueName="[Claims].[claim_date (Year)]" caption="claim_date (Year)" attribute="1" defaultMemberUniqueName="[Claims].[claim_date (Year)].[All]" allUniqueName="[Claims].[claim_date (Year)].[All]" dimensionUniqueName="[Claims]" displayFolder="" count="0" memberValueDatatype="130" unbalanced="0"/>
    <cacheHierarchy uniqueName="[Claims].[claim_date (Quarter)]" caption="claim_date (Quarter)" attribute="1" defaultMemberUniqueName="[Claims].[claim_date (Quarter)].[All]" allUniqueName="[Claims].[claim_date (Quarter)].[All]" dimensionUniqueName="[Claims]" displayFolder="" count="0" memberValueDatatype="130" unbalanced="0"/>
    <cacheHierarchy uniqueName="[Claims].[claim_date (Month)]" caption="claim_date (Month)" attribute="1" defaultMemberUniqueName="[Claims].[claim_date (Month)].[All]" allUniqueName="[Claims].[claim_date (Month)].[All]" dimensionUniqueName="[Claims]" displayFolder="" count="0" memberValueDatatype="130" unbalanced="0"/>
    <cacheHierarchy uniqueName="[Contributions].[contribution_id]" caption="contribution_id" attribute="1" defaultMemberUniqueName="[Contributions].[contribution_id].[All]" allUniqueName="[Contributions].[contribution_id].[All]" dimensionUniqueName="[Contributions]" displayFolder="" count="0" memberValueDatatype="20" unbalanced="0"/>
    <cacheHierarchy uniqueName="[Contributions].[member_id]" caption="member_id" attribute="1" defaultMemberUniqueName="[Contributions].[member_id].[All]" allUniqueName="[Contributions].[member_id].[All]" dimensionUniqueName="[Contributions]" displayFolder="" count="0" memberValueDatatype="20" unbalanced="0"/>
    <cacheHierarchy uniqueName="[Contributions].[contribution_amount]" caption="contribution_amount" attribute="1" defaultMemberUniqueName="[Contributions].[contribution_amount].[All]" allUniqueName="[Contributions].[contribution_amount].[All]" dimensionUniqueName="[Contributions]" displayFolder="" count="0" memberValueDatatype="5" unbalanced="0"/>
    <cacheHierarchy uniqueName="[Contributions].[contribution_date]" caption="contribution_date" attribute="1" time="1" defaultMemberUniqueName="[Contributions].[contribution_date].[All]" allUniqueName="[Contributions].[contribution_date].[All]" dimensionUniqueName="[Contributions]" displayFolder="" count="2" memberValueDatatype="7" unbalanced="0"/>
    <cacheHierarchy uniqueName="[Contributions].[payment_status]" caption="payment_status" attribute="1" defaultMemberUniqueName="[Contributions].[payment_status].[All]" allUniqueName="[Contributions].[payment_status].[All]" dimensionUniqueName="[Contributions]" displayFolder="" count="0" memberValueDatatype="130" unbalanced="0"/>
    <cacheHierarchy uniqueName="[Contributions].[employer_id]" caption="employer_id" attribute="1" defaultMemberUniqueName="[Contributions].[employer_id].[All]" allUniqueName="[Contributions].[employer_id].[All]" dimensionUniqueName="[Contributions]" displayFolder="" count="0" memberValueDatatype="130" unbalanced="0"/>
    <cacheHierarchy uniqueName="[Contributions].[penalty_applied]" caption="penalty_applied" attribute="1" defaultMemberUniqueName="[Contributions].[penalty_applied].[All]" allUniqueName="[Contributions].[penalty_applied].[All]" dimensionUniqueName="[Contributions]" displayFolder="" count="0" memberValueDatatype="5" unbalanced="0"/>
    <cacheHierarchy uniqueName="[Contributions].[contribution_date (Year)]" caption="contribution_date (Year)" attribute="1" defaultMemberUniqueName="[Contributions].[contribution_date (Year)].[All]" allUniqueName="[Contributions].[contribution_date (Year)].[All]" dimensionUniqueName="[Contributions]" displayFolder="" count="0" memberValueDatatype="130" unbalanced="0"/>
    <cacheHierarchy uniqueName="[Contributions].[contribution_date (Quarter)]" caption="contribution_date (Quarter)" attribute="1" defaultMemberUniqueName="[Contributions].[contribution_date (Quarter)].[All]" allUniqueName="[Contributions].[contribution_date (Quarter)].[All]" dimensionUniqueName="[Contributions]" displayFolder="" count="0" memberValueDatatype="130" unbalanced="0"/>
    <cacheHierarchy uniqueName="[Contributions].[contribution_date (Month)]" caption="contribution_date (Month)" attribute="1" defaultMemberUniqueName="[Contributions].[contribution_date (Month)].[All]" allUniqueName="[Contributions].[contribution_date (Month)].[All]" dimensionUniqueName="[Contributions]" displayFolder="" count="0" memberValueDatatype="130" unbalanced="0"/>
    <cacheHierarchy uniqueName="[Healthcare_Services].[service_id]" caption="service_id" attribute="1" defaultMemberUniqueName="[Healthcare_Services].[service_id].[All]" allUniqueName="[Healthcare_Services].[service_id].[All]" dimensionUniqueName="[Healthcare_Services]" displayFolder="" count="0" memberValueDatatype="20" unbalanced="0"/>
    <cacheHierarchy uniqueName="[Healthcare_Services].[member_id]" caption="member_id" attribute="1" defaultMemberUniqueName="[Healthcare_Services].[member_id].[All]" allUniqueName="[Healthcare_Services].[member_id].[All]" dimensionUniqueName="[Healthcare_Services]" displayFolder="" count="0" memberValueDatatype="20" unbalanced="0"/>
    <cacheHierarchy uniqueName="[Healthcare_Services].[provider_id]" caption="provider_id" attribute="1" defaultMemberUniqueName="[Healthcare_Services].[provider_id].[All]" allUniqueName="[Healthcare_Services].[provider_id].[All]" dimensionUniqueName="[Healthcare_Services]" displayFolder="" count="0" memberValueDatatype="20" unbalanced="0"/>
    <cacheHierarchy uniqueName="[Healthcare_Services].[service_type]" caption="service_type" attribute="1" defaultMemberUniqueName="[Healthcare_Services].[service_type].[All]" allUniqueName="[Healthcare_Services].[service_type].[All]" dimensionUniqueName="[Healthcare_Services]" displayFolder="" count="2" memberValueDatatype="130" unbalanced="0">
      <fieldsUsage count="2">
        <fieldUsage x="-1"/>
        <fieldUsage x="0"/>
      </fieldsUsage>
    </cacheHierarchy>
    <cacheHierarchy uniqueName="[Healthcare_Services].[service_date]" caption="service_date" attribute="1" time="1" defaultMemberUniqueName="[Healthcare_Services].[service_date].[All]" allUniqueName="[Healthcare_Services].[service_date].[All]" dimensionUniqueName="[Healthcare_Services]" displayFolder="" count="0" memberValueDatatype="7" unbalanced="0"/>
    <cacheHierarchy uniqueName="[Healthcare_Services].[cost_total]" caption="cost_total" attribute="1" defaultMemberUniqueName="[Healthcare_Services].[cost_total].[All]" allUniqueName="[Healthcare_Services].[cost_total].[All]" dimensionUniqueName="[Healthcare_Services]" displayFolder="" count="0" memberValueDatatype="5" unbalanced="0"/>
    <cacheHierarchy uniqueName="[Healthcare_Services].[cost_covered]" caption="cost_covered" attribute="1" defaultMemberUniqueName="[Healthcare_Services].[cost_covered].[All]" allUniqueName="[Healthcare_Services].[cost_covered].[All]" dimensionUniqueName="[Healthcare_Services]" displayFolder="" count="0" memberValueDatatype="5" unbalanced="0"/>
    <cacheHierarchy uniqueName="[Healthcare_Services].[out_of_pocket]" caption="out_of_pocket" attribute="1" defaultMemberUniqueName="[Healthcare_Services].[out_of_pocket].[All]" allUniqueName="[Healthcare_Services].[out_of_pocket].[All]" dimensionUniqueName="[Healthcare_Services]" displayFolder="" count="0" memberValueDatatype="5" unbalanced="0"/>
    <cacheHierarchy uniqueName="[Legal_Cases].[case_id]" caption="case_id" attribute="1" defaultMemberUniqueName="[Legal_Cases].[case_id].[All]" allUniqueName="[Legal_Cases].[case_id].[All]" dimensionUniqueName="[Legal_Cases]" displayFolder="" count="0" memberValueDatatype="20" unbalanced="0"/>
    <cacheHierarchy uniqueName="[Legal_Cases].[case_description]" caption="case_description" attribute="1" defaultMemberUniqueName="[Legal_Cases].[case_description].[All]" allUniqueName="[Legal_Cases].[case_description].[All]" dimensionUniqueName="[Legal_Cases]" displayFolder="" count="0" memberValueDatatype="130" unbalanced="0"/>
    <cacheHierarchy uniqueName="[Legal_Cases].[filing_date]" caption="filing_date" attribute="1" time="1" defaultMemberUniqueName="[Legal_Cases].[filing_date].[All]" allUniqueName="[Legal_Cases].[filing_date].[All]" dimensionUniqueName="[Legal_Cases]" displayFolder="" count="0" memberValueDatatype="7" unbalanced="0"/>
    <cacheHierarchy uniqueName="[Legal_Cases].[status]" caption="status" attribute="1" defaultMemberUniqueName="[Legal_Cases].[status].[All]" allUniqueName="[Legal_Cases].[status].[All]" dimensionUniqueName="[Legal_Cases]" displayFolder="" count="0" memberValueDatatype="130" unbalanced="0"/>
    <cacheHierarchy uniqueName="[Legal_Cases].[impact_level]" caption="impact_level" attribute="1" defaultMemberUniqueName="[Legal_Cases].[impact_level].[All]" allUniqueName="[Legal_Cases].[impact_level].[All]" dimensionUniqueName="[Legal_Cases]" displayFolder="" count="0" memberValueDatatype="130" unbalanced="0"/>
    <cacheHierarchy uniqueName="[Members].[member_id]" caption="member_id" attribute="1" defaultMemberUniqueName="[Members].[member_id].[All]" allUniqueName="[Members].[member_id].[All]" dimensionUniqueName="[Members]" displayFolder="" count="0" memberValueDatatype="20" unbalanced="0"/>
    <cacheHierarchy uniqueName="[Members].[national_id]" caption="national_id" attribute="1" defaultMemberUniqueName="[Members].[national_id].[All]" allUniqueName="[Members].[national_id].[All]" dimensionUniqueName="[Members]" displayFolder="" count="0" memberValueDatatype="20" unbalanced="0"/>
    <cacheHierarchy uniqueName="[Members].[full_name]" caption="full_name" attribute="1" defaultMemberUniqueName="[Members].[full_name].[All]" allUniqueName="[Members].[full_name].[All]" dimensionUniqueName="[Members]" displayFolder="" count="0" memberValueDatatype="130" unbalanced="0"/>
    <cacheHierarchy uniqueName="[Members].[age]" caption="age" attribute="1" defaultMemberUniqueName="[Members].[age].[All]" allUniqueName="[Members].[age].[All]" dimensionUniqueName="[Members]" displayFolder="" count="0" memberValueDatatype="20" unbalanced="0"/>
    <cacheHierarchy uniqueName="[Members].[gender]" caption="gender" attribute="1" defaultMemberUniqueName="[Members].[gender].[All]" allUniqueName="[Members].[gender].[All]" dimensionUniqueName="[Members]" displayFolder="" count="2" memberValueDatatype="130" unbalanced="0">
      <fieldsUsage count="2">
        <fieldUsage x="-1"/>
        <fieldUsage x="3"/>
      </fieldsUsage>
    </cacheHierarchy>
    <cacheHierarchy uniqueName="[Members].[income_level]" caption="income_level" attribute="1" defaultMemberUniqueName="[Members].[income_level].[All]" allUniqueName="[Members].[income_level].[All]" dimensionUniqueName="[Members]" displayFolder="" count="0" memberValueDatatype="130" unbalanced="0"/>
    <cacheHierarchy uniqueName="[Members].[employment_status]" caption="employment_status" attribute="1" defaultMemberUniqueName="[Members].[employment_status].[All]" allUniqueName="[Members].[employment_status].[All]" dimensionUniqueName="[Members]" displayFolder="" count="0" memberValueDatatype="130" unbalanced="0"/>
    <cacheHierarchy uniqueName="[Members].[region]" caption="region" attribute="1" defaultMemberUniqueName="[Members].[region].[All]" allUniqueName="[Members].[region].[All]" dimensionUniqueName="[Members]" displayFolder="" count="2" memberValueDatatype="130" unbalanced="0"/>
    <cacheHierarchy uniqueName="[Members].[registration_date]" caption="registration_date" attribute="1" time="1" defaultMemberUniqueName="[Members].[registration_date].[All]" allUniqueName="[Members].[registration_date].[All]" dimensionUniqueName="[Members]" displayFolder="" count="0" memberValueDatatype="7" unbalanced="0"/>
    <cacheHierarchy uniqueName="[Members].[is_subsidized]" caption="is_subsidized" attribute="1" defaultMemberUniqueName="[Members].[is_subsidized].[All]" allUniqueName="[Members].[is_subsidized].[All]" dimensionUniqueName="[Members]" displayFolder="" count="0" memberValueDatatype="11" unbalanced="0"/>
    <cacheHierarchy uniqueName="[Members].[nhif_migrated]" caption="nhif_migrated" attribute="1" defaultMemberUniqueName="[Members].[nhif_migrated].[All]" allUniqueName="[Members].[nhif_migrated].[All]" dimensionUniqueName="[Members]" displayFolder="" count="0" memberValueDatatype="11" unbalanced="0"/>
    <cacheHierarchy uniqueName="[Providers].[provider_id]" caption="provider_id" attribute="1" defaultMemberUniqueName="[Providers].[provider_id].[All]" allUniqueName="[Providers].[provider_id].[All]" dimensionUniqueName="[Providers]" displayFolder="" count="0" memberValueDatatype="20" unbalanced="0"/>
    <cacheHierarchy uniqueName="[Providers].[provider_name]" caption="provider_name" attribute="1" defaultMemberUniqueName="[Providers].[provider_name].[All]" allUniqueName="[Providers].[provider_name].[All]" dimensionUniqueName="[Providers]" displayFolder="" count="0" memberValueDatatype="130" unbalanced="0"/>
    <cacheHierarchy uniqueName="[Providers].[region]" caption="region" attribute="1" defaultMemberUniqueName="[Providers].[region].[All]" allUniqueName="[Providers].[region].[All]" dimensionUniqueName="[Providers]" displayFolder="" count="0" memberValueDatatype="130" unbalanced="0"/>
    <cacheHierarchy uniqueName="[Providers].[facility_type]" caption="facility_type" attribute="1" defaultMemberUniqueName="[Providers].[facility_type].[All]" allUniqueName="[Providers].[facility_type].[All]" dimensionUniqueName="[Providers]" displayFolder="" count="0" memberValueDatatype="130" unbalanced="0"/>
    <cacheHierarchy uniqueName="[Providers].[level]" caption="level" attribute="1" defaultMemberUniqueName="[Providers].[level].[All]" allUniqueName="[Providers].[level].[All]" dimensionUniqueName="[Providers]" displayFolder="" count="2" memberValueDatatype="130" unbalanced="0"/>
    <cacheHierarchy uniqueName="[Providers].[accreditation_date]" caption="accreditation_date" attribute="1" time="1" defaultMemberUniqueName="[Providers].[accreditation_date].[All]" allUniqueName="[Providers].[accreditation_date].[All]" dimensionUniqueName="[Providers]" displayFolder="" count="0" memberValueDatatype="7" unbalanced="0"/>
    <cacheHierarchy uniqueName="[Surveys].[survey_id]" caption="survey_id" attribute="1" defaultMemberUniqueName="[Surveys].[survey_id].[All]" allUniqueName="[Surveys].[survey_id].[All]" dimensionUniqueName="[Surveys]" displayFolder="" count="0" memberValueDatatype="20" unbalanced="0"/>
    <cacheHierarchy uniqueName="[Surveys].[member_id]" caption="member_id" attribute="1" defaultMemberUniqueName="[Surveys].[member_id].[All]" allUniqueName="[Surveys].[member_id].[All]" dimensionUniqueName="[Surveys]" displayFolder="" count="0" memberValueDatatype="20" unbalanced="0"/>
    <cacheHierarchy uniqueName="[Surveys].[survey_date]" caption="survey_date" attribute="1" time="1" defaultMemberUniqueName="[Surveys].[survey_date].[All]" allUniqueName="[Surveys].[survey_date].[All]" dimensionUniqueName="[Surveys]" displayFolder="" count="0" memberValueDatatype="7" unbalanced="0"/>
    <cacheHierarchy uniqueName="[Surveys].[awareness_level]" caption="awareness_level" attribute="1" defaultMemberUniqueName="[Surveys].[awareness_level].[All]" allUniqueName="[Surveys].[awareness_level].[All]" dimensionUniqueName="[Surveys]" displayFolder="" count="0" memberValueDatatype="130" unbalanced="0"/>
    <cacheHierarchy uniqueName="[Surveys].[satisfaction_score]" caption="satisfaction_score" attribute="1" defaultMemberUniqueName="[Surveys].[satisfaction_score].[All]" allUniqueName="[Surveys].[satisfaction_score].[All]" dimensionUniqueName="[Surveys]" displayFolder="" count="0" memberValueDatatype="20" unbalanced="0"/>
    <cacheHierarchy uniqueName="[Surveys].[trust_level]" caption="trust_level" attribute="1" defaultMemberUniqueName="[Surveys].[trust_level].[All]" allUniqueName="[Surveys].[trust_level].[All]" dimensionUniqueName="[Surveys]" displayFolder="" count="0" memberValueDatatype="130" unbalanced="0"/>
    <cacheHierarchy uniqueName="[Surveys].[comments]" caption="comments" attribute="1" defaultMemberUniqueName="[Surveys].[comments].[All]" allUniqueName="[Surveys].[comments].[All]" dimensionUniqueName="[Surveys]" displayFolder="" count="0" memberValueDatatype="130" unbalanced="0"/>
    <cacheHierarchy uniqueName="[Claims].[claim_date (Month Index)]" caption="claim_date (Month Index)" attribute="1" defaultMemberUniqueName="[Claims].[claim_date (Month Index)].[All]" allUniqueName="[Claims].[claim_date (Month Index)].[All]" dimensionUniqueName="[Claims]" displayFolder="" count="0" memberValueDatatype="20" unbalanced="0" hidden="1"/>
    <cacheHierarchy uniqueName="[Contributions].[contribution_date (Month Index)]" caption="contribution_date (Month Index)" attribute="1" defaultMemberUniqueName="[Contributions].[contribution_date (Month Index)].[All]" allUniqueName="[Contributions].[contribution_date (Month Index)].[All]" dimensionUniqueName="[Contributions]" displayFolder="" count="0" memberValueDatatype="20" unbalanced="0" hidden="1"/>
    <cacheHierarchy uniqueName="[Measures].[__XL_Count Claims]" caption="__XL_Count Claims" measure="1" displayFolder="" measureGroup="Claims" count="0" hidden="1"/>
    <cacheHierarchy uniqueName="[Measures].[__XL_Count Contributions]" caption="__XL_Count Contributions" measure="1" displayFolder="" measureGroup="Contributions" count="0" hidden="1"/>
    <cacheHierarchy uniqueName="[Measures].[__XL_Count Healthcare_Services]" caption="__XL_Count Healthcare_Services" measure="1" displayFolder="" measureGroup="Healthcare_Services" count="0" hidden="1"/>
    <cacheHierarchy uniqueName="[Measures].[__XL_Count Legal_Cases]" caption="__XL_Count Legal_Cases" measure="1" displayFolder="" measureGroup="Legal_Cases" count="0" hidden="1"/>
    <cacheHierarchy uniqueName="[Measures].[__XL_Count Members]" caption="__XL_Count Members" measure="1" displayFolder="" measureGroup="Members" count="0" hidden="1"/>
    <cacheHierarchy uniqueName="[Measures].[__XL_Count Providers]" caption="__XL_Count Providers" measure="1" displayFolder="" measureGroup="Providers" count="0" hidden="1"/>
    <cacheHierarchy uniqueName="[Measures].[__XL_Count Surveys]" caption="__XL_Count Surveys" measure="1" displayFolder="" measureGroup="Surveys" count="0" hidden="1"/>
    <cacheHierarchy uniqueName="[Measures].[__No measures defined]" caption="__No measures defined" measure="1" displayFolder="" count="0" hidden="1"/>
    <cacheHierarchy uniqueName="[Measures].[Sum of member_id]" caption="Sum of member_id" measure="1" displayFolder="" measureGroup="Members" count="0" hidden="1">
      <extLst>
        <ext xmlns:x15="http://schemas.microsoft.com/office/spreadsheetml/2010/11/main" uri="{B97F6D7D-B522-45F9-BDA1-12C45D357490}">
          <x15:cacheHierarchy aggregatedColumn="33"/>
        </ext>
      </extLst>
    </cacheHierarchy>
    <cacheHierarchy uniqueName="[Measures].[Count of member_id]" caption="Count of member_id" measure="1" displayFolder="" measureGroup="Members" count="0" hidden="1">
      <extLst>
        <ext xmlns:x15="http://schemas.microsoft.com/office/spreadsheetml/2010/11/main" uri="{B97F6D7D-B522-45F9-BDA1-12C45D357490}">
          <x15:cacheHierarchy aggregatedColumn="33"/>
        </ext>
      </extLst>
    </cacheHierarchy>
    <cacheHierarchy uniqueName="[Measures].[Sum of contribution_amount]" caption="Sum of contribution_amount" measure="1" displayFolder="" measureGroup="Contributions" count="0" hidden="1">
      <extLst>
        <ext xmlns:x15="http://schemas.microsoft.com/office/spreadsheetml/2010/11/main" uri="{B97F6D7D-B522-45F9-BDA1-12C45D357490}">
          <x15:cacheHierarchy aggregatedColumn="12"/>
        </ext>
      </extLst>
    </cacheHierarchy>
    <cacheHierarchy uniqueName="[Measures].[Sum of service_id]" caption="Sum of service_id" measure="1" displayFolder="" measureGroup="Healthcare_Services" count="0" hidden="1">
      <extLst>
        <ext xmlns:x15="http://schemas.microsoft.com/office/spreadsheetml/2010/11/main" uri="{B97F6D7D-B522-45F9-BDA1-12C45D357490}">
          <x15:cacheHierarchy aggregatedColumn="20"/>
        </ext>
      </extLst>
    </cacheHierarchy>
    <cacheHierarchy uniqueName="[Measures].[Count of service_id]" caption="Count of service_id" measure="1" displayFolder="" measureGroup="Healthcare_Services" count="0" hidden="1">
      <extLst>
        <ext xmlns:x15="http://schemas.microsoft.com/office/spreadsheetml/2010/11/main" uri="{B97F6D7D-B522-45F9-BDA1-12C45D357490}">
          <x15:cacheHierarchy aggregatedColumn="20"/>
        </ext>
      </extLst>
    </cacheHierarchy>
    <cacheHierarchy uniqueName="[Measures].[Sum of cost_total]" caption="Sum of cost_total" measure="1" displayFolder="" measureGroup="Healthcare_Services" count="0" hidden="1">
      <extLst>
        <ext xmlns:x15="http://schemas.microsoft.com/office/spreadsheetml/2010/11/main" uri="{B97F6D7D-B522-45F9-BDA1-12C45D357490}">
          <x15:cacheHierarchy aggregatedColumn="25"/>
        </ext>
      </extLst>
    </cacheHierarchy>
    <cacheHierarchy uniqueName="[Measures].[Sum of cost_covered]" caption="Sum of cost_covered" measure="1" displayFolder="" measureGroup="Healthcare_Services" count="0" hidden="1">
      <extLst>
        <ext xmlns:x15="http://schemas.microsoft.com/office/spreadsheetml/2010/11/main" uri="{B97F6D7D-B522-45F9-BDA1-12C45D357490}">
          <x15:cacheHierarchy aggregatedColumn="26"/>
        </ext>
      </extLst>
    </cacheHierarchy>
    <cacheHierarchy uniqueName="[Measures].[Sum of claim_amount]" caption="Sum of claim_amount" measure="1" displayFolder="" measureGroup="Claims" count="0" hidden="1">
      <extLst>
        <ext xmlns:x15="http://schemas.microsoft.com/office/spreadsheetml/2010/11/main" uri="{B97F6D7D-B522-45F9-BDA1-12C45D357490}">
          <x15:cacheHierarchy aggregatedColumn="3"/>
        </ext>
      </extLst>
    </cacheHierarchy>
    <cacheHierarchy uniqueName="[Measures].[Count of claim_amount]" caption="Count of claim_amount" measure="1" displayFolder="" measureGroup="Claims" count="0" hidden="1">
      <extLst>
        <ext xmlns:x15="http://schemas.microsoft.com/office/spreadsheetml/2010/11/main" uri="{B97F6D7D-B522-45F9-BDA1-12C45D357490}">
          <x15:cacheHierarchy aggregatedColumn="3"/>
        </ext>
      </extLst>
    </cacheHierarchy>
    <cacheHierarchy uniqueName="[Measures].[Count of claim_status]" caption="Count of claim_status" measure="1" displayFolder="" measureGroup="Claims" count="0" hidden="1">
      <extLst>
        <ext xmlns:x15="http://schemas.microsoft.com/office/spreadsheetml/2010/11/main" uri="{B97F6D7D-B522-45F9-BDA1-12C45D357490}">
          <x15:cacheHierarchy aggregatedColumn="6"/>
        </ext>
      </extLst>
    </cacheHierarchy>
    <cacheHierarchy uniqueName="[Measures].[Average of contribution_amount]" caption="Average of contribution_amount" measure="1" displayFolder="" measureGroup="Contributions" count="0" hidden="1">
      <extLst>
        <ext xmlns:x15="http://schemas.microsoft.com/office/spreadsheetml/2010/11/main" uri="{B97F6D7D-B522-45F9-BDA1-12C45D357490}">
          <x15:cacheHierarchy aggregatedColumn="12"/>
        </ext>
      </extLst>
    </cacheHierarchy>
    <cacheHierarchy uniqueName="[Measures].[Sum of claim_id]" caption="Sum of claim_id" measure="1" displayFolder="" measureGroup="Claims" count="0" hidden="1">
      <extLst>
        <ext xmlns:x15="http://schemas.microsoft.com/office/spreadsheetml/2010/11/main" uri="{B97F6D7D-B522-45F9-BDA1-12C45D357490}">
          <x15:cacheHierarchy aggregatedColumn="0"/>
        </ext>
      </extLst>
    </cacheHierarchy>
    <cacheHierarchy uniqueName="[Measures].[Count of claim_id]" caption="Count of claim_id" measure="1" displayFolder="" measureGroup="Claims" count="0" hidden="1">
      <extLst>
        <ext xmlns:x15="http://schemas.microsoft.com/office/spreadsheetml/2010/11/main" uri="{B97F6D7D-B522-45F9-BDA1-12C45D357490}">
          <x15:cacheHierarchy aggregatedColumn="0"/>
        </ext>
      </extLst>
    </cacheHierarchy>
    <cacheHierarchy uniqueName="[Measures].[Average of cost_covered]" caption="Average of cost_covered" measure="1" displayFolder="" measureGroup="Healthcare_Service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cost_total]" caption="Average of cost_total" measure="1" displayFolder="" measureGroup="Healthcare_Services" count="0" oneField="1" hidden="1">
      <fieldsUsage count="1">
        <fieldUsage x="2"/>
      </fieldsUsage>
      <extLst>
        <ext xmlns:x15="http://schemas.microsoft.com/office/spreadsheetml/2010/11/main" uri="{B97F6D7D-B522-45F9-BDA1-12C45D357490}">
          <x15:cacheHierarchy aggregatedColumn="25"/>
        </ext>
      </extLst>
    </cacheHierarchy>
  </cacheHierarchies>
  <kpis count="0"/>
  <dimensions count="8">
    <dimension name="Claims" uniqueName="[Claims]" caption="Claims"/>
    <dimension name="Contributions" uniqueName="[Contributions]" caption="Contributions"/>
    <dimension name="Healthcare_Services" uniqueName="[Healthcare_Services]" caption="Healthcare_Services"/>
    <dimension name="Legal_Cases" uniqueName="[Legal_Cases]" caption="Legal_Cases"/>
    <dimension measure="1" name="Measures" uniqueName="[Measures]" caption="Measures"/>
    <dimension name="Members" uniqueName="[Members]" caption="Members"/>
    <dimension name="Providers" uniqueName="[Providers]" caption="Providers"/>
    <dimension name="Surveys" uniqueName="[Surveys]" caption="Surveys"/>
  </dimensions>
  <measureGroups count="7">
    <measureGroup name="Claims" caption="Claims"/>
    <measureGroup name="Contributions" caption="Contributions"/>
    <measureGroup name="Healthcare_Services" caption="Healthcare_Services"/>
    <measureGroup name="Legal_Cases" caption="Legal_Cases"/>
    <measureGroup name="Members" caption="Members"/>
    <measureGroup name="Providers" caption="Providers"/>
    <measureGroup name="Surveys" caption="Surveys"/>
  </measureGroups>
  <maps count="12">
    <map measureGroup="0" dimension="0"/>
    <map measureGroup="0" dimension="2"/>
    <map measureGroup="0" dimension="5"/>
    <map measureGroup="0" dimension="6"/>
    <map measureGroup="1" dimension="1"/>
    <map measureGroup="1" dimension="5"/>
    <map measureGroup="2" dimension="2"/>
    <map measureGroup="2" dimension="5"/>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78.869734027779" backgroundQuery="1" createdVersion="8" refreshedVersion="8" minRefreshableVersion="3" recordCount="0" supportSubquery="1" supportAdvancedDrill="1" xr:uid="{6B265145-F33F-40C4-8192-3CC2AE04AC86}">
  <cacheSource type="external" connectionId="8"/>
  <cacheFields count="5">
    <cacheField name="[Claims].[claim_status].[claim_status]" caption="claim_status" numFmtId="0" hierarchy="6" level="1">
      <sharedItems count="3">
        <s v="Approved"/>
        <s v="Pending"/>
        <s v="Rejected"/>
      </sharedItems>
    </cacheField>
    <cacheField name="[Measures].[Sum of claim_amount]" caption="Sum of claim_amount" numFmtId="0" hierarchy="74" level="32767"/>
    <cacheField name="[Claims].[claim_date (Month)].[claim_date (Month)]" caption="claim_date (Month)" numFmtId="0" hierarchy="9" level="1">
      <sharedItems count="12">
        <s v="Jan"/>
        <s v="Feb"/>
        <s v="Mar"/>
        <s v="Apr"/>
        <s v="May"/>
        <s v="Jun"/>
        <s v="Jul"/>
        <s v="Aug"/>
        <s v="Sep"/>
        <s v="Oct"/>
        <s v="Nov"/>
        <s v="Dec"/>
      </sharedItems>
    </cacheField>
    <cacheField name="[Claims].[claim_date (Quarter)].[claim_date (Quarter)]" caption="claim_date (Quarter)" numFmtId="0" hierarchy="8" level="1">
      <sharedItems count="4">
        <s v="Qtr1"/>
        <s v="Qtr2"/>
        <s v="Qtr3"/>
        <s v="Qtr4"/>
      </sharedItems>
    </cacheField>
    <cacheField name="[Members].[gender].[gender]" caption="gender" numFmtId="0" hierarchy="37" level="1">
      <sharedItems containsSemiMixedTypes="0" containsNonDate="0" containsString="0"/>
    </cacheField>
  </cacheFields>
  <cacheHierarchies count="82">
    <cacheHierarchy uniqueName="[Claims].[claim_id]" caption="claim_id" attribute="1" defaultMemberUniqueName="[Claims].[claim_id].[All]" allUniqueName="[Claims].[claim_id].[All]" dimensionUniqueName="[Claims]" displayFolder="" count="0" memberValueDatatype="20" unbalanced="0"/>
    <cacheHierarchy uniqueName="[Claims].[provider_id]" caption="provider_id" attribute="1" defaultMemberUniqueName="[Claims].[provider_id].[All]" allUniqueName="[Claims].[provider_id].[All]" dimensionUniqueName="[Claims]" displayFolder="" count="0" memberValueDatatype="20" unbalanced="0"/>
    <cacheHierarchy uniqueName="[Claims].[service_id]" caption="service_id" attribute="1" defaultMemberUniqueName="[Claims].[service_id].[All]" allUniqueName="[Claims].[service_id].[All]" dimensionUniqueName="[Claims]" displayFolder="" count="0" memberValueDatatype="20" unbalanced="0"/>
    <cacheHierarchy uniqueName="[Claims].[claim_amount]" caption="claim_amount" attribute="1" defaultMemberUniqueName="[Claims].[claim_amount].[All]" allUniqueName="[Claims].[claim_amount].[All]" dimensionUniqueName="[Claims]" displayFolder="" count="0" memberValueDatatype="5" unbalanced="0"/>
    <cacheHierarchy uniqueName="[Claims].[claim_date]" caption="claim_date" attribute="1" time="1" defaultMemberUniqueName="[Claims].[claim_date].[All]" allUniqueName="[Claims].[claim_date].[All]" dimensionUniqueName="[Claims]" displayFolder="" count="0" memberValueDatatype="7" unbalanced="0"/>
    <cacheHierarchy uniqueName="[Claims].[payment_date]" caption="payment_date" attribute="1" time="1" defaultMemberUniqueName="[Claims].[payment_date].[All]" allUniqueName="[Claims].[payment_date].[All]" dimensionUniqueName="[Claims]" displayFolder="" count="0" memberValueDatatype="7" unbalanced="0"/>
    <cacheHierarchy uniqueName="[Claims].[claim_status]" caption="claim_status" attribute="1" defaultMemberUniqueName="[Claims].[claim_status].[All]" allUniqueName="[Claims].[claim_status].[All]" dimensionUniqueName="[Claims]" displayFolder="" count="2" memberValueDatatype="130" unbalanced="0">
      <fieldsUsage count="2">
        <fieldUsage x="-1"/>
        <fieldUsage x="0"/>
      </fieldsUsage>
    </cacheHierarchy>
    <cacheHierarchy uniqueName="[Claims].[claim_date (Year)]" caption="claim_date (Year)" attribute="1" defaultMemberUniqueName="[Claims].[claim_date (Year)].[All]" allUniqueName="[Claims].[claim_date (Year)].[All]" dimensionUniqueName="[Claims]" displayFolder="" count="0" memberValueDatatype="130" unbalanced="0"/>
    <cacheHierarchy uniqueName="[Claims].[claim_date (Quarter)]" caption="claim_date (Quarter)" attribute="1" defaultMemberUniqueName="[Claims].[claim_date (Quarter)].[All]" allUniqueName="[Claims].[claim_date (Quarter)].[All]" dimensionUniqueName="[Claims]" displayFolder="" count="2" memberValueDatatype="130" unbalanced="0">
      <fieldsUsage count="2">
        <fieldUsage x="-1"/>
        <fieldUsage x="3"/>
      </fieldsUsage>
    </cacheHierarchy>
    <cacheHierarchy uniqueName="[Claims].[claim_date (Month)]" caption="claim_date (Month)" attribute="1" defaultMemberUniqueName="[Claims].[claim_date (Month)].[All]" allUniqueName="[Claims].[claim_date (Month)].[All]" dimensionUniqueName="[Claims]" displayFolder="" count="2" memberValueDatatype="130" unbalanced="0">
      <fieldsUsage count="2">
        <fieldUsage x="-1"/>
        <fieldUsage x="2"/>
      </fieldsUsage>
    </cacheHierarchy>
    <cacheHierarchy uniqueName="[Contributions].[contribution_id]" caption="contribution_id" attribute="1" defaultMemberUniqueName="[Contributions].[contribution_id].[All]" allUniqueName="[Contributions].[contribution_id].[All]" dimensionUniqueName="[Contributions]" displayFolder="" count="0" memberValueDatatype="20" unbalanced="0"/>
    <cacheHierarchy uniqueName="[Contributions].[member_id]" caption="member_id" attribute="1" defaultMemberUniqueName="[Contributions].[member_id].[All]" allUniqueName="[Contributions].[member_id].[All]" dimensionUniqueName="[Contributions]" displayFolder="" count="0" memberValueDatatype="20" unbalanced="0"/>
    <cacheHierarchy uniqueName="[Contributions].[contribution_amount]" caption="contribution_amount" attribute="1" defaultMemberUniqueName="[Contributions].[contribution_amount].[All]" allUniqueName="[Contributions].[contribution_amount].[All]" dimensionUniqueName="[Contributions]" displayFolder="" count="0" memberValueDatatype="5" unbalanced="0"/>
    <cacheHierarchy uniqueName="[Contributions].[contribution_date]" caption="contribution_date" attribute="1" time="1" defaultMemberUniqueName="[Contributions].[contribution_date].[All]" allUniqueName="[Contributions].[contribution_date].[All]" dimensionUniqueName="[Contributions]" displayFolder="" count="2" memberValueDatatype="7" unbalanced="0"/>
    <cacheHierarchy uniqueName="[Contributions].[payment_status]" caption="payment_status" attribute="1" defaultMemberUniqueName="[Contributions].[payment_status].[All]" allUniqueName="[Contributions].[payment_status].[All]" dimensionUniqueName="[Contributions]" displayFolder="" count="0" memberValueDatatype="130" unbalanced="0"/>
    <cacheHierarchy uniqueName="[Contributions].[employer_id]" caption="employer_id" attribute="1" defaultMemberUniqueName="[Contributions].[employer_id].[All]" allUniqueName="[Contributions].[employer_id].[All]" dimensionUniqueName="[Contributions]" displayFolder="" count="0" memberValueDatatype="130" unbalanced="0"/>
    <cacheHierarchy uniqueName="[Contributions].[penalty_applied]" caption="penalty_applied" attribute="1" defaultMemberUniqueName="[Contributions].[penalty_applied].[All]" allUniqueName="[Contributions].[penalty_applied].[All]" dimensionUniqueName="[Contributions]" displayFolder="" count="0" memberValueDatatype="5" unbalanced="0"/>
    <cacheHierarchy uniqueName="[Contributions].[contribution_date (Year)]" caption="contribution_date (Year)" attribute="1" defaultMemberUniqueName="[Contributions].[contribution_date (Year)].[All]" allUniqueName="[Contributions].[contribution_date (Year)].[All]" dimensionUniqueName="[Contributions]" displayFolder="" count="0" memberValueDatatype="130" unbalanced="0"/>
    <cacheHierarchy uniqueName="[Contributions].[contribution_date (Quarter)]" caption="contribution_date (Quarter)" attribute="1" defaultMemberUniqueName="[Contributions].[contribution_date (Quarter)].[All]" allUniqueName="[Contributions].[contribution_date (Quarter)].[All]" dimensionUniqueName="[Contributions]" displayFolder="" count="0" memberValueDatatype="130" unbalanced="0"/>
    <cacheHierarchy uniqueName="[Contributions].[contribution_date (Month)]" caption="contribution_date (Month)" attribute="1" defaultMemberUniqueName="[Contributions].[contribution_date (Month)].[All]" allUniqueName="[Contributions].[contribution_date (Month)].[All]" dimensionUniqueName="[Contributions]" displayFolder="" count="0" memberValueDatatype="130" unbalanced="0"/>
    <cacheHierarchy uniqueName="[Healthcare_Services].[service_id]" caption="service_id" attribute="1" defaultMemberUniqueName="[Healthcare_Services].[service_id].[All]" allUniqueName="[Healthcare_Services].[service_id].[All]" dimensionUniqueName="[Healthcare_Services]" displayFolder="" count="0" memberValueDatatype="20" unbalanced="0"/>
    <cacheHierarchy uniqueName="[Healthcare_Services].[member_id]" caption="member_id" attribute="1" defaultMemberUniqueName="[Healthcare_Services].[member_id].[All]" allUniqueName="[Healthcare_Services].[member_id].[All]" dimensionUniqueName="[Healthcare_Services]" displayFolder="" count="0" memberValueDatatype="20" unbalanced="0"/>
    <cacheHierarchy uniqueName="[Healthcare_Services].[provider_id]" caption="provider_id" attribute="1" defaultMemberUniqueName="[Healthcare_Services].[provider_id].[All]" allUniqueName="[Healthcare_Services].[provider_id].[All]" dimensionUniqueName="[Healthcare_Services]" displayFolder="" count="0" memberValueDatatype="20" unbalanced="0"/>
    <cacheHierarchy uniqueName="[Healthcare_Services].[service_type]" caption="service_type" attribute="1" defaultMemberUniqueName="[Healthcare_Services].[service_type].[All]" allUniqueName="[Healthcare_Services].[service_type].[All]" dimensionUniqueName="[Healthcare_Services]" displayFolder="" count="0" memberValueDatatype="130" unbalanced="0"/>
    <cacheHierarchy uniqueName="[Healthcare_Services].[service_date]" caption="service_date" attribute="1" time="1" defaultMemberUniqueName="[Healthcare_Services].[service_date].[All]" allUniqueName="[Healthcare_Services].[service_date].[All]" dimensionUniqueName="[Healthcare_Services]" displayFolder="" count="0" memberValueDatatype="7" unbalanced="0"/>
    <cacheHierarchy uniqueName="[Healthcare_Services].[cost_total]" caption="cost_total" attribute="1" defaultMemberUniqueName="[Healthcare_Services].[cost_total].[All]" allUniqueName="[Healthcare_Services].[cost_total].[All]" dimensionUniqueName="[Healthcare_Services]" displayFolder="" count="0" memberValueDatatype="5" unbalanced="0"/>
    <cacheHierarchy uniqueName="[Healthcare_Services].[cost_covered]" caption="cost_covered" attribute="1" defaultMemberUniqueName="[Healthcare_Services].[cost_covered].[All]" allUniqueName="[Healthcare_Services].[cost_covered].[All]" dimensionUniqueName="[Healthcare_Services]" displayFolder="" count="0" memberValueDatatype="5" unbalanced="0"/>
    <cacheHierarchy uniqueName="[Healthcare_Services].[out_of_pocket]" caption="out_of_pocket" attribute="1" defaultMemberUniqueName="[Healthcare_Services].[out_of_pocket].[All]" allUniqueName="[Healthcare_Services].[out_of_pocket].[All]" dimensionUniqueName="[Healthcare_Services]" displayFolder="" count="0" memberValueDatatype="5" unbalanced="0"/>
    <cacheHierarchy uniqueName="[Legal_Cases].[case_id]" caption="case_id" attribute="1" defaultMemberUniqueName="[Legal_Cases].[case_id].[All]" allUniqueName="[Legal_Cases].[case_id].[All]" dimensionUniqueName="[Legal_Cases]" displayFolder="" count="0" memberValueDatatype="20" unbalanced="0"/>
    <cacheHierarchy uniqueName="[Legal_Cases].[case_description]" caption="case_description" attribute="1" defaultMemberUniqueName="[Legal_Cases].[case_description].[All]" allUniqueName="[Legal_Cases].[case_description].[All]" dimensionUniqueName="[Legal_Cases]" displayFolder="" count="0" memberValueDatatype="130" unbalanced="0"/>
    <cacheHierarchy uniqueName="[Legal_Cases].[filing_date]" caption="filing_date" attribute="1" time="1" defaultMemberUniqueName="[Legal_Cases].[filing_date].[All]" allUniqueName="[Legal_Cases].[filing_date].[All]" dimensionUniqueName="[Legal_Cases]" displayFolder="" count="0" memberValueDatatype="7" unbalanced="0"/>
    <cacheHierarchy uniqueName="[Legal_Cases].[status]" caption="status" attribute="1" defaultMemberUniqueName="[Legal_Cases].[status].[All]" allUniqueName="[Legal_Cases].[status].[All]" dimensionUniqueName="[Legal_Cases]" displayFolder="" count="0" memberValueDatatype="130" unbalanced="0"/>
    <cacheHierarchy uniqueName="[Legal_Cases].[impact_level]" caption="impact_level" attribute="1" defaultMemberUniqueName="[Legal_Cases].[impact_level].[All]" allUniqueName="[Legal_Cases].[impact_level].[All]" dimensionUniqueName="[Legal_Cases]" displayFolder="" count="0" memberValueDatatype="130" unbalanced="0"/>
    <cacheHierarchy uniqueName="[Members].[member_id]" caption="member_id" attribute="1" defaultMemberUniqueName="[Members].[member_id].[All]" allUniqueName="[Members].[member_id].[All]" dimensionUniqueName="[Members]" displayFolder="" count="0" memberValueDatatype="20" unbalanced="0"/>
    <cacheHierarchy uniqueName="[Members].[national_id]" caption="national_id" attribute="1" defaultMemberUniqueName="[Members].[national_id].[All]" allUniqueName="[Members].[national_id].[All]" dimensionUniqueName="[Members]" displayFolder="" count="0" memberValueDatatype="20" unbalanced="0"/>
    <cacheHierarchy uniqueName="[Members].[full_name]" caption="full_name" attribute="1" defaultMemberUniqueName="[Members].[full_name].[All]" allUniqueName="[Members].[full_name].[All]" dimensionUniqueName="[Members]" displayFolder="" count="0" memberValueDatatype="130" unbalanced="0"/>
    <cacheHierarchy uniqueName="[Members].[age]" caption="age" attribute="1" defaultMemberUniqueName="[Members].[age].[All]" allUniqueName="[Members].[age].[All]" dimensionUniqueName="[Members]" displayFolder="" count="0" memberValueDatatype="20" unbalanced="0"/>
    <cacheHierarchy uniqueName="[Members].[gender]" caption="gender" attribute="1" defaultMemberUniqueName="[Members].[gender].[All]" allUniqueName="[Members].[gender].[All]" dimensionUniqueName="[Members]" displayFolder="" count="2" memberValueDatatype="130" unbalanced="0">
      <fieldsUsage count="2">
        <fieldUsage x="-1"/>
        <fieldUsage x="4"/>
      </fieldsUsage>
    </cacheHierarchy>
    <cacheHierarchy uniqueName="[Members].[income_level]" caption="income_level" attribute="1" defaultMemberUniqueName="[Members].[income_level].[All]" allUniqueName="[Members].[income_level].[All]" dimensionUniqueName="[Members]" displayFolder="" count="0" memberValueDatatype="130" unbalanced="0"/>
    <cacheHierarchy uniqueName="[Members].[employment_status]" caption="employment_status" attribute="1" defaultMemberUniqueName="[Members].[employment_status].[All]" allUniqueName="[Members].[employment_status].[All]" dimensionUniqueName="[Members]" displayFolder="" count="0" memberValueDatatype="130" unbalanced="0"/>
    <cacheHierarchy uniqueName="[Members].[region]" caption="region" attribute="1" defaultMemberUniqueName="[Members].[region].[All]" allUniqueName="[Members].[region].[All]" dimensionUniqueName="[Members]" displayFolder="" count="2" memberValueDatatype="130" unbalanced="0"/>
    <cacheHierarchy uniqueName="[Members].[registration_date]" caption="registration_date" attribute="1" time="1" defaultMemberUniqueName="[Members].[registration_date].[All]" allUniqueName="[Members].[registration_date].[All]" dimensionUniqueName="[Members]" displayFolder="" count="0" memberValueDatatype="7" unbalanced="0"/>
    <cacheHierarchy uniqueName="[Members].[is_subsidized]" caption="is_subsidized" attribute="1" defaultMemberUniqueName="[Members].[is_subsidized].[All]" allUniqueName="[Members].[is_subsidized].[All]" dimensionUniqueName="[Members]" displayFolder="" count="0" memberValueDatatype="11" unbalanced="0"/>
    <cacheHierarchy uniqueName="[Members].[nhif_migrated]" caption="nhif_migrated" attribute="1" defaultMemberUniqueName="[Members].[nhif_migrated].[All]" allUniqueName="[Members].[nhif_migrated].[All]" dimensionUniqueName="[Members]" displayFolder="" count="0" memberValueDatatype="11" unbalanced="0"/>
    <cacheHierarchy uniqueName="[Providers].[provider_id]" caption="provider_id" attribute="1" defaultMemberUniqueName="[Providers].[provider_id].[All]" allUniqueName="[Providers].[provider_id].[All]" dimensionUniqueName="[Providers]" displayFolder="" count="0" memberValueDatatype="20" unbalanced="0"/>
    <cacheHierarchy uniqueName="[Providers].[provider_name]" caption="provider_name" attribute="1" defaultMemberUniqueName="[Providers].[provider_name].[All]" allUniqueName="[Providers].[provider_name].[All]" dimensionUniqueName="[Providers]" displayFolder="" count="0" memberValueDatatype="130" unbalanced="0"/>
    <cacheHierarchy uniqueName="[Providers].[region]" caption="region" attribute="1" defaultMemberUniqueName="[Providers].[region].[All]" allUniqueName="[Providers].[region].[All]" dimensionUniqueName="[Providers]" displayFolder="" count="0" memberValueDatatype="130" unbalanced="0"/>
    <cacheHierarchy uniqueName="[Providers].[facility_type]" caption="facility_type" attribute="1" defaultMemberUniqueName="[Providers].[facility_type].[All]" allUniqueName="[Providers].[facility_type].[All]" dimensionUniqueName="[Providers]" displayFolder="" count="0" memberValueDatatype="130" unbalanced="0"/>
    <cacheHierarchy uniqueName="[Providers].[level]" caption="level" attribute="1" defaultMemberUniqueName="[Providers].[level].[All]" allUniqueName="[Providers].[level].[All]" dimensionUniqueName="[Providers]" displayFolder="" count="2" memberValueDatatype="130" unbalanced="0"/>
    <cacheHierarchy uniqueName="[Providers].[accreditation_date]" caption="accreditation_date" attribute="1" time="1" defaultMemberUniqueName="[Providers].[accreditation_date].[All]" allUniqueName="[Providers].[accreditation_date].[All]" dimensionUniqueName="[Providers]" displayFolder="" count="0" memberValueDatatype="7" unbalanced="0"/>
    <cacheHierarchy uniqueName="[Surveys].[survey_id]" caption="survey_id" attribute="1" defaultMemberUniqueName="[Surveys].[survey_id].[All]" allUniqueName="[Surveys].[survey_id].[All]" dimensionUniqueName="[Surveys]" displayFolder="" count="0" memberValueDatatype="20" unbalanced="0"/>
    <cacheHierarchy uniqueName="[Surveys].[member_id]" caption="member_id" attribute="1" defaultMemberUniqueName="[Surveys].[member_id].[All]" allUniqueName="[Surveys].[member_id].[All]" dimensionUniqueName="[Surveys]" displayFolder="" count="0" memberValueDatatype="20" unbalanced="0"/>
    <cacheHierarchy uniqueName="[Surveys].[survey_date]" caption="survey_date" attribute="1" time="1" defaultMemberUniqueName="[Surveys].[survey_date].[All]" allUniqueName="[Surveys].[survey_date].[All]" dimensionUniqueName="[Surveys]" displayFolder="" count="0" memberValueDatatype="7" unbalanced="0"/>
    <cacheHierarchy uniqueName="[Surveys].[awareness_level]" caption="awareness_level" attribute="1" defaultMemberUniqueName="[Surveys].[awareness_level].[All]" allUniqueName="[Surveys].[awareness_level].[All]" dimensionUniqueName="[Surveys]" displayFolder="" count="0" memberValueDatatype="130" unbalanced="0"/>
    <cacheHierarchy uniqueName="[Surveys].[satisfaction_score]" caption="satisfaction_score" attribute="1" defaultMemberUniqueName="[Surveys].[satisfaction_score].[All]" allUniqueName="[Surveys].[satisfaction_score].[All]" dimensionUniqueName="[Surveys]" displayFolder="" count="0" memberValueDatatype="20" unbalanced="0"/>
    <cacheHierarchy uniqueName="[Surveys].[trust_level]" caption="trust_level" attribute="1" defaultMemberUniqueName="[Surveys].[trust_level].[All]" allUniqueName="[Surveys].[trust_level].[All]" dimensionUniqueName="[Surveys]" displayFolder="" count="0" memberValueDatatype="130" unbalanced="0"/>
    <cacheHierarchy uniqueName="[Surveys].[comments]" caption="comments" attribute="1" defaultMemberUniqueName="[Surveys].[comments].[All]" allUniqueName="[Surveys].[comments].[All]" dimensionUniqueName="[Surveys]" displayFolder="" count="0" memberValueDatatype="130" unbalanced="0"/>
    <cacheHierarchy uniqueName="[Claims].[claim_date (Month Index)]" caption="claim_date (Month Index)" attribute="1" defaultMemberUniqueName="[Claims].[claim_date (Month Index)].[All]" allUniqueName="[Claims].[claim_date (Month Index)].[All]" dimensionUniqueName="[Claims]" displayFolder="" count="0" memberValueDatatype="20" unbalanced="0" hidden="1"/>
    <cacheHierarchy uniqueName="[Contributions].[contribution_date (Month Index)]" caption="contribution_date (Month Index)" attribute="1" defaultMemberUniqueName="[Contributions].[contribution_date (Month Index)].[All]" allUniqueName="[Contributions].[contribution_date (Month Index)].[All]" dimensionUniqueName="[Contributions]" displayFolder="" count="0" memberValueDatatype="20" unbalanced="0" hidden="1"/>
    <cacheHierarchy uniqueName="[Measures].[__XL_Count Claims]" caption="__XL_Count Claims" measure="1" displayFolder="" measureGroup="Claims" count="0" hidden="1"/>
    <cacheHierarchy uniqueName="[Measures].[__XL_Count Contributions]" caption="__XL_Count Contributions" measure="1" displayFolder="" measureGroup="Contributions" count="0" hidden="1"/>
    <cacheHierarchy uniqueName="[Measures].[__XL_Count Healthcare_Services]" caption="__XL_Count Healthcare_Services" measure="1" displayFolder="" measureGroup="Healthcare_Services" count="0" hidden="1"/>
    <cacheHierarchy uniqueName="[Measures].[__XL_Count Legal_Cases]" caption="__XL_Count Legal_Cases" measure="1" displayFolder="" measureGroup="Legal_Cases" count="0" hidden="1"/>
    <cacheHierarchy uniqueName="[Measures].[__XL_Count Members]" caption="__XL_Count Members" measure="1" displayFolder="" measureGroup="Members" count="0" hidden="1"/>
    <cacheHierarchy uniqueName="[Measures].[__XL_Count Providers]" caption="__XL_Count Providers" measure="1" displayFolder="" measureGroup="Providers" count="0" hidden="1"/>
    <cacheHierarchy uniqueName="[Measures].[__XL_Count Surveys]" caption="__XL_Count Surveys" measure="1" displayFolder="" measureGroup="Surveys" count="0" hidden="1"/>
    <cacheHierarchy uniqueName="[Measures].[__No measures defined]" caption="__No measures defined" measure="1" displayFolder="" count="0" hidden="1"/>
    <cacheHierarchy uniqueName="[Measures].[Sum of member_id]" caption="Sum of member_id" measure="1" displayFolder="" measureGroup="Members" count="0" hidden="1">
      <extLst>
        <ext xmlns:x15="http://schemas.microsoft.com/office/spreadsheetml/2010/11/main" uri="{B97F6D7D-B522-45F9-BDA1-12C45D357490}">
          <x15:cacheHierarchy aggregatedColumn="33"/>
        </ext>
      </extLst>
    </cacheHierarchy>
    <cacheHierarchy uniqueName="[Measures].[Count of member_id]" caption="Count of member_id" measure="1" displayFolder="" measureGroup="Members" count="0" hidden="1">
      <extLst>
        <ext xmlns:x15="http://schemas.microsoft.com/office/spreadsheetml/2010/11/main" uri="{B97F6D7D-B522-45F9-BDA1-12C45D357490}">
          <x15:cacheHierarchy aggregatedColumn="33"/>
        </ext>
      </extLst>
    </cacheHierarchy>
    <cacheHierarchy uniqueName="[Measures].[Sum of contribution_amount]" caption="Sum of contribution_amount" measure="1" displayFolder="" measureGroup="Contributions" count="0" hidden="1">
      <extLst>
        <ext xmlns:x15="http://schemas.microsoft.com/office/spreadsheetml/2010/11/main" uri="{B97F6D7D-B522-45F9-BDA1-12C45D357490}">
          <x15:cacheHierarchy aggregatedColumn="12"/>
        </ext>
      </extLst>
    </cacheHierarchy>
    <cacheHierarchy uniqueName="[Measures].[Sum of service_id]" caption="Sum of service_id" measure="1" displayFolder="" measureGroup="Healthcare_Services" count="0" hidden="1">
      <extLst>
        <ext xmlns:x15="http://schemas.microsoft.com/office/spreadsheetml/2010/11/main" uri="{B97F6D7D-B522-45F9-BDA1-12C45D357490}">
          <x15:cacheHierarchy aggregatedColumn="20"/>
        </ext>
      </extLst>
    </cacheHierarchy>
    <cacheHierarchy uniqueName="[Measures].[Count of service_id]" caption="Count of service_id" measure="1" displayFolder="" measureGroup="Healthcare_Services" count="0" hidden="1">
      <extLst>
        <ext xmlns:x15="http://schemas.microsoft.com/office/spreadsheetml/2010/11/main" uri="{B97F6D7D-B522-45F9-BDA1-12C45D357490}">
          <x15:cacheHierarchy aggregatedColumn="20"/>
        </ext>
      </extLst>
    </cacheHierarchy>
    <cacheHierarchy uniqueName="[Measures].[Sum of cost_total]" caption="Sum of cost_total" measure="1" displayFolder="" measureGroup="Healthcare_Services" count="0" hidden="1">
      <extLst>
        <ext xmlns:x15="http://schemas.microsoft.com/office/spreadsheetml/2010/11/main" uri="{B97F6D7D-B522-45F9-BDA1-12C45D357490}">
          <x15:cacheHierarchy aggregatedColumn="25"/>
        </ext>
      </extLst>
    </cacheHierarchy>
    <cacheHierarchy uniqueName="[Measures].[Sum of cost_covered]" caption="Sum of cost_covered" measure="1" displayFolder="" measureGroup="Healthcare_Services" count="0" hidden="1">
      <extLst>
        <ext xmlns:x15="http://schemas.microsoft.com/office/spreadsheetml/2010/11/main" uri="{B97F6D7D-B522-45F9-BDA1-12C45D357490}">
          <x15:cacheHierarchy aggregatedColumn="26"/>
        </ext>
      </extLst>
    </cacheHierarchy>
    <cacheHierarchy uniqueName="[Measures].[Sum of claim_amount]" caption="Sum of claim_amount" measure="1" displayFolder="" measureGroup="Claims"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claim_amount]" caption="Count of claim_amount" measure="1" displayFolder="" measureGroup="Claims" count="0" hidden="1">
      <extLst>
        <ext xmlns:x15="http://schemas.microsoft.com/office/spreadsheetml/2010/11/main" uri="{B97F6D7D-B522-45F9-BDA1-12C45D357490}">
          <x15:cacheHierarchy aggregatedColumn="3"/>
        </ext>
      </extLst>
    </cacheHierarchy>
    <cacheHierarchy uniqueName="[Measures].[Count of claim_status]" caption="Count of claim_status" measure="1" displayFolder="" measureGroup="Claims" count="0" hidden="1">
      <extLst>
        <ext xmlns:x15="http://schemas.microsoft.com/office/spreadsheetml/2010/11/main" uri="{B97F6D7D-B522-45F9-BDA1-12C45D357490}">
          <x15:cacheHierarchy aggregatedColumn="6"/>
        </ext>
      </extLst>
    </cacheHierarchy>
    <cacheHierarchy uniqueName="[Measures].[Average of contribution_amount]" caption="Average of contribution_amount" measure="1" displayFolder="" measureGroup="Contributions" count="0" hidden="1">
      <extLst>
        <ext xmlns:x15="http://schemas.microsoft.com/office/spreadsheetml/2010/11/main" uri="{B97F6D7D-B522-45F9-BDA1-12C45D357490}">
          <x15:cacheHierarchy aggregatedColumn="12"/>
        </ext>
      </extLst>
    </cacheHierarchy>
    <cacheHierarchy uniqueName="[Measures].[Sum of claim_id]" caption="Sum of claim_id" measure="1" displayFolder="" measureGroup="Claims" count="0" hidden="1">
      <extLst>
        <ext xmlns:x15="http://schemas.microsoft.com/office/spreadsheetml/2010/11/main" uri="{B97F6D7D-B522-45F9-BDA1-12C45D357490}">
          <x15:cacheHierarchy aggregatedColumn="0"/>
        </ext>
      </extLst>
    </cacheHierarchy>
    <cacheHierarchy uniqueName="[Measures].[Count of claim_id]" caption="Count of claim_id" measure="1" displayFolder="" measureGroup="Claims" count="0" hidden="1">
      <extLst>
        <ext xmlns:x15="http://schemas.microsoft.com/office/spreadsheetml/2010/11/main" uri="{B97F6D7D-B522-45F9-BDA1-12C45D357490}">
          <x15:cacheHierarchy aggregatedColumn="0"/>
        </ext>
      </extLst>
    </cacheHierarchy>
    <cacheHierarchy uniqueName="[Measures].[Average of cost_covered]" caption="Average of cost_covered" measure="1" displayFolder="" measureGroup="Healthcare_Services" count="0" hidden="1">
      <extLst>
        <ext xmlns:x15="http://schemas.microsoft.com/office/spreadsheetml/2010/11/main" uri="{B97F6D7D-B522-45F9-BDA1-12C45D357490}">
          <x15:cacheHierarchy aggregatedColumn="26"/>
        </ext>
      </extLst>
    </cacheHierarchy>
    <cacheHierarchy uniqueName="[Measures].[Average of cost_total]" caption="Average of cost_total" measure="1" displayFolder="" measureGroup="Healthcare_Services" count="0" hidden="1">
      <extLst>
        <ext xmlns:x15="http://schemas.microsoft.com/office/spreadsheetml/2010/11/main" uri="{B97F6D7D-B522-45F9-BDA1-12C45D357490}">
          <x15:cacheHierarchy aggregatedColumn="25"/>
        </ext>
      </extLst>
    </cacheHierarchy>
  </cacheHierarchies>
  <kpis count="0"/>
  <dimensions count="8">
    <dimension name="Claims" uniqueName="[Claims]" caption="Claims"/>
    <dimension name="Contributions" uniqueName="[Contributions]" caption="Contributions"/>
    <dimension name="Healthcare_Services" uniqueName="[Healthcare_Services]" caption="Healthcare_Services"/>
    <dimension name="Legal_Cases" uniqueName="[Legal_Cases]" caption="Legal_Cases"/>
    <dimension measure="1" name="Measures" uniqueName="[Measures]" caption="Measures"/>
    <dimension name="Members" uniqueName="[Members]" caption="Members"/>
    <dimension name="Providers" uniqueName="[Providers]" caption="Providers"/>
    <dimension name="Surveys" uniqueName="[Surveys]" caption="Surveys"/>
  </dimensions>
  <measureGroups count="7">
    <measureGroup name="Claims" caption="Claims"/>
    <measureGroup name="Contributions" caption="Contributions"/>
    <measureGroup name="Healthcare_Services" caption="Healthcare_Services"/>
    <measureGroup name="Legal_Cases" caption="Legal_Cases"/>
    <measureGroup name="Members" caption="Members"/>
    <measureGroup name="Providers" caption="Providers"/>
    <measureGroup name="Surveys" caption="Surveys"/>
  </measureGroups>
  <maps count="9">
    <map measureGroup="0" dimension="0"/>
    <map measureGroup="0" dimension="2"/>
    <map measureGroup="0" dimension="6"/>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78.869735300927" backgroundQuery="1" createdVersion="8" refreshedVersion="8" minRefreshableVersion="3" recordCount="0" supportSubquery="1" supportAdvancedDrill="1" xr:uid="{348E9009-F248-4241-84AD-905E41F35BA9}">
  <cacheSource type="external" connectionId="8"/>
  <cacheFields count="3">
    <cacheField name="[Claims].[claim_status].[claim_status]" caption="claim_status" numFmtId="0" hierarchy="6" level="1">
      <sharedItems count="3">
        <s v="Approved"/>
        <s v="Pending"/>
        <s v="Rejected"/>
      </sharedItems>
    </cacheField>
    <cacheField name="[Measures].[Count of claim_status]" caption="Count of claim_status" numFmtId="0" hierarchy="76" level="32767"/>
    <cacheField name="[Members].[gender].[gender]" caption="gender" numFmtId="0" hierarchy="37" level="1">
      <sharedItems containsSemiMixedTypes="0" containsNonDate="0" containsString="0"/>
    </cacheField>
  </cacheFields>
  <cacheHierarchies count="82">
    <cacheHierarchy uniqueName="[Claims].[claim_id]" caption="claim_id" attribute="1" defaultMemberUniqueName="[Claims].[claim_id].[All]" allUniqueName="[Claims].[claim_id].[All]" dimensionUniqueName="[Claims]" displayFolder="" count="0" memberValueDatatype="20" unbalanced="0"/>
    <cacheHierarchy uniqueName="[Claims].[provider_id]" caption="provider_id" attribute="1" defaultMemberUniqueName="[Claims].[provider_id].[All]" allUniqueName="[Claims].[provider_id].[All]" dimensionUniqueName="[Claims]" displayFolder="" count="0" memberValueDatatype="20" unbalanced="0"/>
    <cacheHierarchy uniqueName="[Claims].[service_id]" caption="service_id" attribute="1" defaultMemberUniqueName="[Claims].[service_id].[All]" allUniqueName="[Claims].[service_id].[All]" dimensionUniqueName="[Claims]" displayFolder="" count="0" memberValueDatatype="20" unbalanced="0"/>
    <cacheHierarchy uniqueName="[Claims].[claim_amount]" caption="claim_amount" attribute="1" defaultMemberUniqueName="[Claims].[claim_amount].[All]" allUniqueName="[Claims].[claim_amount].[All]" dimensionUniqueName="[Claims]" displayFolder="" count="0" memberValueDatatype="5" unbalanced="0"/>
    <cacheHierarchy uniqueName="[Claims].[claim_date]" caption="claim_date" attribute="1" time="1" defaultMemberUniqueName="[Claims].[claim_date].[All]" allUniqueName="[Claims].[claim_date].[All]" dimensionUniqueName="[Claims]" displayFolder="" count="0" memberValueDatatype="7" unbalanced="0"/>
    <cacheHierarchy uniqueName="[Claims].[payment_date]" caption="payment_date" attribute="1" time="1" defaultMemberUniqueName="[Claims].[payment_date].[All]" allUniqueName="[Claims].[payment_date].[All]" dimensionUniqueName="[Claims]" displayFolder="" count="0" memberValueDatatype="7" unbalanced="0"/>
    <cacheHierarchy uniqueName="[Claims].[claim_status]" caption="claim_status" attribute="1" defaultMemberUniqueName="[Claims].[claim_status].[All]" allUniqueName="[Claims].[claim_status].[All]" dimensionUniqueName="[Claims]" displayFolder="" count="2" memberValueDatatype="130" unbalanced="0">
      <fieldsUsage count="2">
        <fieldUsage x="-1"/>
        <fieldUsage x="0"/>
      </fieldsUsage>
    </cacheHierarchy>
    <cacheHierarchy uniqueName="[Claims].[claim_date (Year)]" caption="claim_date (Year)" attribute="1" defaultMemberUniqueName="[Claims].[claim_date (Year)].[All]" allUniqueName="[Claims].[claim_date (Year)].[All]" dimensionUniqueName="[Claims]" displayFolder="" count="0" memberValueDatatype="130" unbalanced="0"/>
    <cacheHierarchy uniqueName="[Claims].[claim_date (Quarter)]" caption="claim_date (Quarter)" attribute="1" defaultMemberUniqueName="[Claims].[claim_date (Quarter)].[All]" allUniqueName="[Claims].[claim_date (Quarter)].[All]" dimensionUniqueName="[Claims]" displayFolder="" count="0" memberValueDatatype="130" unbalanced="0"/>
    <cacheHierarchy uniqueName="[Claims].[claim_date (Month)]" caption="claim_date (Month)" attribute="1" defaultMemberUniqueName="[Claims].[claim_date (Month)].[All]" allUniqueName="[Claims].[claim_date (Month)].[All]" dimensionUniqueName="[Claims]" displayFolder="" count="0" memberValueDatatype="130" unbalanced="0"/>
    <cacheHierarchy uniqueName="[Contributions].[contribution_id]" caption="contribution_id" attribute="1" defaultMemberUniqueName="[Contributions].[contribution_id].[All]" allUniqueName="[Contributions].[contribution_id].[All]" dimensionUniqueName="[Contributions]" displayFolder="" count="0" memberValueDatatype="20" unbalanced="0"/>
    <cacheHierarchy uniqueName="[Contributions].[member_id]" caption="member_id" attribute="1" defaultMemberUniqueName="[Contributions].[member_id].[All]" allUniqueName="[Contributions].[member_id].[All]" dimensionUniqueName="[Contributions]" displayFolder="" count="0" memberValueDatatype="20" unbalanced="0"/>
    <cacheHierarchy uniqueName="[Contributions].[contribution_amount]" caption="contribution_amount" attribute="1" defaultMemberUniqueName="[Contributions].[contribution_amount].[All]" allUniqueName="[Contributions].[contribution_amount].[All]" dimensionUniqueName="[Contributions]" displayFolder="" count="0" memberValueDatatype="5" unbalanced="0"/>
    <cacheHierarchy uniqueName="[Contributions].[contribution_date]" caption="contribution_date" attribute="1" time="1" defaultMemberUniqueName="[Contributions].[contribution_date].[All]" allUniqueName="[Contributions].[contribution_date].[All]" dimensionUniqueName="[Contributions]" displayFolder="" count="2" memberValueDatatype="7" unbalanced="0"/>
    <cacheHierarchy uniqueName="[Contributions].[payment_status]" caption="payment_status" attribute="1" defaultMemberUniqueName="[Contributions].[payment_status].[All]" allUniqueName="[Contributions].[payment_status].[All]" dimensionUniqueName="[Contributions]" displayFolder="" count="0" memberValueDatatype="130" unbalanced="0"/>
    <cacheHierarchy uniqueName="[Contributions].[employer_id]" caption="employer_id" attribute="1" defaultMemberUniqueName="[Contributions].[employer_id].[All]" allUniqueName="[Contributions].[employer_id].[All]" dimensionUniqueName="[Contributions]" displayFolder="" count="0" memberValueDatatype="130" unbalanced="0"/>
    <cacheHierarchy uniqueName="[Contributions].[penalty_applied]" caption="penalty_applied" attribute="1" defaultMemberUniqueName="[Contributions].[penalty_applied].[All]" allUniqueName="[Contributions].[penalty_applied].[All]" dimensionUniqueName="[Contributions]" displayFolder="" count="0" memberValueDatatype="5" unbalanced="0"/>
    <cacheHierarchy uniqueName="[Contributions].[contribution_date (Year)]" caption="contribution_date (Year)" attribute="1" defaultMemberUniqueName="[Contributions].[contribution_date (Year)].[All]" allUniqueName="[Contributions].[contribution_date (Year)].[All]" dimensionUniqueName="[Contributions]" displayFolder="" count="0" memberValueDatatype="130" unbalanced="0"/>
    <cacheHierarchy uniqueName="[Contributions].[contribution_date (Quarter)]" caption="contribution_date (Quarter)" attribute="1" defaultMemberUniqueName="[Contributions].[contribution_date (Quarter)].[All]" allUniqueName="[Contributions].[contribution_date (Quarter)].[All]" dimensionUniqueName="[Contributions]" displayFolder="" count="0" memberValueDatatype="130" unbalanced="0"/>
    <cacheHierarchy uniqueName="[Contributions].[contribution_date (Month)]" caption="contribution_date (Month)" attribute="1" defaultMemberUniqueName="[Contributions].[contribution_date (Month)].[All]" allUniqueName="[Contributions].[contribution_date (Month)].[All]" dimensionUniqueName="[Contributions]" displayFolder="" count="0" memberValueDatatype="130" unbalanced="0"/>
    <cacheHierarchy uniqueName="[Healthcare_Services].[service_id]" caption="service_id" attribute="1" defaultMemberUniqueName="[Healthcare_Services].[service_id].[All]" allUniqueName="[Healthcare_Services].[service_id].[All]" dimensionUniqueName="[Healthcare_Services]" displayFolder="" count="0" memberValueDatatype="20" unbalanced="0"/>
    <cacheHierarchy uniqueName="[Healthcare_Services].[member_id]" caption="member_id" attribute="1" defaultMemberUniqueName="[Healthcare_Services].[member_id].[All]" allUniqueName="[Healthcare_Services].[member_id].[All]" dimensionUniqueName="[Healthcare_Services]" displayFolder="" count="0" memberValueDatatype="20" unbalanced="0"/>
    <cacheHierarchy uniqueName="[Healthcare_Services].[provider_id]" caption="provider_id" attribute="1" defaultMemberUniqueName="[Healthcare_Services].[provider_id].[All]" allUniqueName="[Healthcare_Services].[provider_id].[All]" dimensionUniqueName="[Healthcare_Services]" displayFolder="" count="0" memberValueDatatype="20" unbalanced="0"/>
    <cacheHierarchy uniqueName="[Healthcare_Services].[service_type]" caption="service_type" attribute="1" defaultMemberUniqueName="[Healthcare_Services].[service_type].[All]" allUniqueName="[Healthcare_Services].[service_type].[All]" dimensionUniqueName="[Healthcare_Services]" displayFolder="" count="0" memberValueDatatype="130" unbalanced="0"/>
    <cacheHierarchy uniqueName="[Healthcare_Services].[service_date]" caption="service_date" attribute="1" time="1" defaultMemberUniqueName="[Healthcare_Services].[service_date].[All]" allUniqueName="[Healthcare_Services].[service_date].[All]" dimensionUniqueName="[Healthcare_Services]" displayFolder="" count="0" memberValueDatatype="7" unbalanced="0"/>
    <cacheHierarchy uniqueName="[Healthcare_Services].[cost_total]" caption="cost_total" attribute="1" defaultMemberUniqueName="[Healthcare_Services].[cost_total].[All]" allUniqueName="[Healthcare_Services].[cost_total].[All]" dimensionUniqueName="[Healthcare_Services]" displayFolder="" count="0" memberValueDatatype="5" unbalanced="0"/>
    <cacheHierarchy uniqueName="[Healthcare_Services].[cost_covered]" caption="cost_covered" attribute="1" defaultMemberUniqueName="[Healthcare_Services].[cost_covered].[All]" allUniqueName="[Healthcare_Services].[cost_covered].[All]" dimensionUniqueName="[Healthcare_Services]" displayFolder="" count="0" memberValueDatatype="5" unbalanced="0"/>
    <cacheHierarchy uniqueName="[Healthcare_Services].[out_of_pocket]" caption="out_of_pocket" attribute="1" defaultMemberUniqueName="[Healthcare_Services].[out_of_pocket].[All]" allUniqueName="[Healthcare_Services].[out_of_pocket].[All]" dimensionUniqueName="[Healthcare_Services]" displayFolder="" count="0" memberValueDatatype="5" unbalanced="0"/>
    <cacheHierarchy uniqueName="[Legal_Cases].[case_id]" caption="case_id" attribute="1" defaultMemberUniqueName="[Legal_Cases].[case_id].[All]" allUniqueName="[Legal_Cases].[case_id].[All]" dimensionUniqueName="[Legal_Cases]" displayFolder="" count="0" memberValueDatatype="20" unbalanced="0"/>
    <cacheHierarchy uniqueName="[Legal_Cases].[case_description]" caption="case_description" attribute="1" defaultMemberUniqueName="[Legal_Cases].[case_description].[All]" allUniqueName="[Legal_Cases].[case_description].[All]" dimensionUniqueName="[Legal_Cases]" displayFolder="" count="0" memberValueDatatype="130" unbalanced="0"/>
    <cacheHierarchy uniqueName="[Legal_Cases].[filing_date]" caption="filing_date" attribute="1" time="1" defaultMemberUniqueName="[Legal_Cases].[filing_date].[All]" allUniqueName="[Legal_Cases].[filing_date].[All]" dimensionUniqueName="[Legal_Cases]" displayFolder="" count="0" memberValueDatatype="7" unbalanced="0"/>
    <cacheHierarchy uniqueName="[Legal_Cases].[status]" caption="status" attribute="1" defaultMemberUniqueName="[Legal_Cases].[status].[All]" allUniqueName="[Legal_Cases].[status].[All]" dimensionUniqueName="[Legal_Cases]" displayFolder="" count="0" memberValueDatatype="130" unbalanced="0"/>
    <cacheHierarchy uniqueName="[Legal_Cases].[impact_level]" caption="impact_level" attribute="1" defaultMemberUniqueName="[Legal_Cases].[impact_level].[All]" allUniqueName="[Legal_Cases].[impact_level].[All]" dimensionUniqueName="[Legal_Cases]" displayFolder="" count="0" memberValueDatatype="130" unbalanced="0"/>
    <cacheHierarchy uniqueName="[Members].[member_id]" caption="member_id" attribute="1" defaultMemberUniqueName="[Members].[member_id].[All]" allUniqueName="[Members].[member_id].[All]" dimensionUniqueName="[Members]" displayFolder="" count="0" memberValueDatatype="20" unbalanced="0"/>
    <cacheHierarchy uniqueName="[Members].[national_id]" caption="national_id" attribute="1" defaultMemberUniqueName="[Members].[national_id].[All]" allUniqueName="[Members].[national_id].[All]" dimensionUniqueName="[Members]" displayFolder="" count="0" memberValueDatatype="20" unbalanced="0"/>
    <cacheHierarchy uniqueName="[Members].[full_name]" caption="full_name" attribute="1" defaultMemberUniqueName="[Members].[full_name].[All]" allUniqueName="[Members].[full_name].[All]" dimensionUniqueName="[Members]" displayFolder="" count="0" memberValueDatatype="130" unbalanced="0"/>
    <cacheHierarchy uniqueName="[Members].[age]" caption="age" attribute="1" defaultMemberUniqueName="[Members].[age].[All]" allUniqueName="[Members].[age].[All]" dimensionUniqueName="[Members]" displayFolder="" count="0" memberValueDatatype="20" unbalanced="0"/>
    <cacheHierarchy uniqueName="[Members].[gender]" caption="gender" attribute="1" defaultMemberUniqueName="[Members].[gender].[All]" allUniqueName="[Members].[gender].[All]" dimensionUniqueName="[Members]" displayFolder="" count="2" memberValueDatatype="130" unbalanced="0">
      <fieldsUsage count="2">
        <fieldUsage x="-1"/>
        <fieldUsage x="2"/>
      </fieldsUsage>
    </cacheHierarchy>
    <cacheHierarchy uniqueName="[Members].[income_level]" caption="income_level" attribute="1" defaultMemberUniqueName="[Members].[income_level].[All]" allUniqueName="[Members].[income_level].[All]" dimensionUniqueName="[Members]" displayFolder="" count="0" memberValueDatatype="130" unbalanced="0"/>
    <cacheHierarchy uniqueName="[Members].[employment_status]" caption="employment_status" attribute="1" defaultMemberUniqueName="[Members].[employment_status].[All]" allUniqueName="[Members].[employment_status].[All]" dimensionUniqueName="[Members]" displayFolder="" count="0" memberValueDatatype="130" unbalanced="0"/>
    <cacheHierarchy uniqueName="[Members].[region]" caption="region" attribute="1" defaultMemberUniqueName="[Members].[region].[All]" allUniqueName="[Members].[region].[All]" dimensionUniqueName="[Members]" displayFolder="" count="2" memberValueDatatype="130" unbalanced="0"/>
    <cacheHierarchy uniqueName="[Members].[registration_date]" caption="registration_date" attribute="1" time="1" defaultMemberUniqueName="[Members].[registration_date].[All]" allUniqueName="[Members].[registration_date].[All]" dimensionUniqueName="[Members]" displayFolder="" count="0" memberValueDatatype="7" unbalanced="0"/>
    <cacheHierarchy uniqueName="[Members].[is_subsidized]" caption="is_subsidized" attribute="1" defaultMemberUniqueName="[Members].[is_subsidized].[All]" allUniqueName="[Members].[is_subsidized].[All]" dimensionUniqueName="[Members]" displayFolder="" count="0" memberValueDatatype="11" unbalanced="0"/>
    <cacheHierarchy uniqueName="[Members].[nhif_migrated]" caption="nhif_migrated" attribute="1" defaultMemberUniqueName="[Members].[nhif_migrated].[All]" allUniqueName="[Members].[nhif_migrated].[All]" dimensionUniqueName="[Members]" displayFolder="" count="0" memberValueDatatype="11" unbalanced="0"/>
    <cacheHierarchy uniqueName="[Providers].[provider_id]" caption="provider_id" attribute="1" defaultMemberUniqueName="[Providers].[provider_id].[All]" allUniqueName="[Providers].[provider_id].[All]" dimensionUniqueName="[Providers]" displayFolder="" count="0" memberValueDatatype="20" unbalanced="0"/>
    <cacheHierarchy uniqueName="[Providers].[provider_name]" caption="provider_name" attribute="1" defaultMemberUniqueName="[Providers].[provider_name].[All]" allUniqueName="[Providers].[provider_name].[All]" dimensionUniqueName="[Providers]" displayFolder="" count="0" memberValueDatatype="130" unbalanced="0"/>
    <cacheHierarchy uniqueName="[Providers].[region]" caption="region" attribute="1" defaultMemberUniqueName="[Providers].[region].[All]" allUniqueName="[Providers].[region].[All]" dimensionUniqueName="[Providers]" displayFolder="" count="0" memberValueDatatype="130" unbalanced="0"/>
    <cacheHierarchy uniqueName="[Providers].[facility_type]" caption="facility_type" attribute="1" defaultMemberUniqueName="[Providers].[facility_type].[All]" allUniqueName="[Providers].[facility_type].[All]" dimensionUniqueName="[Providers]" displayFolder="" count="0" memberValueDatatype="130" unbalanced="0"/>
    <cacheHierarchy uniqueName="[Providers].[level]" caption="level" attribute="1" defaultMemberUniqueName="[Providers].[level].[All]" allUniqueName="[Providers].[level].[All]" dimensionUniqueName="[Providers]" displayFolder="" count="2" memberValueDatatype="130" unbalanced="0"/>
    <cacheHierarchy uniqueName="[Providers].[accreditation_date]" caption="accreditation_date" attribute="1" time="1" defaultMemberUniqueName="[Providers].[accreditation_date].[All]" allUniqueName="[Providers].[accreditation_date].[All]" dimensionUniqueName="[Providers]" displayFolder="" count="0" memberValueDatatype="7" unbalanced="0"/>
    <cacheHierarchy uniqueName="[Surveys].[survey_id]" caption="survey_id" attribute="1" defaultMemberUniqueName="[Surveys].[survey_id].[All]" allUniqueName="[Surveys].[survey_id].[All]" dimensionUniqueName="[Surveys]" displayFolder="" count="0" memberValueDatatype="20" unbalanced="0"/>
    <cacheHierarchy uniqueName="[Surveys].[member_id]" caption="member_id" attribute="1" defaultMemberUniqueName="[Surveys].[member_id].[All]" allUniqueName="[Surveys].[member_id].[All]" dimensionUniqueName="[Surveys]" displayFolder="" count="0" memberValueDatatype="20" unbalanced="0"/>
    <cacheHierarchy uniqueName="[Surveys].[survey_date]" caption="survey_date" attribute="1" time="1" defaultMemberUniqueName="[Surveys].[survey_date].[All]" allUniqueName="[Surveys].[survey_date].[All]" dimensionUniqueName="[Surveys]" displayFolder="" count="0" memberValueDatatype="7" unbalanced="0"/>
    <cacheHierarchy uniqueName="[Surveys].[awareness_level]" caption="awareness_level" attribute="1" defaultMemberUniqueName="[Surveys].[awareness_level].[All]" allUniqueName="[Surveys].[awareness_level].[All]" dimensionUniqueName="[Surveys]" displayFolder="" count="0" memberValueDatatype="130" unbalanced="0"/>
    <cacheHierarchy uniqueName="[Surveys].[satisfaction_score]" caption="satisfaction_score" attribute="1" defaultMemberUniqueName="[Surveys].[satisfaction_score].[All]" allUniqueName="[Surveys].[satisfaction_score].[All]" dimensionUniqueName="[Surveys]" displayFolder="" count="0" memberValueDatatype="20" unbalanced="0"/>
    <cacheHierarchy uniqueName="[Surveys].[trust_level]" caption="trust_level" attribute="1" defaultMemberUniqueName="[Surveys].[trust_level].[All]" allUniqueName="[Surveys].[trust_level].[All]" dimensionUniqueName="[Surveys]" displayFolder="" count="0" memberValueDatatype="130" unbalanced="0"/>
    <cacheHierarchy uniqueName="[Surveys].[comments]" caption="comments" attribute="1" defaultMemberUniqueName="[Surveys].[comments].[All]" allUniqueName="[Surveys].[comments].[All]" dimensionUniqueName="[Surveys]" displayFolder="" count="0" memberValueDatatype="130" unbalanced="0"/>
    <cacheHierarchy uniqueName="[Claims].[claim_date (Month Index)]" caption="claim_date (Month Index)" attribute="1" defaultMemberUniqueName="[Claims].[claim_date (Month Index)].[All]" allUniqueName="[Claims].[claim_date (Month Index)].[All]" dimensionUniqueName="[Claims]" displayFolder="" count="0" memberValueDatatype="20" unbalanced="0" hidden="1"/>
    <cacheHierarchy uniqueName="[Contributions].[contribution_date (Month Index)]" caption="contribution_date (Month Index)" attribute="1" defaultMemberUniqueName="[Contributions].[contribution_date (Month Index)].[All]" allUniqueName="[Contributions].[contribution_date (Month Index)].[All]" dimensionUniqueName="[Contributions]" displayFolder="" count="0" memberValueDatatype="20" unbalanced="0" hidden="1"/>
    <cacheHierarchy uniqueName="[Measures].[__XL_Count Claims]" caption="__XL_Count Claims" measure="1" displayFolder="" measureGroup="Claims" count="0" hidden="1"/>
    <cacheHierarchy uniqueName="[Measures].[__XL_Count Contributions]" caption="__XL_Count Contributions" measure="1" displayFolder="" measureGroup="Contributions" count="0" hidden="1"/>
    <cacheHierarchy uniqueName="[Measures].[__XL_Count Healthcare_Services]" caption="__XL_Count Healthcare_Services" measure="1" displayFolder="" measureGroup="Healthcare_Services" count="0" hidden="1"/>
    <cacheHierarchy uniqueName="[Measures].[__XL_Count Legal_Cases]" caption="__XL_Count Legal_Cases" measure="1" displayFolder="" measureGroup="Legal_Cases" count="0" hidden="1"/>
    <cacheHierarchy uniqueName="[Measures].[__XL_Count Members]" caption="__XL_Count Members" measure="1" displayFolder="" measureGroup="Members" count="0" hidden="1"/>
    <cacheHierarchy uniqueName="[Measures].[__XL_Count Providers]" caption="__XL_Count Providers" measure="1" displayFolder="" measureGroup="Providers" count="0" hidden="1"/>
    <cacheHierarchy uniqueName="[Measures].[__XL_Count Surveys]" caption="__XL_Count Surveys" measure="1" displayFolder="" measureGroup="Surveys" count="0" hidden="1"/>
    <cacheHierarchy uniqueName="[Measures].[__No measures defined]" caption="__No measures defined" measure="1" displayFolder="" count="0" hidden="1"/>
    <cacheHierarchy uniqueName="[Measures].[Sum of member_id]" caption="Sum of member_id" measure="1" displayFolder="" measureGroup="Members" count="0" hidden="1">
      <extLst>
        <ext xmlns:x15="http://schemas.microsoft.com/office/spreadsheetml/2010/11/main" uri="{B97F6D7D-B522-45F9-BDA1-12C45D357490}">
          <x15:cacheHierarchy aggregatedColumn="33"/>
        </ext>
      </extLst>
    </cacheHierarchy>
    <cacheHierarchy uniqueName="[Measures].[Count of member_id]" caption="Count of member_id" measure="1" displayFolder="" measureGroup="Members" count="0" hidden="1">
      <extLst>
        <ext xmlns:x15="http://schemas.microsoft.com/office/spreadsheetml/2010/11/main" uri="{B97F6D7D-B522-45F9-BDA1-12C45D357490}">
          <x15:cacheHierarchy aggregatedColumn="33"/>
        </ext>
      </extLst>
    </cacheHierarchy>
    <cacheHierarchy uniqueName="[Measures].[Sum of contribution_amount]" caption="Sum of contribution_amount" measure="1" displayFolder="" measureGroup="Contributions" count="0" hidden="1">
      <extLst>
        <ext xmlns:x15="http://schemas.microsoft.com/office/spreadsheetml/2010/11/main" uri="{B97F6D7D-B522-45F9-BDA1-12C45D357490}">
          <x15:cacheHierarchy aggregatedColumn="12"/>
        </ext>
      </extLst>
    </cacheHierarchy>
    <cacheHierarchy uniqueName="[Measures].[Sum of service_id]" caption="Sum of service_id" measure="1" displayFolder="" measureGroup="Healthcare_Services" count="0" hidden="1">
      <extLst>
        <ext xmlns:x15="http://schemas.microsoft.com/office/spreadsheetml/2010/11/main" uri="{B97F6D7D-B522-45F9-BDA1-12C45D357490}">
          <x15:cacheHierarchy aggregatedColumn="20"/>
        </ext>
      </extLst>
    </cacheHierarchy>
    <cacheHierarchy uniqueName="[Measures].[Count of service_id]" caption="Count of service_id" measure="1" displayFolder="" measureGroup="Healthcare_Services" count="0" hidden="1">
      <extLst>
        <ext xmlns:x15="http://schemas.microsoft.com/office/spreadsheetml/2010/11/main" uri="{B97F6D7D-B522-45F9-BDA1-12C45D357490}">
          <x15:cacheHierarchy aggregatedColumn="20"/>
        </ext>
      </extLst>
    </cacheHierarchy>
    <cacheHierarchy uniqueName="[Measures].[Sum of cost_total]" caption="Sum of cost_total" measure="1" displayFolder="" measureGroup="Healthcare_Services" count="0" hidden="1">
      <extLst>
        <ext xmlns:x15="http://schemas.microsoft.com/office/spreadsheetml/2010/11/main" uri="{B97F6D7D-B522-45F9-BDA1-12C45D357490}">
          <x15:cacheHierarchy aggregatedColumn="25"/>
        </ext>
      </extLst>
    </cacheHierarchy>
    <cacheHierarchy uniqueName="[Measures].[Sum of cost_covered]" caption="Sum of cost_covered" measure="1" displayFolder="" measureGroup="Healthcare_Services" count="0" hidden="1">
      <extLst>
        <ext xmlns:x15="http://schemas.microsoft.com/office/spreadsheetml/2010/11/main" uri="{B97F6D7D-B522-45F9-BDA1-12C45D357490}">
          <x15:cacheHierarchy aggregatedColumn="26"/>
        </ext>
      </extLst>
    </cacheHierarchy>
    <cacheHierarchy uniqueName="[Measures].[Sum of claim_amount]" caption="Sum of claim_amount" measure="1" displayFolder="" measureGroup="Claims" count="0" hidden="1">
      <extLst>
        <ext xmlns:x15="http://schemas.microsoft.com/office/spreadsheetml/2010/11/main" uri="{B97F6D7D-B522-45F9-BDA1-12C45D357490}">
          <x15:cacheHierarchy aggregatedColumn="3"/>
        </ext>
      </extLst>
    </cacheHierarchy>
    <cacheHierarchy uniqueName="[Measures].[Count of claim_amount]" caption="Count of claim_amount" measure="1" displayFolder="" measureGroup="Claims" count="0" hidden="1">
      <extLst>
        <ext xmlns:x15="http://schemas.microsoft.com/office/spreadsheetml/2010/11/main" uri="{B97F6D7D-B522-45F9-BDA1-12C45D357490}">
          <x15:cacheHierarchy aggregatedColumn="3"/>
        </ext>
      </extLst>
    </cacheHierarchy>
    <cacheHierarchy uniqueName="[Measures].[Count of claim_status]" caption="Count of claim_status" measure="1" displayFolder="" measureGroup="Claims" count="0" oneField="1" hidden="1">
      <fieldsUsage count="1">
        <fieldUsage x="1"/>
      </fieldsUsage>
      <extLst>
        <ext xmlns:x15="http://schemas.microsoft.com/office/spreadsheetml/2010/11/main" uri="{B97F6D7D-B522-45F9-BDA1-12C45D357490}">
          <x15:cacheHierarchy aggregatedColumn="6"/>
        </ext>
      </extLst>
    </cacheHierarchy>
    <cacheHierarchy uniqueName="[Measures].[Average of contribution_amount]" caption="Average of contribution_amount" measure="1" displayFolder="" measureGroup="Contributions" count="0" hidden="1">
      <extLst>
        <ext xmlns:x15="http://schemas.microsoft.com/office/spreadsheetml/2010/11/main" uri="{B97F6D7D-B522-45F9-BDA1-12C45D357490}">
          <x15:cacheHierarchy aggregatedColumn="12"/>
        </ext>
      </extLst>
    </cacheHierarchy>
    <cacheHierarchy uniqueName="[Measures].[Sum of claim_id]" caption="Sum of claim_id" measure="1" displayFolder="" measureGroup="Claims" count="0" hidden="1">
      <extLst>
        <ext xmlns:x15="http://schemas.microsoft.com/office/spreadsheetml/2010/11/main" uri="{B97F6D7D-B522-45F9-BDA1-12C45D357490}">
          <x15:cacheHierarchy aggregatedColumn="0"/>
        </ext>
      </extLst>
    </cacheHierarchy>
    <cacheHierarchy uniqueName="[Measures].[Count of claim_id]" caption="Count of claim_id" measure="1" displayFolder="" measureGroup="Claims" count="0" hidden="1">
      <extLst>
        <ext xmlns:x15="http://schemas.microsoft.com/office/spreadsheetml/2010/11/main" uri="{B97F6D7D-B522-45F9-BDA1-12C45D357490}">
          <x15:cacheHierarchy aggregatedColumn="0"/>
        </ext>
      </extLst>
    </cacheHierarchy>
    <cacheHierarchy uniqueName="[Measures].[Average of cost_covered]" caption="Average of cost_covered" measure="1" displayFolder="" measureGroup="Healthcare_Services" count="0" hidden="1">
      <extLst>
        <ext xmlns:x15="http://schemas.microsoft.com/office/spreadsheetml/2010/11/main" uri="{B97F6D7D-B522-45F9-BDA1-12C45D357490}">
          <x15:cacheHierarchy aggregatedColumn="26"/>
        </ext>
      </extLst>
    </cacheHierarchy>
    <cacheHierarchy uniqueName="[Measures].[Average of cost_total]" caption="Average of cost_total" measure="1" displayFolder="" measureGroup="Healthcare_Services" count="0" hidden="1">
      <extLst>
        <ext xmlns:x15="http://schemas.microsoft.com/office/spreadsheetml/2010/11/main" uri="{B97F6D7D-B522-45F9-BDA1-12C45D357490}">
          <x15:cacheHierarchy aggregatedColumn="25"/>
        </ext>
      </extLst>
    </cacheHierarchy>
  </cacheHierarchies>
  <kpis count="0"/>
  <dimensions count="8">
    <dimension name="Claims" uniqueName="[Claims]" caption="Claims"/>
    <dimension name="Contributions" uniqueName="[Contributions]" caption="Contributions"/>
    <dimension name="Healthcare_Services" uniqueName="[Healthcare_Services]" caption="Healthcare_Services"/>
    <dimension name="Legal_Cases" uniqueName="[Legal_Cases]" caption="Legal_Cases"/>
    <dimension measure="1" name="Measures" uniqueName="[Measures]" caption="Measures"/>
    <dimension name="Members" uniqueName="[Members]" caption="Members"/>
    <dimension name="Providers" uniqueName="[Providers]" caption="Providers"/>
    <dimension name="Surveys" uniqueName="[Surveys]" caption="Surveys"/>
  </dimensions>
  <measureGroups count="7">
    <measureGroup name="Claims" caption="Claims"/>
    <measureGroup name="Contributions" caption="Contributions"/>
    <measureGroup name="Healthcare_Services" caption="Healthcare_Services"/>
    <measureGroup name="Legal_Cases" caption="Legal_Cases"/>
    <measureGroup name="Members" caption="Members"/>
    <measureGroup name="Providers" caption="Providers"/>
    <measureGroup name="Surveys" caption="Surveys"/>
  </measureGroups>
  <maps count="9">
    <map measureGroup="0" dimension="0"/>
    <map measureGroup="0" dimension="2"/>
    <map measureGroup="0" dimension="6"/>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78.86973622685" backgroundQuery="1" createdVersion="8" refreshedVersion="8" minRefreshableVersion="3" recordCount="0" supportSubquery="1" supportAdvancedDrill="1" xr:uid="{2B23A969-65E0-4357-A089-F63824B2BB91}">
  <cacheSource type="external" connectionId="8"/>
  <cacheFields count="2">
    <cacheField name="[Measures].[Count of member_id]" caption="Count of member_id" numFmtId="0" hierarchy="68" level="32767"/>
    <cacheField name="[Members].[gender].[gender]" caption="gender" numFmtId="0" hierarchy="37" level="1">
      <sharedItems containsSemiMixedTypes="0" containsNonDate="0" containsString="0"/>
    </cacheField>
  </cacheFields>
  <cacheHierarchies count="82">
    <cacheHierarchy uniqueName="[Claims].[claim_id]" caption="claim_id" attribute="1" defaultMemberUniqueName="[Claims].[claim_id].[All]" allUniqueName="[Claims].[claim_id].[All]" dimensionUniqueName="[Claims]" displayFolder="" count="0" memberValueDatatype="20" unbalanced="0"/>
    <cacheHierarchy uniqueName="[Claims].[provider_id]" caption="provider_id" attribute="1" defaultMemberUniqueName="[Claims].[provider_id].[All]" allUniqueName="[Claims].[provider_id].[All]" dimensionUniqueName="[Claims]" displayFolder="" count="0" memberValueDatatype="20" unbalanced="0"/>
    <cacheHierarchy uniqueName="[Claims].[service_id]" caption="service_id" attribute="1" defaultMemberUniqueName="[Claims].[service_id].[All]" allUniqueName="[Claims].[service_id].[All]" dimensionUniqueName="[Claims]" displayFolder="" count="0" memberValueDatatype="20" unbalanced="0"/>
    <cacheHierarchy uniqueName="[Claims].[claim_amount]" caption="claim_amount" attribute="1" defaultMemberUniqueName="[Claims].[claim_amount].[All]" allUniqueName="[Claims].[claim_amount].[All]" dimensionUniqueName="[Claims]" displayFolder="" count="0" memberValueDatatype="5" unbalanced="0"/>
    <cacheHierarchy uniqueName="[Claims].[claim_date]" caption="claim_date" attribute="1" time="1" defaultMemberUniqueName="[Claims].[claim_date].[All]" allUniqueName="[Claims].[claim_date].[All]" dimensionUniqueName="[Claims]" displayFolder="" count="0" memberValueDatatype="7" unbalanced="0"/>
    <cacheHierarchy uniqueName="[Claims].[payment_date]" caption="payment_date" attribute="1" time="1" defaultMemberUniqueName="[Claims].[payment_date].[All]" allUniqueName="[Claims].[payment_date].[All]" dimensionUniqueName="[Claims]" displayFolder="" count="0" memberValueDatatype="7" unbalanced="0"/>
    <cacheHierarchy uniqueName="[Claims].[claim_status]" caption="claim_status" attribute="1" defaultMemberUniqueName="[Claims].[claim_status].[All]" allUniqueName="[Claims].[claim_status].[All]" dimensionUniqueName="[Claims]" displayFolder="" count="0" memberValueDatatype="130" unbalanced="0"/>
    <cacheHierarchy uniqueName="[Claims].[claim_date (Year)]" caption="claim_date (Year)" attribute="1" defaultMemberUniqueName="[Claims].[claim_date (Year)].[All]" allUniqueName="[Claims].[claim_date (Year)].[All]" dimensionUniqueName="[Claims]" displayFolder="" count="0" memberValueDatatype="130" unbalanced="0"/>
    <cacheHierarchy uniqueName="[Claims].[claim_date (Quarter)]" caption="claim_date (Quarter)" attribute="1" defaultMemberUniqueName="[Claims].[claim_date (Quarter)].[All]" allUniqueName="[Claims].[claim_date (Quarter)].[All]" dimensionUniqueName="[Claims]" displayFolder="" count="0" memberValueDatatype="130" unbalanced="0"/>
    <cacheHierarchy uniqueName="[Claims].[claim_date (Month)]" caption="claim_date (Month)" attribute="1" defaultMemberUniqueName="[Claims].[claim_date (Month)].[All]" allUniqueName="[Claims].[claim_date (Month)].[All]" dimensionUniqueName="[Claims]" displayFolder="" count="0" memberValueDatatype="130" unbalanced="0"/>
    <cacheHierarchy uniqueName="[Contributions].[contribution_id]" caption="contribution_id" attribute="1" defaultMemberUniqueName="[Contributions].[contribution_id].[All]" allUniqueName="[Contributions].[contribution_id].[All]" dimensionUniqueName="[Contributions]" displayFolder="" count="0" memberValueDatatype="20" unbalanced="0"/>
    <cacheHierarchy uniqueName="[Contributions].[member_id]" caption="member_id" attribute="1" defaultMemberUniqueName="[Contributions].[member_id].[All]" allUniqueName="[Contributions].[member_id].[All]" dimensionUniqueName="[Contributions]" displayFolder="" count="0" memberValueDatatype="20" unbalanced="0"/>
    <cacheHierarchy uniqueName="[Contributions].[contribution_amount]" caption="contribution_amount" attribute="1" defaultMemberUniqueName="[Contributions].[contribution_amount].[All]" allUniqueName="[Contributions].[contribution_amount].[All]" dimensionUniqueName="[Contributions]" displayFolder="" count="0" memberValueDatatype="5" unbalanced="0"/>
    <cacheHierarchy uniqueName="[Contributions].[contribution_date]" caption="contribution_date" attribute="1" time="1" defaultMemberUniqueName="[Contributions].[contribution_date].[All]" allUniqueName="[Contributions].[contribution_date].[All]" dimensionUniqueName="[Contributions]" displayFolder="" count="2" memberValueDatatype="7" unbalanced="0"/>
    <cacheHierarchy uniqueName="[Contributions].[payment_status]" caption="payment_status" attribute="1" defaultMemberUniqueName="[Contributions].[payment_status].[All]" allUniqueName="[Contributions].[payment_status].[All]" dimensionUniqueName="[Contributions]" displayFolder="" count="0" memberValueDatatype="130" unbalanced="0"/>
    <cacheHierarchy uniqueName="[Contributions].[employer_id]" caption="employer_id" attribute="1" defaultMemberUniqueName="[Contributions].[employer_id].[All]" allUniqueName="[Contributions].[employer_id].[All]" dimensionUniqueName="[Contributions]" displayFolder="" count="0" memberValueDatatype="130" unbalanced="0"/>
    <cacheHierarchy uniqueName="[Contributions].[penalty_applied]" caption="penalty_applied" attribute="1" defaultMemberUniqueName="[Contributions].[penalty_applied].[All]" allUniqueName="[Contributions].[penalty_applied].[All]" dimensionUniqueName="[Contributions]" displayFolder="" count="0" memberValueDatatype="5" unbalanced="0"/>
    <cacheHierarchy uniqueName="[Contributions].[contribution_date (Year)]" caption="contribution_date (Year)" attribute="1" defaultMemberUniqueName="[Contributions].[contribution_date (Year)].[All]" allUniqueName="[Contributions].[contribution_date (Year)].[All]" dimensionUniqueName="[Contributions]" displayFolder="" count="0" memberValueDatatype="130" unbalanced="0"/>
    <cacheHierarchy uniqueName="[Contributions].[contribution_date (Quarter)]" caption="contribution_date (Quarter)" attribute="1" defaultMemberUniqueName="[Contributions].[contribution_date (Quarter)].[All]" allUniqueName="[Contributions].[contribution_date (Quarter)].[All]" dimensionUniqueName="[Contributions]" displayFolder="" count="0" memberValueDatatype="130" unbalanced="0"/>
    <cacheHierarchy uniqueName="[Contributions].[contribution_date (Month)]" caption="contribution_date (Month)" attribute="1" defaultMemberUniqueName="[Contributions].[contribution_date (Month)].[All]" allUniqueName="[Contributions].[contribution_date (Month)].[All]" dimensionUniqueName="[Contributions]" displayFolder="" count="0" memberValueDatatype="130" unbalanced="0"/>
    <cacheHierarchy uniqueName="[Healthcare_Services].[service_id]" caption="service_id" attribute="1" defaultMemberUniqueName="[Healthcare_Services].[service_id].[All]" allUniqueName="[Healthcare_Services].[service_id].[All]" dimensionUniqueName="[Healthcare_Services]" displayFolder="" count="0" memberValueDatatype="20" unbalanced="0"/>
    <cacheHierarchy uniqueName="[Healthcare_Services].[member_id]" caption="member_id" attribute="1" defaultMemberUniqueName="[Healthcare_Services].[member_id].[All]" allUniqueName="[Healthcare_Services].[member_id].[All]" dimensionUniqueName="[Healthcare_Services]" displayFolder="" count="0" memberValueDatatype="20" unbalanced="0"/>
    <cacheHierarchy uniqueName="[Healthcare_Services].[provider_id]" caption="provider_id" attribute="1" defaultMemberUniqueName="[Healthcare_Services].[provider_id].[All]" allUniqueName="[Healthcare_Services].[provider_id].[All]" dimensionUniqueName="[Healthcare_Services]" displayFolder="" count="0" memberValueDatatype="20" unbalanced="0"/>
    <cacheHierarchy uniqueName="[Healthcare_Services].[service_type]" caption="service_type" attribute="1" defaultMemberUniqueName="[Healthcare_Services].[service_type].[All]" allUniqueName="[Healthcare_Services].[service_type].[All]" dimensionUniqueName="[Healthcare_Services]" displayFolder="" count="0" memberValueDatatype="130" unbalanced="0"/>
    <cacheHierarchy uniqueName="[Healthcare_Services].[service_date]" caption="service_date" attribute="1" time="1" defaultMemberUniqueName="[Healthcare_Services].[service_date].[All]" allUniqueName="[Healthcare_Services].[service_date].[All]" dimensionUniqueName="[Healthcare_Services]" displayFolder="" count="0" memberValueDatatype="7" unbalanced="0"/>
    <cacheHierarchy uniqueName="[Healthcare_Services].[cost_total]" caption="cost_total" attribute="1" defaultMemberUniqueName="[Healthcare_Services].[cost_total].[All]" allUniqueName="[Healthcare_Services].[cost_total].[All]" dimensionUniqueName="[Healthcare_Services]" displayFolder="" count="0" memberValueDatatype="5" unbalanced="0"/>
    <cacheHierarchy uniqueName="[Healthcare_Services].[cost_covered]" caption="cost_covered" attribute="1" defaultMemberUniqueName="[Healthcare_Services].[cost_covered].[All]" allUniqueName="[Healthcare_Services].[cost_covered].[All]" dimensionUniqueName="[Healthcare_Services]" displayFolder="" count="0" memberValueDatatype="5" unbalanced="0"/>
    <cacheHierarchy uniqueName="[Healthcare_Services].[out_of_pocket]" caption="out_of_pocket" attribute="1" defaultMemberUniqueName="[Healthcare_Services].[out_of_pocket].[All]" allUniqueName="[Healthcare_Services].[out_of_pocket].[All]" dimensionUniqueName="[Healthcare_Services]" displayFolder="" count="0" memberValueDatatype="5" unbalanced="0"/>
    <cacheHierarchy uniqueName="[Legal_Cases].[case_id]" caption="case_id" attribute="1" defaultMemberUniqueName="[Legal_Cases].[case_id].[All]" allUniqueName="[Legal_Cases].[case_id].[All]" dimensionUniqueName="[Legal_Cases]" displayFolder="" count="0" memberValueDatatype="20" unbalanced="0"/>
    <cacheHierarchy uniqueName="[Legal_Cases].[case_description]" caption="case_description" attribute="1" defaultMemberUniqueName="[Legal_Cases].[case_description].[All]" allUniqueName="[Legal_Cases].[case_description].[All]" dimensionUniqueName="[Legal_Cases]" displayFolder="" count="0" memberValueDatatype="130" unbalanced="0"/>
    <cacheHierarchy uniqueName="[Legal_Cases].[filing_date]" caption="filing_date" attribute="1" time="1" defaultMemberUniqueName="[Legal_Cases].[filing_date].[All]" allUniqueName="[Legal_Cases].[filing_date].[All]" dimensionUniqueName="[Legal_Cases]" displayFolder="" count="0" memberValueDatatype="7" unbalanced="0"/>
    <cacheHierarchy uniqueName="[Legal_Cases].[status]" caption="status" attribute="1" defaultMemberUniqueName="[Legal_Cases].[status].[All]" allUniqueName="[Legal_Cases].[status].[All]" dimensionUniqueName="[Legal_Cases]" displayFolder="" count="0" memberValueDatatype="130" unbalanced="0"/>
    <cacheHierarchy uniqueName="[Legal_Cases].[impact_level]" caption="impact_level" attribute="1" defaultMemberUniqueName="[Legal_Cases].[impact_level].[All]" allUniqueName="[Legal_Cases].[impact_level].[All]" dimensionUniqueName="[Legal_Cases]" displayFolder="" count="0" memberValueDatatype="130" unbalanced="0"/>
    <cacheHierarchy uniqueName="[Members].[member_id]" caption="member_id" attribute="1" defaultMemberUniqueName="[Members].[member_id].[All]" allUniqueName="[Members].[member_id].[All]" dimensionUniqueName="[Members]" displayFolder="" count="0" memberValueDatatype="20" unbalanced="0"/>
    <cacheHierarchy uniqueName="[Members].[national_id]" caption="national_id" attribute="1" defaultMemberUniqueName="[Members].[national_id].[All]" allUniqueName="[Members].[national_id].[All]" dimensionUniqueName="[Members]" displayFolder="" count="0" memberValueDatatype="20" unbalanced="0"/>
    <cacheHierarchy uniqueName="[Members].[full_name]" caption="full_name" attribute="1" defaultMemberUniqueName="[Members].[full_name].[All]" allUniqueName="[Members].[full_name].[All]" dimensionUniqueName="[Members]" displayFolder="" count="0" memberValueDatatype="130" unbalanced="0"/>
    <cacheHierarchy uniqueName="[Members].[age]" caption="age" attribute="1" defaultMemberUniqueName="[Members].[age].[All]" allUniqueName="[Members].[age].[All]" dimensionUniqueName="[Members]" displayFolder="" count="0" memberValueDatatype="20" unbalanced="0"/>
    <cacheHierarchy uniqueName="[Members].[gender]" caption="gender" attribute="1" defaultMemberUniqueName="[Members].[gender].[All]" allUniqueName="[Members].[gender].[All]" dimensionUniqueName="[Members]" displayFolder="" count="2" memberValueDatatype="130" unbalanced="0">
      <fieldsUsage count="2">
        <fieldUsage x="-1"/>
        <fieldUsage x="1"/>
      </fieldsUsage>
    </cacheHierarchy>
    <cacheHierarchy uniqueName="[Members].[income_level]" caption="income_level" attribute="1" defaultMemberUniqueName="[Members].[income_level].[All]" allUniqueName="[Members].[income_level].[All]" dimensionUniqueName="[Members]" displayFolder="" count="0" memberValueDatatype="130" unbalanced="0"/>
    <cacheHierarchy uniqueName="[Members].[employment_status]" caption="employment_status" attribute="1" defaultMemberUniqueName="[Members].[employment_status].[All]" allUniqueName="[Members].[employment_status].[All]" dimensionUniqueName="[Members]" displayFolder="" count="0" memberValueDatatype="130" unbalanced="0"/>
    <cacheHierarchy uniqueName="[Members].[region]" caption="region" attribute="1" defaultMemberUniqueName="[Members].[region].[All]" allUniqueName="[Members].[region].[All]" dimensionUniqueName="[Members]" displayFolder="" count="2" memberValueDatatype="130" unbalanced="0"/>
    <cacheHierarchy uniqueName="[Members].[registration_date]" caption="registration_date" attribute="1" time="1" defaultMemberUniqueName="[Members].[registration_date].[All]" allUniqueName="[Members].[registration_date].[All]" dimensionUniqueName="[Members]" displayFolder="" count="0" memberValueDatatype="7" unbalanced="0"/>
    <cacheHierarchy uniqueName="[Members].[is_subsidized]" caption="is_subsidized" attribute="1" defaultMemberUniqueName="[Members].[is_subsidized].[All]" allUniqueName="[Members].[is_subsidized].[All]" dimensionUniqueName="[Members]" displayFolder="" count="0" memberValueDatatype="11" unbalanced="0"/>
    <cacheHierarchy uniqueName="[Members].[nhif_migrated]" caption="nhif_migrated" attribute="1" defaultMemberUniqueName="[Members].[nhif_migrated].[All]" allUniqueName="[Members].[nhif_migrated].[All]" dimensionUniqueName="[Members]" displayFolder="" count="0" memberValueDatatype="11" unbalanced="0"/>
    <cacheHierarchy uniqueName="[Providers].[provider_id]" caption="provider_id" attribute="1" defaultMemberUniqueName="[Providers].[provider_id].[All]" allUniqueName="[Providers].[provider_id].[All]" dimensionUniqueName="[Providers]" displayFolder="" count="0" memberValueDatatype="20" unbalanced="0"/>
    <cacheHierarchy uniqueName="[Providers].[provider_name]" caption="provider_name" attribute="1" defaultMemberUniqueName="[Providers].[provider_name].[All]" allUniqueName="[Providers].[provider_name].[All]" dimensionUniqueName="[Providers]" displayFolder="" count="0" memberValueDatatype="130" unbalanced="0"/>
    <cacheHierarchy uniqueName="[Providers].[region]" caption="region" attribute="1" defaultMemberUniqueName="[Providers].[region].[All]" allUniqueName="[Providers].[region].[All]" dimensionUniqueName="[Providers]" displayFolder="" count="0" memberValueDatatype="130" unbalanced="0"/>
    <cacheHierarchy uniqueName="[Providers].[facility_type]" caption="facility_type" attribute="1" defaultMemberUniqueName="[Providers].[facility_type].[All]" allUniqueName="[Providers].[facility_type].[All]" dimensionUniqueName="[Providers]" displayFolder="" count="0" memberValueDatatype="130" unbalanced="0"/>
    <cacheHierarchy uniqueName="[Providers].[level]" caption="level" attribute="1" defaultMemberUniqueName="[Providers].[level].[All]" allUniqueName="[Providers].[level].[All]" dimensionUniqueName="[Providers]" displayFolder="" count="2" memberValueDatatype="130" unbalanced="0"/>
    <cacheHierarchy uniqueName="[Providers].[accreditation_date]" caption="accreditation_date" attribute="1" time="1" defaultMemberUniqueName="[Providers].[accreditation_date].[All]" allUniqueName="[Providers].[accreditation_date].[All]" dimensionUniqueName="[Providers]" displayFolder="" count="0" memberValueDatatype="7" unbalanced="0"/>
    <cacheHierarchy uniqueName="[Surveys].[survey_id]" caption="survey_id" attribute="1" defaultMemberUniqueName="[Surveys].[survey_id].[All]" allUniqueName="[Surveys].[survey_id].[All]" dimensionUniqueName="[Surveys]" displayFolder="" count="0" memberValueDatatype="20" unbalanced="0"/>
    <cacheHierarchy uniqueName="[Surveys].[member_id]" caption="member_id" attribute="1" defaultMemberUniqueName="[Surveys].[member_id].[All]" allUniqueName="[Surveys].[member_id].[All]" dimensionUniqueName="[Surveys]" displayFolder="" count="0" memberValueDatatype="20" unbalanced="0"/>
    <cacheHierarchy uniqueName="[Surveys].[survey_date]" caption="survey_date" attribute="1" time="1" defaultMemberUniqueName="[Surveys].[survey_date].[All]" allUniqueName="[Surveys].[survey_date].[All]" dimensionUniqueName="[Surveys]" displayFolder="" count="0" memberValueDatatype="7" unbalanced="0"/>
    <cacheHierarchy uniqueName="[Surveys].[awareness_level]" caption="awareness_level" attribute="1" defaultMemberUniqueName="[Surveys].[awareness_level].[All]" allUniqueName="[Surveys].[awareness_level].[All]" dimensionUniqueName="[Surveys]" displayFolder="" count="0" memberValueDatatype="130" unbalanced="0"/>
    <cacheHierarchy uniqueName="[Surveys].[satisfaction_score]" caption="satisfaction_score" attribute="1" defaultMemberUniqueName="[Surveys].[satisfaction_score].[All]" allUniqueName="[Surveys].[satisfaction_score].[All]" dimensionUniqueName="[Surveys]" displayFolder="" count="0" memberValueDatatype="20" unbalanced="0"/>
    <cacheHierarchy uniqueName="[Surveys].[trust_level]" caption="trust_level" attribute="1" defaultMemberUniqueName="[Surveys].[trust_level].[All]" allUniqueName="[Surveys].[trust_level].[All]" dimensionUniqueName="[Surveys]" displayFolder="" count="0" memberValueDatatype="130" unbalanced="0"/>
    <cacheHierarchy uniqueName="[Surveys].[comments]" caption="comments" attribute="1" defaultMemberUniqueName="[Surveys].[comments].[All]" allUniqueName="[Surveys].[comments].[All]" dimensionUniqueName="[Surveys]" displayFolder="" count="0" memberValueDatatype="130" unbalanced="0"/>
    <cacheHierarchy uniqueName="[Claims].[claim_date (Month Index)]" caption="claim_date (Month Index)" attribute="1" defaultMemberUniqueName="[Claims].[claim_date (Month Index)].[All]" allUniqueName="[Claims].[claim_date (Month Index)].[All]" dimensionUniqueName="[Claims]" displayFolder="" count="0" memberValueDatatype="20" unbalanced="0" hidden="1"/>
    <cacheHierarchy uniqueName="[Contributions].[contribution_date (Month Index)]" caption="contribution_date (Month Index)" attribute="1" defaultMemberUniqueName="[Contributions].[contribution_date (Month Index)].[All]" allUniqueName="[Contributions].[contribution_date (Month Index)].[All]" dimensionUniqueName="[Contributions]" displayFolder="" count="0" memberValueDatatype="20" unbalanced="0" hidden="1"/>
    <cacheHierarchy uniqueName="[Measures].[__XL_Count Claims]" caption="__XL_Count Claims" measure="1" displayFolder="" measureGroup="Claims" count="0" hidden="1"/>
    <cacheHierarchy uniqueName="[Measures].[__XL_Count Contributions]" caption="__XL_Count Contributions" measure="1" displayFolder="" measureGroup="Contributions" count="0" hidden="1"/>
    <cacheHierarchy uniqueName="[Measures].[__XL_Count Healthcare_Services]" caption="__XL_Count Healthcare_Services" measure="1" displayFolder="" measureGroup="Healthcare_Services" count="0" hidden="1"/>
    <cacheHierarchy uniqueName="[Measures].[__XL_Count Legal_Cases]" caption="__XL_Count Legal_Cases" measure="1" displayFolder="" measureGroup="Legal_Cases" count="0" hidden="1"/>
    <cacheHierarchy uniqueName="[Measures].[__XL_Count Members]" caption="__XL_Count Members" measure="1" displayFolder="" measureGroup="Members" count="0" hidden="1"/>
    <cacheHierarchy uniqueName="[Measures].[__XL_Count Providers]" caption="__XL_Count Providers" measure="1" displayFolder="" measureGroup="Providers" count="0" hidden="1"/>
    <cacheHierarchy uniqueName="[Measures].[__XL_Count Surveys]" caption="__XL_Count Surveys" measure="1" displayFolder="" measureGroup="Surveys" count="0" hidden="1"/>
    <cacheHierarchy uniqueName="[Measures].[__No measures defined]" caption="__No measures defined" measure="1" displayFolder="" count="0" hidden="1"/>
    <cacheHierarchy uniqueName="[Measures].[Sum of member_id]" caption="Sum of member_id" measure="1" displayFolder="" measureGroup="Members" count="0" hidden="1">
      <extLst>
        <ext xmlns:x15="http://schemas.microsoft.com/office/spreadsheetml/2010/11/main" uri="{B97F6D7D-B522-45F9-BDA1-12C45D357490}">
          <x15:cacheHierarchy aggregatedColumn="33"/>
        </ext>
      </extLst>
    </cacheHierarchy>
    <cacheHierarchy uniqueName="[Measures].[Count of member_id]" caption="Count of member_id" measure="1" displayFolder="" measureGroup="Members"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contribution_amount]" caption="Sum of contribution_amount" measure="1" displayFolder="" measureGroup="Contributions" count="0" hidden="1">
      <extLst>
        <ext xmlns:x15="http://schemas.microsoft.com/office/spreadsheetml/2010/11/main" uri="{B97F6D7D-B522-45F9-BDA1-12C45D357490}">
          <x15:cacheHierarchy aggregatedColumn="12"/>
        </ext>
      </extLst>
    </cacheHierarchy>
    <cacheHierarchy uniqueName="[Measures].[Sum of service_id]" caption="Sum of service_id" measure="1" displayFolder="" measureGroup="Healthcare_Services" count="0" hidden="1">
      <extLst>
        <ext xmlns:x15="http://schemas.microsoft.com/office/spreadsheetml/2010/11/main" uri="{B97F6D7D-B522-45F9-BDA1-12C45D357490}">
          <x15:cacheHierarchy aggregatedColumn="20"/>
        </ext>
      </extLst>
    </cacheHierarchy>
    <cacheHierarchy uniqueName="[Measures].[Count of service_id]" caption="Count of service_id" measure="1" displayFolder="" measureGroup="Healthcare_Services" count="0" hidden="1">
      <extLst>
        <ext xmlns:x15="http://schemas.microsoft.com/office/spreadsheetml/2010/11/main" uri="{B97F6D7D-B522-45F9-BDA1-12C45D357490}">
          <x15:cacheHierarchy aggregatedColumn="20"/>
        </ext>
      </extLst>
    </cacheHierarchy>
    <cacheHierarchy uniqueName="[Measures].[Sum of cost_total]" caption="Sum of cost_total" measure="1" displayFolder="" measureGroup="Healthcare_Services" count="0" hidden="1">
      <extLst>
        <ext xmlns:x15="http://schemas.microsoft.com/office/spreadsheetml/2010/11/main" uri="{B97F6D7D-B522-45F9-BDA1-12C45D357490}">
          <x15:cacheHierarchy aggregatedColumn="25"/>
        </ext>
      </extLst>
    </cacheHierarchy>
    <cacheHierarchy uniqueName="[Measures].[Sum of cost_covered]" caption="Sum of cost_covered" measure="1" displayFolder="" measureGroup="Healthcare_Services" count="0" hidden="1">
      <extLst>
        <ext xmlns:x15="http://schemas.microsoft.com/office/spreadsheetml/2010/11/main" uri="{B97F6D7D-B522-45F9-BDA1-12C45D357490}">
          <x15:cacheHierarchy aggregatedColumn="26"/>
        </ext>
      </extLst>
    </cacheHierarchy>
    <cacheHierarchy uniqueName="[Measures].[Sum of claim_amount]" caption="Sum of claim_amount" measure="1" displayFolder="" measureGroup="Claims" count="0" hidden="1">
      <extLst>
        <ext xmlns:x15="http://schemas.microsoft.com/office/spreadsheetml/2010/11/main" uri="{B97F6D7D-B522-45F9-BDA1-12C45D357490}">
          <x15:cacheHierarchy aggregatedColumn="3"/>
        </ext>
      </extLst>
    </cacheHierarchy>
    <cacheHierarchy uniqueName="[Measures].[Count of claim_amount]" caption="Count of claim_amount" measure="1" displayFolder="" measureGroup="Claims" count="0" hidden="1">
      <extLst>
        <ext xmlns:x15="http://schemas.microsoft.com/office/spreadsheetml/2010/11/main" uri="{B97F6D7D-B522-45F9-BDA1-12C45D357490}">
          <x15:cacheHierarchy aggregatedColumn="3"/>
        </ext>
      </extLst>
    </cacheHierarchy>
    <cacheHierarchy uniqueName="[Measures].[Count of claim_status]" caption="Count of claim_status" measure="1" displayFolder="" measureGroup="Claims" count="0" hidden="1">
      <extLst>
        <ext xmlns:x15="http://schemas.microsoft.com/office/spreadsheetml/2010/11/main" uri="{B97F6D7D-B522-45F9-BDA1-12C45D357490}">
          <x15:cacheHierarchy aggregatedColumn="6"/>
        </ext>
      </extLst>
    </cacheHierarchy>
    <cacheHierarchy uniqueName="[Measures].[Average of contribution_amount]" caption="Average of contribution_amount" measure="1" displayFolder="" measureGroup="Contributions" count="0" hidden="1">
      <extLst>
        <ext xmlns:x15="http://schemas.microsoft.com/office/spreadsheetml/2010/11/main" uri="{B97F6D7D-B522-45F9-BDA1-12C45D357490}">
          <x15:cacheHierarchy aggregatedColumn="12"/>
        </ext>
      </extLst>
    </cacheHierarchy>
    <cacheHierarchy uniqueName="[Measures].[Sum of claim_id]" caption="Sum of claim_id" measure="1" displayFolder="" measureGroup="Claims" count="0" hidden="1">
      <extLst>
        <ext xmlns:x15="http://schemas.microsoft.com/office/spreadsheetml/2010/11/main" uri="{B97F6D7D-B522-45F9-BDA1-12C45D357490}">
          <x15:cacheHierarchy aggregatedColumn="0"/>
        </ext>
      </extLst>
    </cacheHierarchy>
    <cacheHierarchy uniqueName="[Measures].[Count of claim_id]" caption="Count of claim_id" measure="1" displayFolder="" measureGroup="Claims" count="0" hidden="1">
      <extLst>
        <ext xmlns:x15="http://schemas.microsoft.com/office/spreadsheetml/2010/11/main" uri="{B97F6D7D-B522-45F9-BDA1-12C45D357490}">
          <x15:cacheHierarchy aggregatedColumn="0"/>
        </ext>
      </extLst>
    </cacheHierarchy>
    <cacheHierarchy uniqueName="[Measures].[Average of cost_covered]" caption="Average of cost_covered" measure="1" displayFolder="" measureGroup="Healthcare_Services" count="0" hidden="1">
      <extLst>
        <ext xmlns:x15="http://schemas.microsoft.com/office/spreadsheetml/2010/11/main" uri="{B97F6D7D-B522-45F9-BDA1-12C45D357490}">
          <x15:cacheHierarchy aggregatedColumn="26"/>
        </ext>
      </extLst>
    </cacheHierarchy>
    <cacheHierarchy uniqueName="[Measures].[Average of cost_total]" caption="Average of cost_total" measure="1" displayFolder="" measureGroup="Healthcare_Services" count="0" hidden="1">
      <extLst>
        <ext xmlns:x15="http://schemas.microsoft.com/office/spreadsheetml/2010/11/main" uri="{B97F6D7D-B522-45F9-BDA1-12C45D357490}">
          <x15:cacheHierarchy aggregatedColumn="25"/>
        </ext>
      </extLst>
    </cacheHierarchy>
  </cacheHierarchies>
  <kpis count="0"/>
  <dimensions count="8">
    <dimension name="Claims" uniqueName="[Claims]" caption="Claims"/>
    <dimension name="Contributions" uniqueName="[Contributions]" caption="Contributions"/>
    <dimension name="Healthcare_Services" uniqueName="[Healthcare_Services]" caption="Healthcare_Services"/>
    <dimension name="Legal_Cases" uniqueName="[Legal_Cases]" caption="Legal_Cases"/>
    <dimension measure="1" name="Measures" uniqueName="[Measures]" caption="Measures"/>
    <dimension name="Members" uniqueName="[Members]" caption="Members"/>
    <dimension name="Providers" uniqueName="[Providers]" caption="Providers"/>
    <dimension name="Surveys" uniqueName="[Surveys]" caption="Surveys"/>
  </dimensions>
  <measureGroups count="7">
    <measureGroup name="Claims" caption="Claims"/>
    <measureGroup name="Contributions" caption="Contributions"/>
    <measureGroup name="Healthcare_Services" caption="Healthcare_Services"/>
    <measureGroup name="Legal_Cases" caption="Legal_Cases"/>
    <measureGroup name="Members" caption="Members"/>
    <measureGroup name="Providers" caption="Providers"/>
    <measureGroup name="Surveys" caption="Surveys"/>
  </measureGroups>
  <maps count="10">
    <map measureGroup="0" dimension="0"/>
    <map measureGroup="0" dimension="2"/>
    <map measureGroup="0" dimension="6"/>
    <map measureGroup="1" dimension="1"/>
    <map measureGroup="1" dimension="5"/>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78.869737499997" backgroundQuery="1" createdVersion="8" refreshedVersion="8" minRefreshableVersion="3" recordCount="0" supportSubquery="1" supportAdvancedDrill="1" xr:uid="{4ADE521A-B0A9-4AD6-A6DF-D5446A06C0E7}">
  <cacheSource type="external" connectionId="8"/>
  <cacheFields count="3">
    <cacheField name="[Members].[is_subsidized].[is_subsidized]" caption="is_subsidized" numFmtId="0" hierarchy="42" level="1">
      <sharedItems count="2">
        <b v="0"/>
        <b v="1"/>
      </sharedItems>
    </cacheField>
    <cacheField name="[Measures].[Count of member_id]" caption="Count of member_id" numFmtId="0" hierarchy="68" level="32767"/>
    <cacheField name="[Members].[gender].[gender]" caption="gender" numFmtId="0" hierarchy="37" level="1">
      <sharedItems containsSemiMixedTypes="0" containsNonDate="0" containsString="0"/>
    </cacheField>
  </cacheFields>
  <cacheHierarchies count="82">
    <cacheHierarchy uniqueName="[Claims].[claim_id]" caption="claim_id" attribute="1" defaultMemberUniqueName="[Claims].[claim_id].[All]" allUniqueName="[Claims].[claim_id].[All]" dimensionUniqueName="[Claims]" displayFolder="" count="0" memberValueDatatype="20" unbalanced="0"/>
    <cacheHierarchy uniqueName="[Claims].[provider_id]" caption="provider_id" attribute="1" defaultMemberUniqueName="[Claims].[provider_id].[All]" allUniqueName="[Claims].[provider_id].[All]" dimensionUniqueName="[Claims]" displayFolder="" count="0" memberValueDatatype="20" unbalanced="0"/>
    <cacheHierarchy uniqueName="[Claims].[service_id]" caption="service_id" attribute="1" defaultMemberUniqueName="[Claims].[service_id].[All]" allUniqueName="[Claims].[service_id].[All]" dimensionUniqueName="[Claims]" displayFolder="" count="0" memberValueDatatype="20" unbalanced="0"/>
    <cacheHierarchy uniqueName="[Claims].[claim_amount]" caption="claim_amount" attribute="1" defaultMemberUniqueName="[Claims].[claim_amount].[All]" allUniqueName="[Claims].[claim_amount].[All]" dimensionUniqueName="[Claims]" displayFolder="" count="0" memberValueDatatype="5" unbalanced="0"/>
    <cacheHierarchy uniqueName="[Claims].[claim_date]" caption="claim_date" attribute="1" time="1" defaultMemberUniqueName="[Claims].[claim_date].[All]" allUniqueName="[Claims].[claim_date].[All]" dimensionUniqueName="[Claims]" displayFolder="" count="0" memberValueDatatype="7" unbalanced="0"/>
    <cacheHierarchy uniqueName="[Claims].[payment_date]" caption="payment_date" attribute="1" time="1" defaultMemberUniqueName="[Claims].[payment_date].[All]" allUniqueName="[Claims].[payment_date].[All]" dimensionUniqueName="[Claims]" displayFolder="" count="0" memberValueDatatype="7" unbalanced="0"/>
    <cacheHierarchy uniqueName="[Claims].[claim_status]" caption="claim_status" attribute="1" defaultMemberUniqueName="[Claims].[claim_status].[All]" allUniqueName="[Claims].[claim_status].[All]" dimensionUniqueName="[Claims]" displayFolder="" count="0" memberValueDatatype="130" unbalanced="0"/>
    <cacheHierarchy uniqueName="[Claims].[claim_date (Year)]" caption="claim_date (Year)" attribute="1" defaultMemberUniqueName="[Claims].[claim_date (Year)].[All]" allUniqueName="[Claims].[claim_date (Year)].[All]" dimensionUniqueName="[Claims]" displayFolder="" count="0" memberValueDatatype="130" unbalanced="0"/>
    <cacheHierarchy uniqueName="[Claims].[claim_date (Quarter)]" caption="claim_date (Quarter)" attribute="1" defaultMemberUniqueName="[Claims].[claim_date (Quarter)].[All]" allUniqueName="[Claims].[claim_date (Quarter)].[All]" dimensionUniqueName="[Claims]" displayFolder="" count="0" memberValueDatatype="130" unbalanced="0"/>
    <cacheHierarchy uniqueName="[Claims].[claim_date (Month)]" caption="claim_date (Month)" attribute="1" defaultMemberUniqueName="[Claims].[claim_date (Month)].[All]" allUniqueName="[Claims].[claim_date (Month)].[All]" dimensionUniqueName="[Claims]" displayFolder="" count="0" memberValueDatatype="130" unbalanced="0"/>
    <cacheHierarchy uniqueName="[Contributions].[contribution_id]" caption="contribution_id" attribute="1" defaultMemberUniqueName="[Contributions].[contribution_id].[All]" allUniqueName="[Contributions].[contribution_id].[All]" dimensionUniqueName="[Contributions]" displayFolder="" count="0" memberValueDatatype="20" unbalanced="0"/>
    <cacheHierarchy uniqueName="[Contributions].[member_id]" caption="member_id" attribute="1" defaultMemberUniqueName="[Contributions].[member_id].[All]" allUniqueName="[Contributions].[member_id].[All]" dimensionUniqueName="[Contributions]" displayFolder="" count="0" memberValueDatatype="20" unbalanced="0"/>
    <cacheHierarchy uniqueName="[Contributions].[contribution_amount]" caption="contribution_amount" attribute="1" defaultMemberUniqueName="[Contributions].[contribution_amount].[All]" allUniqueName="[Contributions].[contribution_amount].[All]" dimensionUniqueName="[Contributions]" displayFolder="" count="0" memberValueDatatype="5" unbalanced="0"/>
    <cacheHierarchy uniqueName="[Contributions].[contribution_date]" caption="contribution_date" attribute="1" time="1" defaultMemberUniqueName="[Contributions].[contribution_date].[All]" allUniqueName="[Contributions].[contribution_date].[All]" dimensionUniqueName="[Contributions]" displayFolder="" count="2" memberValueDatatype="7" unbalanced="0"/>
    <cacheHierarchy uniqueName="[Contributions].[payment_status]" caption="payment_status" attribute="1" defaultMemberUniqueName="[Contributions].[payment_status].[All]" allUniqueName="[Contributions].[payment_status].[All]" dimensionUniqueName="[Contributions]" displayFolder="" count="0" memberValueDatatype="130" unbalanced="0"/>
    <cacheHierarchy uniqueName="[Contributions].[employer_id]" caption="employer_id" attribute="1" defaultMemberUniqueName="[Contributions].[employer_id].[All]" allUniqueName="[Contributions].[employer_id].[All]" dimensionUniqueName="[Contributions]" displayFolder="" count="0" memberValueDatatype="130" unbalanced="0"/>
    <cacheHierarchy uniqueName="[Contributions].[penalty_applied]" caption="penalty_applied" attribute="1" defaultMemberUniqueName="[Contributions].[penalty_applied].[All]" allUniqueName="[Contributions].[penalty_applied].[All]" dimensionUniqueName="[Contributions]" displayFolder="" count="0" memberValueDatatype="5" unbalanced="0"/>
    <cacheHierarchy uniqueName="[Contributions].[contribution_date (Year)]" caption="contribution_date (Year)" attribute="1" defaultMemberUniqueName="[Contributions].[contribution_date (Year)].[All]" allUniqueName="[Contributions].[contribution_date (Year)].[All]" dimensionUniqueName="[Contributions]" displayFolder="" count="0" memberValueDatatype="130" unbalanced="0"/>
    <cacheHierarchy uniqueName="[Contributions].[contribution_date (Quarter)]" caption="contribution_date (Quarter)" attribute="1" defaultMemberUniqueName="[Contributions].[contribution_date (Quarter)].[All]" allUniqueName="[Contributions].[contribution_date (Quarter)].[All]" dimensionUniqueName="[Contributions]" displayFolder="" count="0" memberValueDatatype="130" unbalanced="0"/>
    <cacheHierarchy uniqueName="[Contributions].[contribution_date (Month)]" caption="contribution_date (Month)" attribute="1" defaultMemberUniqueName="[Contributions].[contribution_date (Month)].[All]" allUniqueName="[Contributions].[contribution_date (Month)].[All]" dimensionUniqueName="[Contributions]" displayFolder="" count="0" memberValueDatatype="130" unbalanced="0"/>
    <cacheHierarchy uniqueName="[Healthcare_Services].[service_id]" caption="service_id" attribute="1" defaultMemberUniqueName="[Healthcare_Services].[service_id].[All]" allUniqueName="[Healthcare_Services].[service_id].[All]" dimensionUniqueName="[Healthcare_Services]" displayFolder="" count="0" memberValueDatatype="20" unbalanced="0"/>
    <cacheHierarchy uniqueName="[Healthcare_Services].[member_id]" caption="member_id" attribute="1" defaultMemberUniqueName="[Healthcare_Services].[member_id].[All]" allUniqueName="[Healthcare_Services].[member_id].[All]" dimensionUniqueName="[Healthcare_Services]" displayFolder="" count="0" memberValueDatatype="20" unbalanced="0"/>
    <cacheHierarchy uniqueName="[Healthcare_Services].[provider_id]" caption="provider_id" attribute="1" defaultMemberUniqueName="[Healthcare_Services].[provider_id].[All]" allUniqueName="[Healthcare_Services].[provider_id].[All]" dimensionUniqueName="[Healthcare_Services]" displayFolder="" count="0" memberValueDatatype="20" unbalanced="0"/>
    <cacheHierarchy uniqueName="[Healthcare_Services].[service_type]" caption="service_type" attribute="1" defaultMemberUniqueName="[Healthcare_Services].[service_type].[All]" allUniqueName="[Healthcare_Services].[service_type].[All]" dimensionUniqueName="[Healthcare_Services]" displayFolder="" count="0" memberValueDatatype="130" unbalanced="0"/>
    <cacheHierarchy uniqueName="[Healthcare_Services].[service_date]" caption="service_date" attribute="1" time="1" defaultMemberUniqueName="[Healthcare_Services].[service_date].[All]" allUniqueName="[Healthcare_Services].[service_date].[All]" dimensionUniqueName="[Healthcare_Services]" displayFolder="" count="0" memberValueDatatype="7" unbalanced="0"/>
    <cacheHierarchy uniqueName="[Healthcare_Services].[cost_total]" caption="cost_total" attribute="1" defaultMemberUniqueName="[Healthcare_Services].[cost_total].[All]" allUniqueName="[Healthcare_Services].[cost_total].[All]" dimensionUniqueName="[Healthcare_Services]" displayFolder="" count="0" memberValueDatatype="5" unbalanced="0"/>
    <cacheHierarchy uniqueName="[Healthcare_Services].[cost_covered]" caption="cost_covered" attribute="1" defaultMemberUniqueName="[Healthcare_Services].[cost_covered].[All]" allUniqueName="[Healthcare_Services].[cost_covered].[All]" dimensionUniqueName="[Healthcare_Services]" displayFolder="" count="0" memberValueDatatype="5" unbalanced="0"/>
    <cacheHierarchy uniqueName="[Healthcare_Services].[out_of_pocket]" caption="out_of_pocket" attribute="1" defaultMemberUniqueName="[Healthcare_Services].[out_of_pocket].[All]" allUniqueName="[Healthcare_Services].[out_of_pocket].[All]" dimensionUniqueName="[Healthcare_Services]" displayFolder="" count="0" memberValueDatatype="5" unbalanced="0"/>
    <cacheHierarchy uniqueName="[Legal_Cases].[case_id]" caption="case_id" attribute="1" defaultMemberUniqueName="[Legal_Cases].[case_id].[All]" allUniqueName="[Legal_Cases].[case_id].[All]" dimensionUniqueName="[Legal_Cases]" displayFolder="" count="0" memberValueDatatype="20" unbalanced="0"/>
    <cacheHierarchy uniqueName="[Legal_Cases].[case_description]" caption="case_description" attribute="1" defaultMemberUniqueName="[Legal_Cases].[case_description].[All]" allUniqueName="[Legal_Cases].[case_description].[All]" dimensionUniqueName="[Legal_Cases]" displayFolder="" count="0" memberValueDatatype="130" unbalanced="0"/>
    <cacheHierarchy uniqueName="[Legal_Cases].[filing_date]" caption="filing_date" attribute="1" time="1" defaultMemberUniqueName="[Legal_Cases].[filing_date].[All]" allUniqueName="[Legal_Cases].[filing_date].[All]" dimensionUniqueName="[Legal_Cases]" displayFolder="" count="0" memberValueDatatype="7" unbalanced="0"/>
    <cacheHierarchy uniqueName="[Legal_Cases].[status]" caption="status" attribute="1" defaultMemberUniqueName="[Legal_Cases].[status].[All]" allUniqueName="[Legal_Cases].[status].[All]" dimensionUniqueName="[Legal_Cases]" displayFolder="" count="0" memberValueDatatype="130" unbalanced="0"/>
    <cacheHierarchy uniqueName="[Legal_Cases].[impact_level]" caption="impact_level" attribute="1" defaultMemberUniqueName="[Legal_Cases].[impact_level].[All]" allUniqueName="[Legal_Cases].[impact_level].[All]" dimensionUniqueName="[Legal_Cases]" displayFolder="" count="0" memberValueDatatype="130" unbalanced="0"/>
    <cacheHierarchy uniqueName="[Members].[member_id]" caption="member_id" attribute="1" defaultMemberUniqueName="[Members].[member_id].[All]" allUniqueName="[Members].[member_id].[All]" dimensionUniqueName="[Members]" displayFolder="" count="0" memberValueDatatype="20" unbalanced="0"/>
    <cacheHierarchy uniqueName="[Members].[national_id]" caption="national_id" attribute="1" defaultMemberUniqueName="[Members].[national_id].[All]" allUniqueName="[Members].[national_id].[All]" dimensionUniqueName="[Members]" displayFolder="" count="0" memberValueDatatype="20" unbalanced="0"/>
    <cacheHierarchy uniqueName="[Members].[full_name]" caption="full_name" attribute="1" defaultMemberUniqueName="[Members].[full_name].[All]" allUniqueName="[Members].[full_name].[All]" dimensionUniqueName="[Members]" displayFolder="" count="0" memberValueDatatype="130" unbalanced="0"/>
    <cacheHierarchy uniqueName="[Members].[age]" caption="age" attribute="1" defaultMemberUniqueName="[Members].[age].[All]" allUniqueName="[Members].[age].[All]" dimensionUniqueName="[Members]" displayFolder="" count="0" memberValueDatatype="20" unbalanced="0"/>
    <cacheHierarchy uniqueName="[Members].[gender]" caption="gender" attribute="1" defaultMemberUniqueName="[Members].[gender].[All]" allUniqueName="[Members].[gender].[All]" dimensionUniqueName="[Members]" displayFolder="" count="2" memberValueDatatype="130" unbalanced="0">
      <fieldsUsage count="2">
        <fieldUsage x="-1"/>
        <fieldUsage x="2"/>
      </fieldsUsage>
    </cacheHierarchy>
    <cacheHierarchy uniqueName="[Members].[income_level]" caption="income_level" attribute="1" defaultMemberUniqueName="[Members].[income_level].[All]" allUniqueName="[Members].[income_level].[All]" dimensionUniqueName="[Members]" displayFolder="" count="0" memberValueDatatype="130" unbalanced="0"/>
    <cacheHierarchy uniqueName="[Members].[employment_status]" caption="employment_status" attribute="1" defaultMemberUniqueName="[Members].[employment_status].[All]" allUniqueName="[Members].[employment_status].[All]" dimensionUniqueName="[Members]" displayFolder="" count="0" memberValueDatatype="130" unbalanced="0"/>
    <cacheHierarchy uniqueName="[Members].[region]" caption="region" attribute="1" defaultMemberUniqueName="[Members].[region].[All]" allUniqueName="[Members].[region].[All]" dimensionUniqueName="[Members]" displayFolder="" count="2" memberValueDatatype="130" unbalanced="0"/>
    <cacheHierarchy uniqueName="[Members].[registration_date]" caption="registration_date" attribute="1" time="1" defaultMemberUniqueName="[Members].[registration_date].[All]" allUniqueName="[Members].[registration_date].[All]" dimensionUniqueName="[Members]" displayFolder="" count="0" memberValueDatatype="7" unbalanced="0"/>
    <cacheHierarchy uniqueName="[Members].[is_subsidized]" caption="is_subsidized" attribute="1" defaultMemberUniqueName="[Members].[is_subsidized].[All]" allUniqueName="[Members].[is_subsidized].[All]" dimensionUniqueName="[Members]" displayFolder="" count="2" memberValueDatatype="11" unbalanced="0">
      <fieldsUsage count="2">
        <fieldUsage x="-1"/>
        <fieldUsage x="0"/>
      </fieldsUsage>
    </cacheHierarchy>
    <cacheHierarchy uniqueName="[Members].[nhif_migrated]" caption="nhif_migrated" attribute="1" defaultMemberUniqueName="[Members].[nhif_migrated].[All]" allUniqueName="[Members].[nhif_migrated].[All]" dimensionUniqueName="[Members]" displayFolder="" count="0" memberValueDatatype="11" unbalanced="0"/>
    <cacheHierarchy uniqueName="[Providers].[provider_id]" caption="provider_id" attribute="1" defaultMemberUniqueName="[Providers].[provider_id].[All]" allUniqueName="[Providers].[provider_id].[All]" dimensionUniqueName="[Providers]" displayFolder="" count="0" memberValueDatatype="20" unbalanced="0"/>
    <cacheHierarchy uniqueName="[Providers].[provider_name]" caption="provider_name" attribute="1" defaultMemberUniqueName="[Providers].[provider_name].[All]" allUniqueName="[Providers].[provider_name].[All]" dimensionUniqueName="[Providers]" displayFolder="" count="0" memberValueDatatype="130" unbalanced="0"/>
    <cacheHierarchy uniqueName="[Providers].[region]" caption="region" attribute="1" defaultMemberUniqueName="[Providers].[region].[All]" allUniqueName="[Providers].[region].[All]" dimensionUniqueName="[Providers]" displayFolder="" count="0" memberValueDatatype="130" unbalanced="0"/>
    <cacheHierarchy uniqueName="[Providers].[facility_type]" caption="facility_type" attribute="1" defaultMemberUniqueName="[Providers].[facility_type].[All]" allUniqueName="[Providers].[facility_type].[All]" dimensionUniqueName="[Providers]" displayFolder="" count="0" memberValueDatatype="130" unbalanced="0"/>
    <cacheHierarchy uniqueName="[Providers].[level]" caption="level" attribute="1" defaultMemberUniqueName="[Providers].[level].[All]" allUniqueName="[Providers].[level].[All]" dimensionUniqueName="[Providers]" displayFolder="" count="2" memberValueDatatype="130" unbalanced="0"/>
    <cacheHierarchy uniqueName="[Providers].[accreditation_date]" caption="accreditation_date" attribute="1" time="1" defaultMemberUniqueName="[Providers].[accreditation_date].[All]" allUniqueName="[Providers].[accreditation_date].[All]" dimensionUniqueName="[Providers]" displayFolder="" count="0" memberValueDatatype="7" unbalanced="0"/>
    <cacheHierarchy uniqueName="[Surveys].[survey_id]" caption="survey_id" attribute="1" defaultMemberUniqueName="[Surveys].[survey_id].[All]" allUniqueName="[Surveys].[survey_id].[All]" dimensionUniqueName="[Surveys]" displayFolder="" count="0" memberValueDatatype="20" unbalanced="0"/>
    <cacheHierarchy uniqueName="[Surveys].[member_id]" caption="member_id" attribute="1" defaultMemberUniqueName="[Surveys].[member_id].[All]" allUniqueName="[Surveys].[member_id].[All]" dimensionUniqueName="[Surveys]" displayFolder="" count="0" memberValueDatatype="20" unbalanced="0"/>
    <cacheHierarchy uniqueName="[Surveys].[survey_date]" caption="survey_date" attribute="1" time="1" defaultMemberUniqueName="[Surveys].[survey_date].[All]" allUniqueName="[Surveys].[survey_date].[All]" dimensionUniqueName="[Surveys]" displayFolder="" count="0" memberValueDatatype="7" unbalanced="0"/>
    <cacheHierarchy uniqueName="[Surveys].[awareness_level]" caption="awareness_level" attribute="1" defaultMemberUniqueName="[Surveys].[awareness_level].[All]" allUniqueName="[Surveys].[awareness_level].[All]" dimensionUniqueName="[Surveys]" displayFolder="" count="0" memberValueDatatype="130" unbalanced="0"/>
    <cacheHierarchy uniqueName="[Surveys].[satisfaction_score]" caption="satisfaction_score" attribute="1" defaultMemberUniqueName="[Surveys].[satisfaction_score].[All]" allUniqueName="[Surveys].[satisfaction_score].[All]" dimensionUniqueName="[Surveys]" displayFolder="" count="0" memberValueDatatype="20" unbalanced="0"/>
    <cacheHierarchy uniqueName="[Surveys].[trust_level]" caption="trust_level" attribute="1" defaultMemberUniqueName="[Surveys].[trust_level].[All]" allUniqueName="[Surveys].[trust_level].[All]" dimensionUniqueName="[Surveys]" displayFolder="" count="0" memberValueDatatype="130" unbalanced="0"/>
    <cacheHierarchy uniqueName="[Surveys].[comments]" caption="comments" attribute="1" defaultMemberUniqueName="[Surveys].[comments].[All]" allUniqueName="[Surveys].[comments].[All]" dimensionUniqueName="[Surveys]" displayFolder="" count="0" memberValueDatatype="130" unbalanced="0"/>
    <cacheHierarchy uniqueName="[Claims].[claim_date (Month Index)]" caption="claim_date (Month Index)" attribute="1" defaultMemberUniqueName="[Claims].[claim_date (Month Index)].[All]" allUniqueName="[Claims].[claim_date (Month Index)].[All]" dimensionUniqueName="[Claims]" displayFolder="" count="0" memberValueDatatype="20" unbalanced="0" hidden="1"/>
    <cacheHierarchy uniqueName="[Contributions].[contribution_date (Month Index)]" caption="contribution_date (Month Index)" attribute="1" defaultMemberUniqueName="[Contributions].[contribution_date (Month Index)].[All]" allUniqueName="[Contributions].[contribution_date (Month Index)].[All]" dimensionUniqueName="[Contributions]" displayFolder="" count="0" memberValueDatatype="20" unbalanced="0" hidden="1"/>
    <cacheHierarchy uniqueName="[Measures].[__XL_Count Claims]" caption="__XL_Count Claims" measure="1" displayFolder="" measureGroup="Claims" count="0" hidden="1"/>
    <cacheHierarchy uniqueName="[Measures].[__XL_Count Contributions]" caption="__XL_Count Contributions" measure="1" displayFolder="" measureGroup="Contributions" count="0" hidden="1"/>
    <cacheHierarchy uniqueName="[Measures].[__XL_Count Healthcare_Services]" caption="__XL_Count Healthcare_Services" measure="1" displayFolder="" measureGroup="Healthcare_Services" count="0" hidden="1"/>
    <cacheHierarchy uniqueName="[Measures].[__XL_Count Legal_Cases]" caption="__XL_Count Legal_Cases" measure="1" displayFolder="" measureGroup="Legal_Cases" count="0" hidden="1"/>
    <cacheHierarchy uniqueName="[Measures].[__XL_Count Members]" caption="__XL_Count Members" measure="1" displayFolder="" measureGroup="Members" count="0" hidden="1"/>
    <cacheHierarchy uniqueName="[Measures].[__XL_Count Providers]" caption="__XL_Count Providers" measure="1" displayFolder="" measureGroup="Providers" count="0" hidden="1"/>
    <cacheHierarchy uniqueName="[Measures].[__XL_Count Surveys]" caption="__XL_Count Surveys" measure="1" displayFolder="" measureGroup="Surveys" count="0" hidden="1"/>
    <cacheHierarchy uniqueName="[Measures].[__No measures defined]" caption="__No measures defined" measure="1" displayFolder="" count="0" hidden="1"/>
    <cacheHierarchy uniqueName="[Measures].[Sum of member_id]" caption="Sum of member_id" measure="1" displayFolder="" measureGroup="Members" count="0" hidden="1">
      <extLst>
        <ext xmlns:x15="http://schemas.microsoft.com/office/spreadsheetml/2010/11/main" uri="{B97F6D7D-B522-45F9-BDA1-12C45D357490}">
          <x15:cacheHierarchy aggregatedColumn="33"/>
        </ext>
      </extLst>
    </cacheHierarchy>
    <cacheHierarchy uniqueName="[Measures].[Count of member_id]" caption="Count of member_id" measure="1" displayFolder="" measureGroup="Members"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contribution_amount]" caption="Sum of contribution_amount" measure="1" displayFolder="" measureGroup="Contributions" count="0" hidden="1">
      <extLst>
        <ext xmlns:x15="http://schemas.microsoft.com/office/spreadsheetml/2010/11/main" uri="{B97F6D7D-B522-45F9-BDA1-12C45D357490}">
          <x15:cacheHierarchy aggregatedColumn="12"/>
        </ext>
      </extLst>
    </cacheHierarchy>
    <cacheHierarchy uniqueName="[Measures].[Sum of service_id]" caption="Sum of service_id" measure="1" displayFolder="" measureGroup="Healthcare_Services" count="0" hidden="1">
      <extLst>
        <ext xmlns:x15="http://schemas.microsoft.com/office/spreadsheetml/2010/11/main" uri="{B97F6D7D-B522-45F9-BDA1-12C45D357490}">
          <x15:cacheHierarchy aggregatedColumn="20"/>
        </ext>
      </extLst>
    </cacheHierarchy>
    <cacheHierarchy uniqueName="[Measures].[Count of service_id]" caption="Count of service_id" measure="1" displayFolder="" measureGroup="Healthcare_Services" count="0" hidden="1">
      <extLst>
        <ext xmlns:x15="http://schemas.microsoft.com/office/spreadsheetml/2010/11/main" uri="{B97F6D7D-B522-45F9-BDA1-12C45D357490}">
          <x15:cacheHierarchy aggregatedColumn="20"/>
        </ext>
      </extLst>
    </cacheHierarchy>
    <cacheHierarchy uniqueName="[Measures].[Sum of cost_total]" caption="Sum of cost_total" measure="1" displayFolder="" measureGroup="Healthcare_Services" count="0" hidden="1">
      <extLst>
        <ext xmlns:x15="http://schemas.microsoft.com/office/spreadsheetml/2010/11/main" uri="{B97F6D7D-B522-45F9-BDA1-12C45D357490}">
          <x15:cacheHierarchy aggregatedColumn="25"/>
        </ext>
      </extLst>
    </cacheHierarchy>
    <cacheHierarchy uniqueName="[Measures].[Sum of cost_covered]" caption="Sum of cost_covered" measure="1" displayFolder="" measureGroup="Healthcare_Services" count="0" hidden="1">
      <extLst>
        <ext xmlns:x15="http://schemas.microsoft.com/office/spreadsheetml/2010/11/main" uri="{B97F6D7D-B522-45F9-BDA1-12C45D357490}">
          <x15:cacheHierarchy aggregatedColumn="26"/>
        </ext>
      </extLst>
    </cacheHierarchy>
    <cacheHierarchy uniqueName="[Measures].[Sum of claim_amount]" caption="Sum of claim_amount" measure="1" displayFolder="" measureGroup="Claims" count="0" hidden="1">
      <extLst>
        <ext xmlns:x15="http://schemas.microsoft.com/office/spreadsheetml/2010/11/main" uri="{B97F6D7D-B522-45F9-BDA1-12C45D357490}">
          <x15:cacheHierarchy aggregatedColumn="3"/>
        </ext>
      </extLst>
    </cacheHierarchy>
    <cacheHierarchy uniqueName="[Measures].[Count of claim_amount]" caption="Count of claim_amount" measure="1" displayFolder="" measureGroup="Claims" count="0" hidden="1">
      <extLst>
        <ext xmlns:x15="http://schemas.microsoft.com/office/spreadsheetml/2010/11/main" uri="{B97F6D7D-B522-45F9-BDA1-12C45D357490}">
          <x15:cacheHierarchy aggregatedColumn="3"/>
        </ext>
      </extLst>
    </cacheHierarchy>
    <cacheHierarchy uniqueName="[Measures].[Count of claim_status]" caption="Count of claim_status" measure="1" displayFolder="" measureGroup="Claims" count="0" hidden="1">
      <extLst>
        <ext xmlns:x15="http://schemas.microsoft.com/office/spreadsheetml/2010/11/main" uri="{B97F6D7D-B522-45F9-BDA1-12C45D357490}">
          <x15:cacheHierarchy aggregatedColumn="6"/>
        </ext>
      </extLst>
    </cacheHierarchy>
    <cacheHierarchy uniqueName="[Measures].[Average of contribution_amount]" caption="Average of contribution_amount" measure="1" displayFolder="" measureGroup="Contributions" count="0" hidden="1">
      <extLst>
        <ext xmlns:x15="http://schemas.microsoft.com/office/spreadsheetml/2010/11/main" uri="{B97F6D7D-B522-45F9-BDA1-12C45D357490}">
          <x15:cacheHierarchy aggregatedColumn="12"/>
        </ext>
      </extLst>
    </cacheHierarchy>
    <cacheHierarchy uniqueName="[Measures].[Sum of claim_id]" caption="Sum of claim_id" measure="1" displayFolder="" measureGroup="Claims" count="0" hidden="1">
      <extLst>
        <ext xmlns:x15="http://schemas.microsoft.com/office/spreadsheetml/2010/11/main" uri="{B97F6D7D-B522-45F9-BDA1-12C45D357490}">
          <x15:cacheHierarchy aggregatedColumn="0"/>
        </ext>
      </extLst>
    </cacheHierarchy>
    <cacheHierarchy uniqueName="[Measures].[Count of claim_id]" caption="Count of claim_id" measure="1" displayFolder="" measureGroup="Claims" count="0" hidden="1">
      <extLst>
        <ext xmlns:x15="http://schemas.microsoft.com/office/spreadsheetml/2010/11/main" uri="{B97F6D7D-B522-45F9-BDA1-12C45D357490}">
          <x15:cacheHierarchy aggregatedColumn="0"/>
        </ext>
      </extLst>
    </cacheHierarchy>
    <cacheHierarchy uniqueName="[Measures].[Average of cost_covered]" caption="Average of cost_covered" measure="1" displayFolder="" measureGroup="Healthcare_Services" count="0" hidden="1">
      <extLst>
        <ext xmlns:x15="http://schemas.microsoft.com/office/spreadsheetml/2010/11/main" uri="{B97F6D7D-B522-45F9-BDA1-12C45D357490}">
          <x15:cacheHierarchy aggregatedColumn="26"/>
        </ext>
      </extLst>
    </cacheHierarchy>
    <cacheHierarchy uniqueName="[Measures].[Average of cost_total]" caption="Average of cost_total" measure="1" displayFolder="" measureGroup="Healthcare_Services" count="0" hidden="1">
      <extLst>
        <ext xmlns:x15="http://schemas.microsoft.com/office/spreadsheetml/2010/11/main" uri="{B97F6D7D-B522-45F9-BDA1-12C45D357490}">
          <x15:cacheHierarchy aggregatedColumn="25"/>
        </ext>
      </extLst>
    </cacheHierarchy>
  </cacheHierarchies>
  <kpis count="0"/>
  <dimensions count="8">
    <dimension name="Claims" uniqueName="[Claims]" caption="Claims"/>
    <dimension name="Contributions" uniqueName="[Contributions]" caption="Contributions"/>
    <dimension name="Healthcare_Services" uniqueName="[Healthcare_Services]" caption="Healthcare_Services"/>
    <dimension name="Legal_Cases" uniqueName="[Legal_Cases]" caption="Legal_Cases"/>
    <dimension measure="1" name="Measures" uniqueName="[Measures]" caption="Measures"/>
    <dimension name="Members" uniqueName="[Members]" caption="Members"/>
    <dimension name="Providers" uniqueName="[Providers]" caption="Providers"/>
    <dimension name="Surveys" uniqueName="[Surveys]" caption="Surveys"/>
  </dimensions>
  <measureGroups count="7">
    <measureGroup name="Claims" caption="Claims"/>
    <measureGroup name="Contributions" caption="Contributions"/>
    <measureGroup name="Healthcare_Services" caption="Healthcare_Services"/>
    <measureGroup name="Legal_Cases" caption="Legal_Cases"/>
    <measureGroup name="Members" caption="Members"/>
    <measureGroup name="Providers" caption="Providers"/>
    <measureGroup name="Surveys" caption="Surveys"/>
  </measureGroups>
  <maps count="10">
    <map measureGroup="0" dimension="0"/>
    <map measureGroup="0" dimension="2"/>
    <map measureGroup="0" dimension="6"/>
    <map measureGroup="1" dimension="1"/>
    <map measureGroup="1" dimension="5"/>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78.869738310183" backgroundQuery="1" createdVersion="8" refreshedVersion="8" minRefreshableVersion="3" recordCount="0" supportSubquery="1" supportAdvancedDrill="1" xr:uid="{1CB8F441-7AA0-4125-973F-A7129E6866FA}">
  <cacheSource type="external" connectionId="8"/>
  <cacheFields count="2">
    <cacheField name="[Measures].[Average of contribution_amount]" caption="Average of contribution_amount" numFmtId="0" hierarchy="77" level="32767"/>
    <cacheField name="[Members].[gender].[gender]" caption="gender" numFmtId="0" hierarchy="37" level="1">
      <sharedItems containsSemiMixedTypes="0" containsNonDate="0" containsString="0"/>
    </cacheField>
  </cacheFields>
  <cacheHierarchies count="82">
    <cacheHierarchy uniqueName="[Claims].[claim_id]" caption="claim_id" attribute="1" defaultMemberUniqueName="[Claims].[claim_id].[All]" allUniqueName="[Claims].[claim_id].[All]" dimensionUniqueName="[Claims]" displayFolder="" count="0" memberValueDatatype="20" unbalanced="0"/>
    <cacheHierarchy uniqueName="[Claims].[provider_id]" caption="provider_id" attribute="1" defaultMemberUniqueName="[Claims].[provider_id].[All]" allUniqueName="[Claims].[provider_id].[All]" dimensionUniqueName="[Claims]" displayFolder="" count="0" memberValueDatatype="20" unbalanced="0"/>
    <cacheHierarchy uniqueName="[Claims].[service_id]" caption="service_id" attribute="1" defaultMemberUniqueName="[Claims].[service_id].[All]" allUniqueName="[Claims].[service_id].[All]" dimensionUniqueName="[Claims]" displayFolder="" count="0" memberValueDatatype="20" unbalanced="0"/>
    <cacheHierarchy uniqueName="[Claims].[claim_amount]" caption="claim_amount" attribute="1" defaultMemberUniqueName="[Claims].[claim_amount].[All]" allUniqueName="[Claims].[claim_amount].[All]" dimensionUniqueName="[Claims]" displayFolder="" count="0" memberValueDatatype="5" unbalanced="0"/>
    <cacheHierarchy uniqueName="[Claims].[claim_date]" caption="claim_date" attribute="1" time="1" defaultMemberUniqueName="[Claims].[claim_date].[All]" allUniqueName="[Claims].[claim_date].[All]" dimensionUniqueName="[Claims]" displayFolder="" count="0" memberValueDatatype="7" unbalanced="0"/>
    <cacheHierarchy uniqueName="[Claims].[payment_date]" caption="payment_date" attribute="1" time="1" defaultMemberUniqueName="[Claims].[payment_date].[All]" allUniqueName="[Claims].[payment_date].[All]" dimensionUniqueName="[Claims]" displayFolder="" count="0" memberValueDatatype="7" unbalanced="0"/>
    <cacheHierarchy uniqueName="[Claims].[claim_status]" caption="claim_status" attribute="1" defaultMemberUniqueName="[Claims].[claim_status].[All]" allUniqueName="[Claims].[claim_status].[All]" dimensionUniqueName="[Claims]" displayFolder="" count="0" memberValueDatatype="130" unbalanced="0"/>
    <cacheHierarchy uniqueName="[Claims].[claim_date (Year)]" caption="claim_date (Year)" attribute="1" defaultMemberUniqueName="[Claims].[claim_date (Year)].[All]" allUniqueName="[Claims].[claim_date (Year)].[All]" dimensionUniqueName="[Claims]" displayFolder="" count="0" memberValueDatatype="130" unbalanced="0"/>
    <cacheHierarchy uniqueName="[Claims].[claim_date (Quarter)]" caption="claim_date (Quarter)" attribute="1" defaultMemberUniqueName="[Claims].[claim_date (Quarter)].[All]" allUniqueName="[Claims].[claim_date (Quarter)].[All]" dimensionUniqueName="[Claims]" displayFolder="" count="0" memberValueDatatype="130" unbalanced="0"/>
    <cacheHierarchy uniqueName="[Claims].[claim_date (Month)]" caption="claim_date (Month)" attribute="1" defaultMemberUniqueName="[Claims].[claim_date (Month)].[All]" allUniqueName="[Claims].[claim_date (Month)].[All]" dimensionUniqueName="[Claims]" displayFolder="" count="0" memberValueDatatype="130" unbalanced="0"/>
    <cacheHierarchy uniqueName="[Contributions].[contribution_id]" caption="contribution_id" attribute="1" defaultMemberUniqueName="[Contributions].[contribution_id].[All]" allUniqueName="[Contributions].[contribution_id].[All]" dimensionUniqueName="[Contributions]" displayFolder="" count="0" memberValueDatatype="20" unbalanced="0"/>
    <cacheHierarchy uniqueName="[Contributions].[member_id]" caption="member_id" attribute="1" defaultMemberUniqueName="[Contributions].[member_id].[All]" allUniqueName="[Contributions].[member_id].[All]" dimensionUniqueName="[Contributions]" displayFolder="" count="0" memberValueDatatype="20" unbalanced="0"/>
    <cacheHierarchy uniqueName="[Contributions].[contribution_amount]" caption="contribution_amount" attribute="1" defaultMemberUniqueName="[Contributions].[contribution_amount].[All]" allUniqueName="[Contributions].[contribution_amount].[All]" dimensionUniqueName="[Contributions]" displayFolder="" count="0" memberValueDatatype="5" unbalanced="0"/>
    <cacheHierarchy uniqueName="[Contributions].[contribution_date]" caption="contribution_date" attribute="1" time="1" defaultMemberUniqueName="[Contributions].[contribution_date].[All]" allUniqueName="[Contributions].[contribution_date].[All]" dimensionUniqueName="[Contributions]" displayFolder="" count="2" memberValueDatatype="7" unbalanced="0"/>
    <cacheHierarchy uniqueName="[Contributions].[payment_status]" caption="payment_status" attribute="1" defaultMemberUniqueName="[Contributions].[payment_status].[All]" allUniqueName="[Contributions].[payment_status].[All]" dimensionUniqueName="[Contributions]" displayFolder="" count="0" memberValueDatatype="130" unbalanced="0"/>
    <cacheHierarchy uniqueName="[Contributions].[employer_id]" caption="employer_id" attribute="1" defaultMemberUniqueName="[Contributions].[employer_id].[All]" allUniqueName="[Contributions].[employer_id].[All]" dimensionUniqueName="[Contributions]" displayFolder="" count="0" memberValueDatatype="130" unbalanced="0"/>
    <cacheHierarchy uniqueName="[Contributions].[penalty_applied]" caption="penalty_applied" attribute="1" defaultMemberUniqueName="[Contributions].[penalty_applied].[All]" allUniqueName="[Contributions].[penalty_applied].[All]" dimensionUniqueName="[Contributions]" displayFolder="" count="0" memberValueDatatype="5" unbalanced="0"/>
    <cacheHierarchy uniqueName="[Contributions].[contribution_date (Year)]" caption="contribution_date (Year)" attribute="1" defaultMemberUniqueName="[Contributions].[contribution_date (Year)].[All]" allUniqueName="[Contributions].[contribution_date (Year)].[All]" dimensionUniqueName="[Contributions]" displayFolder="" count="0" memberValueDatatype="130" unbalanced="0"/>
    <cacheHierarchy uniqueName="[Contributions].[contribution_date (Quarter)]" caption="contribution_date (Quarter)" attribute="1" defaultMemberUniqueName="[Contributions].[contribution_date (Quarter)].[All]" allUniqueName="[Contributions].[contribution_date (Quarter)].[All]" dimensionUniqueName="[Contributions]" displayFolder="" count="0" memberValueDatatype="130" unbalanced="0"/>
    <cacheHierarchy uniqueName="[Contributions].[contribution_date (Month)]" caption="contribution_date (Month)" attribute="1" defaultMemberUniqueName="[Contributions].[contribution_date (Month)].[All]" allUniqueName="[Contributions].[contribution_date (Month)].[All]" dimensionUniqueName="[Contributions]" displayFolder="" count="0" memberValueDatatype="130" unbalanced="0"/>
    <cacheHierarchy uniqueName="[Healthcare_Services].[service_id]" caption="service_id" attribute="1" defaultMemberUniqueName="[Healthcare_Services].[service_id].[All]" allUniqueName="[Healthcare_Services].[service_id].[All]" dimensionUniqueName="[Healthcare_Services]" displayFolder="" count="0" memberValueDatatype="20" unbalanced="0"/>
    <cacheHierarchy uniqueName="[Healthcare_Services].[member_id]" caption="member_id" attribute="1" defaultMemberUniqueName="[Healthcare_Services].[member_id].[All]" allUniqueName="[Healthcare_Services].[member_id].[All]" dimensionUniqueName="[Healthcare_Services]" displayFolder="" count="0" memberValueDatatype="20" unbalanced="0"/>
    <cacheHierarchy uniqueName="[Healthcare_Services].[provider_id]" caption="provider_id" attribute="1" defaultMemberUniqueName="[Healthcare_Services].[provider_id].[All]" allUniqueName="[Healthcare_Services].[provider_id].[All]" dimensionUniqueName="[Healthcare_Services]" displayFolder="" count="0" memberValueDatatype="20" unbalanced="0"/>
    <cacheHierarchy uniqueName="[Healthcare_Services].[service_type]" caption="service_type" attribute="1" defaultMemberUniqueName="[Healthcare_Services].[service_type].[All]" allUniqueName="[Healthcare_Services].[service_type].[All]" dimensionUniqueName="[Healthcare_Services]" displayFolder="" count="0" memberValueDatatype="130" unbalanced="0"/>
    <cacheHierarchy uniqueName="[Healthcare_Services].[service_date]" caption="service_date" attribute="1" time="1" defaultMemberUniqueName="[Healthcare_Services].[service_date].[All]" allUniqueName="[Healthcare_Services].[service_date].[All]" dimensionUniqueName="[Healthcare_Services]" displayFolder="" count="0" memberValueDatatype="7" unbalanced="0"/>
    <cacheHierarchy uniqueName="[Healthcare_Services].[cost_total]" caption="cost_total" attribute="1" defaultMemberUniqueName="[Healthcare_Services].[cost_total].[All]" allUniqueName="[Healthcare_Services].[cost_total].[All]" dimensionUniqueName="[Healthcare_Services]" displayFolder="" count="0" memberValueDatatype="5" unbalanced="0"/>
    <cacheHierarchy uniqueName="[Healthcare_Services].[cost_covered]" caption="cost_covered" attribute="1" defaultMemberUniqueName="[Healthcare_Services].[cost_covered].[All]" allUniqueName="[Healthcare_Services].[cost_covered].[All]" dimensionUniqueName="[Healthcare_Services]" displayFolder="" count="0" memberValueDatatype="5" unbalanced="0"/>
    <cacheHierarchy uniqueName="[Healthcare_Services].[out_of_pocket]" caption="out_of_pocket" attribute="1" defaultMemberUniqueName="[Healthcare_Services].[out_of_pocket].[All]" allUniqueName="[Healthcare_Services].[out_of_pocket].[All]" dimensionUniqueName="[Healthcare_Services]" displayFolder="" count="0" memberValueDatatype="5" unbalanced="0"/>
    <cacheHierarchy uniqueName="[Legal_Cases].[case_id]" caption="case_id" attribute="1" defaultMemberUniqueName="[Legal_Cases].[case_id].[All]" allUniqueName="[Legal_Cases].[case_id].[All]" dimensionUniqueName="[Legal_Cases]" displayFolder="" count="0" memberValueDatatype="20" unbalanced="0"/>
    <cacheHierarchy uniqueName="[Legal_Cases].[case_description]" caption="case_description" attribute="1" defaultMemberUniqueName="[Legal_Cases].[case_description].[All]" allUniqueName="[Legal_Cases].[case_description].[All]" dimensionUniqueName="[Legal_Cases]" displayFolder="" count="0" memberValueDatatype="130" unbalanced="0"/>
    <cacheHierarchy uniqueName="[Legal_Cases].[filing_date]" caption="filing_date" attribute="1" time="1" defaultMemberUniqueName="[Legal_Cases].[filing_date].[All]" allUniqueName="[Legal_Cases].[filing_date].[All]" dimensionUniqueName="[Legal_Cases]" displayFolder="" count="0" memberValueDatatype="7" unbalanced="0"/>
    <cacheHierarchy uniqueName="[Legal_Cases].[status]" caption="status" attribute="1" defaultMemberUniqueName="[Legal_Cases].[status].[All]" allUniqueName="[Legal_Cases].[status].[All]" dimensionUniqueName="[Legal_Cases]" displayFolder="" count="0" memberValueDatatype="130" unbalanced="0"/>
    <cacheHierarchy uniqueName="[Legal_Cases].[impact_level]" caption="impact_level" attribute="1" defaultMemberUniqueName="[Legal_Cases].[impact_level].[All]" allUniqueName="[Legal_Cases].[impact_level].[All]" dimensionUniqueName="[Legal_Cases]" displayFolder="" count="0" memberValueDatatype="130" unbalanced="0"/>
    <cacheHierarchy uniqueName="[Members].[member_id]" caption="member_id" attribute="1" defaultMemberUniqueName="[Members].[member_id].[All]" allUniqueName="[Members].[member_id].[All]" dimensionUniqueName="[Members]" displayFolder="" count="0" memberValueDatatype="20" unbalanced="0"/>
    <cacheHierarchy uniqueName="[Members].[national_id]" caption="national_id" attribute="1" defaultMemberUniqueName="[Members].[national_id].[All]" allUniqueName="[Members].[national_id].[All]" dimensionUniqueName="[Members]" displayFolder="" count="0" memberValueDatatype="20" unbalanced="0"/>
    <cacheHierarchy uniqueName="[Members].[full_name]" caption="full_name" attribute="1" defaultMemberUniqueName="[Members].[full_name].[All]" allUniqueName="[Members].[full_name].[All]" dimensionUniqueName="[Members]" displayFolder="" count="0" memberValueDatatype="130" unbalanced="0"/>
    <cacheHierarchy uniqueName="[Members].[age]" caption="age" attribute="1" defaultMemberUniqueName="[Members].[age].[All]" allUniqueName="[Members].[age].[All]" dimensionUniqueName="[Members]" displayFolder="" count="0" memberValueDatatype="20" unbalanced="0"/>
    <cacheHierarchy uniqueName="[Members].[gender]" caption="gender" attribute="1" defaultMemberUniqueName="[Members].[gender].[All]" allUniqueName="[Members].[gender].[All]" dimensionUniqueName="[Members]" displayFolder="" count="2" memberValueDatatype="130" unbalanced="0">
      <fieldsUsage count="2">
        <fieldUsage x="-1"/>
        <fieldUsage x="1"/>
      </fieldsUsage>
    </cacheHierarchy>
    <cacheHierarchy uniqueName="[Members].[income_level]" caption="income_level" attribute="1" defaultMemberUniqueName="[Members].[income_level].[All]" allUniqueName="[Members].[income_level].[All]" dimensionUniqueName="[Members]" displayFolder="" count="0" memberValueDatatype="130" unbalanced="0"/>
    <cacheHierarchy uniqueName="[Members].[employment_status]" caption="employment_status" attribute="1" defaultMemberUniqueName="[Members].[employment_status].[All]" allUniqueName="[Members].[employment_status].[All]" dimensionUniqueName="[Members]" displayFolder="" count="0" memberValueDatatype="130" unbalanced="0"/>
    <cacheHierarchy uniqueName="[Members].[region]" caption="region" attribute="1" defaultMemberUniqueName="[Members].[region].[All]" allUniqueName="[Members].[region].[All]" dimensionUniqueName="[Members]" displayFolder="" count="2" memberValueDatatype="130" unbalanced="0"/>
    <cacheHierarchy uniqueName="[Members].[registration_date]" caption="registration_date" attribute="1" time="1" defaultMemberUniqueName="[Members].[registration_date].[All]" allUniqueName="[Members].[registration_date].[All]" dimensionUniqueName="[Members]" displayFolder="" count="0" memberValueDatatype="7" unbalanced="0"/>
    <cacheHierarchy uniqueName="[Members].[is_subsidized]" caption="is_subsidized" attribute="1" defaultMemberUniqueName="[Members].[is_subsidized].[All]" allUniqueName="[Members].[is_subsidized].[All]" dimensionUniqueName="[Members]" displayFolder="" count="0" memberValueDatatype="11" unbalanced="0"/>
    <cacheHierarchy uniqueName="[Members].[nhif_migrated]" caption="nhif_migrated" attribute="1" defaultMemberUniqueName="[Members].[nhif_migrated].[All]" allUniqueName="[Members].[nhif_migrated].[All]" dimensionUniqueName="[Members]" displayFolder="" count="0" memberValueDatatype="11" unbalanced="0"/>
    <cacheHierarchy uniqueName="[Providers].[provider_id]" caption="provider_id" attribute="1" defaultMemberUniqueName="[Providers].[provider_id].[All]" allUniqueName="[Providers].[provider_id].[All]" dimensionUniqueName="[Providers]" displayFolder="" count="0" memberValueDatatype="20" unbalanced="0"/>
    <cacheHierarchy uniqueName="[Providers].[provider_name]" caption="provider_name" attribute="1" defaultMemberUniqueName="[Providers].[provider_name].[All]" allUniqueName="[Providers].[provider_name].[All]" dimensionUniqueName="[Providers]" displayFolder="" count="0" memberValueDatatype="130" unbalanced="0"/>
    <cacheHierarchy uniqueName="[Providers].[region]" caption="region" attribute="1" defaultMemberUniqueName="[Providers].[region].[All]" allUniqueName="[Providers].[region].[All]" dimensionUniqueName="[Providers]" displayFolder="" count="0" memberValueDatatype="130" unbalanced="0"/>
    <cacheHierarchy uniqueName="[Providers].[facility_type]" caption="facility_type" attribute="1" defaultMemberUniqueName="[Providers].[facility_type].[All]" allUniqueName="[Providers].[facility_type].[All]" dimensionUniqueName="[Providers]" displayFolder="" count="0" memberValueDatatype="130" unbalanced="0"/>
    <cacheHierarchy uniqueName="[Providers].[level]" caption="level" attribute="1" defaultMemberUniqueName="[Providers].[level].[All]" allUniqueName="[Providers].[level].[All]" dimensionUniqueName="[Providers]" displayFolder="" count="2" memberValueDatatype="130" unbalanced="0"/>
    <cacheHierarchy uniqueName="[Providers].[accreditation_date]" caption="accreditation_date" attribute="1" time="1" defaultMemberUniqueName="[Providers].[accreditation_date].[All]" allUniqueName="[Providers].[accreditation_date].[All]" dimensionUniqueName="[Providers]" displayFolder="" count="0" memberValueDatatype="7" unbalanced="0"/>
    <cacheHierarchy uniqueName="[Surveys].[survey_id]" caption="survey_id" attribute="1" defaultMemberUniqueName="[Surveys].[survey_id].[All]" allUniqueName="[Surveys].[survey_id].[All]" dimensionUniqueName="[Surveys]" displayFolder="" count="0" memberValueDatatype="20" unbalanced="0"/>
    <cacheHierarchy uniqueName="[Surveys].[member_id]" caption="member_id" attribute="1" defaultMemberUniqueName="[Surveys].[member_id].[All]" allUniqueName="[Surveys].[member_id].[All]" dimensionUniqueName="[Surveys]" displayFolder="" count="0" memberValueDatatype="20" unbalanced="0"/>
    <cacheHierarchy uniqueName="[Surveys].[survey_date]" caption="survey_date" attribute="1" time="1" defaultMemberUniqueName="[Surveys].[survey_date].[All]" allUniqueName="[Surveys].[survey_date].[All]" dimensionUniqueName="[Surveys]" displayFolder="" count="0" memberValueDatatype="7" unbalanced="0"/>
    <cacheHierarchy uniqueName="[Surveys].[awareness_level]" caption="awareness_level" attribute="1" defaultMemberUniqueName="[Surveys].[awareness_level].[All]" allUniqueName="[Surveys].[awareness_level].[All]" dimensionUniqueName="[Surveys]" displayFolder="" count="0" memberValueDatatype="130" unbalanced="0"/>
    <cacheHierarchy uniqueName="[Surveys].[satisfaction_score]" caption="satisfaction_score" attribute="1" defaultMemberUniqueName="[Surveys].[satisfaction_score].[All]" allUniqueName="[Surveys].[satisfaction_score].[All]" dimensionUniqueName="[Surveys]" displayFolder="" count="0" memberValueDatatype="20" unbalanced="0"/>
    <cacheHierarchy uniqueName="[Surveys].[trust_level]" caption="trust_level" attribute="1" defaultMemberUniqueName="[Surveys].[trust_level].[All]" allUniqueName="[Surveys].[trust_level].[All]" dimensionUniqueName="[Surveys]" displayFolder="" count="0" memberValueDatatype="130" unbalanced="0"/>
    <cacheHierarchy uniqueName="[Surveys].[comments]" caption="comments" attribute="1" defaultMemberUniqueName="[Surveys].[comments].[All]" allUniqueName="[Surveys].[comments].[All]" dimensionUniqueName="[Surveys]" displayFolder="" count="0" memberValueDatatype="130" unbalanced="0"/>
    <cacheHierarchy uniqueName="[Claims].[claim_date (Month Index)]" caption="claim_date (Month Index)" attribute="1" defaultMemberUniqueName="[Claims].[claim_date (Month Index)].[All]" allUniqueName="[Claims].[claim_date (Month Index)].[All]" dimensionUniqueName="[Claims]" displayFolder="" count="0" memberValueDatatype="20" unbalanced="0" hidden="1"/>
    <cacheHierarchy uniqueName="[Contributions].[contribution_date (Month Index)]" caption="contribution_date (Month Index)" attribute="1" defaultMemberUniqueName="[Contributions].[contribution_date (Month Index)].[All]" allUniqueName="[Contributions].[contribution_date (Month Index)].[All]" dimensionUniqueName="[Contributions]" displayFolder="" count="0" memberValueDatatype="20" unbalanced="0" hidden="1"/>
    <cacheHierarchy uniqueName="[Measures].[__XL_Count Claims]" caption="__XL_Count Claims" measure="1" displayFolder="" measureGroup="Claims" count="0" hidden="1"/>
    <cacheHierarchy uniqueName="[Measures].[__XL_Count Contributions]" caption="__XL_Count Contributions" measure="1" displayFolder="" measureGroup="Contributions" count="0" hidden="1"/>
    <cacheHierarchy uniqueName="[Measures].[__XL_Count Healthcare_Services]" caption="__XL_Count Healthcare_Services" measure="1" displayFolder="" measureGroup="Healthcare_Services" count="0" hidden="1"/>
    <cacheHierarchy uniqueName="[Measures].[__XL_Count Legal_Cases]" caption="__XL_Count Legal_Cases" measure="1" displayFolder="" measureGroup="Legal_Cases" count="0" hidden="1"/>
    <cacheHierarchy uniqueName="[Measures].[__XL_Count Members]" caption="__XL_Count Members" measure="1" displayFolder="" measureGroup="Members" count="0" hidden="1"/>
    <cacheHierarchy uniqueName="[Measures].[__XL_Count Providers]" caption="__XL_Count Providers" measure="1" displayFolder="" measureGroup="Providers" count="0" hidden="1"/>
    <cacheHierarchy uniqueName="[Measures].[__XL_Count Surveys]" caption="__XL_Count Surveys" measure="1" displayFolder="" measureGroup="Surveys" count="0" hidden="1"/>
    <cacheHierarchy uniqueName="[Measures].[__No measures defined]" caption="__No measures defined" measure="1" displayFolder="" count="0" hidden="1"/>
    <cacheHierarchy uniqueName="[Measures].[Sum of member_id]" caption="Sum of member_id" measure="1" displayFolder="" measureGroup="Members" count="0" hidden="1">
      <extLst>
        <ext xmlns:x15="http://schemas.microsoft.com/office/spreadsheetml/2010/11/main" uri="{B97F6D7D-B522-45F9-BDA1-12C45D357490}">
          <x15:cacheHierarchy aggregatedColumn="33"/>
        </ext>
      </extLst>
    </cacheHierarchy>
    <cacheHierarchy uniqueName="[Measures].[Count of member_id]" caption="Count of member_id" measure="1" displayFolder="" measureGroup="Members" count="0" hidden="1">
      <extLst>
        <ext xmlns:x15="http://schemas.microsoft.com/office/spreadsheetml/2010/11/main" uri="{B97F6D7D-B522-45F9-BDA1-12C45D357490}">
          <x15:cacheHierarchy aggregatedColumn="33"/>
        </ext>
      </extLst>
    </cacheHierarchy>
    <cacheHierarchy uniqueName="[Measures].[Sum of contribution_amount]" caption="Sum of contribution_amount" measure="1" displayFolder="" measureGroup="Contributions" count="0" hidden="1">
      <extLst>
        <ext xmlns:x15="http://schemas.microsoft.com/office/spreadsheetml/2010/11/main" uri="{B97F6D7D-B522-45F9-BDA1-12C45D357490}">
          <x15:cacheHierarchy aggregatedColumn="12"/>
        </ext>
      </extLst>
    </cacheHierarchy>
    <cacheHierarchy uniqueName="[Measures].[Sum of service_id]" caption="Sum of service_id" measure="1" displayFolder="" measureGroup="Healthcare_Services" count="0" hidden="1">
      <extLst>
        <ext xmlns:x15="http://schemas.microsoft.com/office/spreadsheetml/2010/11/main" uri="{B97F6D7D-B522-45F9-BDA1-12C45D357490}">
          <x15:cacheHierarchy aggregatedColumn="20"/>
        </ext>
      </extLst>
    </cacheHierarchy>
    <cacheHierarchy uniqueName="[Measures].[Count of service_id]" caption="Count of service_id" measure="1" displayFolder="" measureGroup="Healthcare_Services" count="0" hidden="1">
      <extLst>
        <ext xmlns:x15="http://schemas.microsoft.com/office/spreadsheetml/2010/11/main" uri="{B97F6D7D-B522-45F9-BDA1-12C45D357490}">
          <x15:cacheHierarchy aggregatedColumn="20"/>
        </ext>
      </extLst>
    </cacheHierarchy>
    <cacheHierarchy uniqueName="[Measures].[Sum of cost_total]" caption="Sum of cost_total" measure="1" displayFolder="" measureGroup="Healthcare_Services" count="0" hidden="1">
      <extLst>
        <ext xmlns:x15="http://schemas.microsoft.com/office/spreadsheetml/2010/11/main" uri="{B97F6D7D-B522-45F9-BDA1-12C45D357490}">
          <x15:cacheHierarchy aggregatedColumn="25"/>
        </ext>
      </extLst>
    </cacheHierarchy>
    <cacheHierarchy uniqueName="[Measures].[Sum of cost_covered]" caption="Sum of cost_covered" measure="1" displayFolder="" measureGroup="Healthcare_Services" count="0" hidden="1">
      <extLst>
        <ext xmlns:x15="http://schemas.microsoft.com/office/spreadsheetml/2010/11/main" uri="{B97F6D7D-B522-45F9-BDA1-12C45D357490}">
          <x15:cacheHierarchy aggregatedColumn="26"/>
        </ext>
      </extLst>
    </cacheHierarchy>
    <cacheHierarchy uniqueName="[Measures].[Sum of claim_amount]" caption="Sum of claim_amount" measure="1" displayFolder="" measureGroup="Claims" count="0" hidden="1">
      <extLst>
        <ext xmlns:x15="http://schemas.microsoft.com/office/spreadsheetml/2010/11/main" uri="{B97F6D7D-B522-45F9-BDA1-12C45D357490}">
          <x15:cacheHierarchy aggregatedColumn="3"/>
        </ext>
      </extLst>
    </cacheHierarchy>
    <cacheHierarchy uniqueName="[Measures].[Count of claim_amount]" caption="Count of claim_amount" measure="1" displayFolder="" measureGroup="Claims" count="0" hidden="1">
      <extLst>
        <ext xmlns:x15="http://schemas.microsoft.com/office/spreadsheetml/2010/11/main" uri="{B97F6D7D-B522-45F9-BDA1-12C45D357490}">
          <x15:cacheHierarchy aggregatedColumn="3"/>
        </ext>
      </extLst>
    </cacheHierarchy>
    <cacheHierarchy uniqueName="[Measures].[Count of claim_status]" caption="Count of claim_status" measure="1" displayFolder="" measureGroup="Claims" count="0" hidden="1">
      <extLst>
        <ext xmlns:x15="http://schemas.microsoft.com/office/spreadsheetml/2010/11/main" uri="{B97F6D7D-B522-45F9-BDA1-12C45D357490}">
          <x15:cacheHierarchy aggregatedColumn="6"/>
        </ext>
      </extLst>
    </cacheHierarchy>
    <cacheHierarchy uniqueName="[Measures].[Average of contribution_amount]" caption="Average of contribution_amount" measure="1" displayFolder="" measureGroup="Contribution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claim_id]" caption="Sum of claim_id" measure="1" displayFolder="" measureGroup="Claims" count="0" hidden="1">
      <extLst>
        <ext xmlns:x15="http://schemas.microsoft.com/office/spreadsheetml/2010/11/main" uri="{B97F6D7D-B522-45F9-BDA1-12C45D357490}">
          <x15:cacheHierarchy aggregatedColumn="0"/>
        </ext>
      </extLst>
    </cacheHierarchy>
    <cacheHierarchy uniqueName="[Measures].[Count of claim_id]" caption="Count of claim_id" measure="1" displayFolder="" measureGroup="Claims" count="0" hidden="1">
      <extLst>
        <ext xmlns:x15="http://schemas.microsoft.com/office/spreadsheetml/2010/11/main" uri="{B97F6D7D-B522-45F9-BDA1-12C45D357490}">
          <x15:cacheHierarchy aggregatedColumn="0"/>
        </ext>
      </extLst>
    </cacheHierarchy>
    <cacheHierarchy uniqueName="[Measures].[Average of cost_covered]" caption="Average of cost_covered" measure="1" displayFolder="" measureGroup="Healthcare_Services" count="0" hidden="1">
      <extLst>
        <ext xmlns:x15="http://schemas.microsoft.com/office/spreadsheetml/2010/11/main" uri="{B97F6D7D-B522-45F9-BDA1-12C45D357490}">
          <x15:cacheHierarchy aggregatedColumn="26"/>
        </ext>
      </extLst>
    </cacheHierarchy>
    <cacheHierarchy uniqueName="[Measures].[Average of cost_total]" caption="Average of cost_total" measure="1" displayFolder="" measureGroup="Healthcare_Services" count="0" hidden="1">
      <extLst>
        <ext xmlns:x15="http://schemas.microsoft.com/office/spreadsheetml/2010/11/main" uri="{B97F6D7D-B522-45F9-BDA1-12C45D357490}">
          <x15:cacheHierarchy aggregatedColumn="25"/>
        </ext>
      </extLst>
    </cacheHierarchy>
  </cacheHierarchies>
  <kpis count="0"/>
  <dimensions count="8">
    <dimension name="Claims" uniqueName="[Claims]" caption="Claims"/>
    <dimension name="Contributions" uniqueName="[Contributions]" caption="Contributions"/>
    <dimension name="Healthcare_Services" uniqueName="[Healthcare_Services]" caption="Healthcare_Services"/>
    <dimension name="Legal_Cases" uniqueName="[Legal_Cases]" caption="Legal_Cases"/>
    <dimension measure="1" name="Measures" uniqueName="[Measures]" caption="Measures"/>
    <dimension name="Members" uniqueName="[Members]" caption="Members"/>
    <dimension name="Providers" uniqueName="[Providers]" caption="Providers"/>
    <dimension name="Surveys" uniqueName="[Surveys]" caption="Surveys"/>
  </dimensions>
  <measureGroups count="7">
    <measureGroup name="Claims" caption="Claims"/>
    <measureGroup name="Contributions" caption="Contributions"/>
    <measureGroup name="Healthcare_Services" caption="Healthcare_Services"/>
    <measureGroup name="Legal_Cases" caption="Legal_Cases"/>
    <measureGroup name="Members" caption="Members"/>
    <measureGroup name="Providers" caption="Providers"/>
    <measureGroup name="Surveys" caption="Surveys"/>
  </measureGroups>
  <maps count="10">
    <map measureGroup="0" dimension="0"/>
    <map measureGroup="0" dimension="2"/>
    <map measureGroup="0" dimension="6"/>
    <map measureGroup="1" dimension="1"/>
    <map measureGroup="1" dimension="5"/>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78.869739583337" backgroundQuery="1" createdVersion="8" refreshedVersion="8" minRefreshableVersion="3" recordCount="0" supportSubquery="1" supportAdvancedDrill="1" xr:uid="{7D87E850-CB50-4642-AEFA-C33971477BEB}">
  <cacheSource type="external" connectionId="8"/>
  <cacheFields count="3">
    <cacheField name="[Claims].[claim_status].[claim_status]" caption="claim_status" numFmtId="0" hierarchy="6" level="1">
      <sharedItems count="3">
        <s v="Approved"/>
        <s v="Pending"/>
        <s v="Rejected"/>
      </sharedItems>
    </cacheField>
    <cacheField name="[Measures].[Count of claim_id]" caption="Count of claim_id" numFmtId="0" hierarchy="79" level="32767"/>
    <cacheField name="[Members].[gender].[gender]" caption="gender" numFmtId="0" hierarchy="37" level="1">
      <sharedItems containsSemiMixedTypes="0" containsNonDate="0" containsString="0"/>
    </cacheField>
  </cacheFields>
  <cacheHierarchies count="82">
    <cacheHierarchy uniqueName="[Claims].[claim_id]" caption="claim_id" attribute="1" defaultMemberUniqueName="[Claims].[claim_id].[All]" allUniqueName="[Claims].[claim_id].[All]" dimensionUniqueName="[Claims]" displayFolder="" count="0" memberValueDatatype="20" unbalanced="0"/>
    <cacheHierarchy uniqueName="[Claims].[provider_id]" caption="provider_id" attribute="1" defaultMemberUniqueName="[Claims].[provider_id].[All]" allUniqueName="[Claims].[provider_id].[All]" dimensionUniqueName="[Claims]" displayFolder="" count="0" memberValueDatatype="20" unbalanced="0"/>
    <cacheHierarchy uniqueName="[Claims].[service_id]" caption="service_id" attribute="1" defaultMemberUniqueName="[Claims].[service_id].[All]" allUniqueName="[Claims].[service_id].[All]" dimensionUniqueName="[Claims]" displayFolder="" count="0" memberValueDatatype="20" unbalanced="0"/>
    <cacheHierarchy uniqueName="[Claims].[claim_amount]" caption="claim_amount" attribute="1" defaultMemberUniqueName="[Claims].[claim_amount].[All]" allUniqueName="[Claims].[claim_amount].[All]" dimensionUniqueName="[Claims]" displayFolder="" count="0" memberValueDatatype="5" unbalanced="0"/>
    <cacheHierarchy uniqueName="[Claims].[claim_date]" caption="claim_date" attribute="1" time="1" defaultMemberUniqueName="[Claims].[claim_date].[All]" allUniqueName="[Claims].[claim_date].[All]" dimensionUniqueName="[Claims]" displayFolder="" count="0" memberValueDatatype="7" unbalanced="0"/>
    <cacheHierarchy uniqueName="[Claims].[payment_date]" caption="payment_date" attribute="1" time="1" defaultMemberUniqueName="[Claims].[payment_date].[All]" allUniqueName="[Claims].[payment_date].[All]" dimensionUniqueName="[Claims]" displayFolder="" count="0" memberValueDatatype="7" unbalanced="0"/>
    <cacheHierarchy uniqueName="[Claims].[claim_status]" caption="claim_status" attribute="1" defaultMemberUniqueName="[Claims].[claim_status].[All]" allUniqueName="[Claims].[claim_status].[All]" dimensionUniqueName="[Claims]" displayFolder="" count="2" memberValueDatatype="130" unbalanced="0">
      <fieldsUsage count="2">
        <fieldUsage x="-1"/>
        <fieldUsage x="0"/>
      </fieldsUsage>
    </cacheHierarchy>
    <cacheHierarchy uniqueName="[Claims].[claim_date (Year)]" caption="claim_date (Year)" attribute="1" defaultMemberUniqueName="[Claims].[claim_date (Year)].[All]" allUniqueName="[Claims].[claim_date (Year)].[All]" dimensionUniqueName="[Claims]" displayFolder="" count="0" memberValueDatatype="130" unbalanced="0"/>
    <cacheHierarchy uniqueName="[Claims].[claim_date (Quarter)]" caption="claim_date (Quarter)" attribute="1" defaultMemberUniqueName="[Claims].[claim_date (Quarter)].[All]" allUniqueName="[Claims].[claim_date (Quarter)].[All]" dimensionUniqueName="[Claims]" displayFolder="" count="0" memberValueDatatype="130" unbalanced="0"/>
    <cacheHierarchy uniqueName="[Claims].[claim_date (Month)]" caption="claim_date (Month)" attribute="1" defaultMemberUniqueName="[Claims].[claim_date (Month)].[All]" allUniqueName="[Claims].[claim_date (Month)].[All]" dimensionUniqueName="[Claims]" displayFolder="" count="0" memberValueDatatype="130" unbalanced="0"/>
    <cacheHierarchy uniqueName="[Contributions].[contribution_id]" caption="contribution_id" attribute="1" defaultMemberUniqueName="[Contributions].[contribution_id].[All]" allUniqueName="[Contributions].[contribution_id].[All]" dimensionUniqueName="[Contributions]" displayFolder="" count="0" memberValueDatatype="20" unbalanced="0"/>
    <cacheHierarchy uniqueName="[Contributions].[member_id]" caption="member_id" attribute="1" defaultMemberUniqueName="[Contributions].[member_id].[All]" allUniqueName="[Contributions].[member_id].[All]" dimensionUniqueName="[Contributions]" displayFolder="" count="0" memberValueDatatype="20" unbalanced="0"/>
    <cacheHierarchy uniqueName="[Contributions].[contribution_amount]" caption="contribution_amount" attribute="1" defaultMemberUniqueName="[Contributions].[contribution_amount].[All]" allUniqueName="[Contributions].[contribution_amount].[All]" dimensionUniqueName="[Contributions]" displayFolder="" count="0" memberValueDatatype="5" unbalanced="0"/>
    <cacheHierarchy uniqueName="[Contributions].[contribution_date]" caption="contribution_date" attribute="1" time="1" defaultMemberUniqueName="[Contributions].[contribution_date].[All]" allUniqueName="[Contributions].[contribution_date].[All]" dimensionUniqueName="[Contributions]" displayFolder="" count="2" memberValueDatatype="7" unbalanced="0"/>
    <cacheHierarchy uniqueName="[Contributions].[payment_status]" caption="payment_status" attribute="1" defaultMemberUniqueName="[Contributions].[payment_status].[All]" allUniqueName="[Contributions].[payment_status].[All]" dimensionUniqueName="[Contributions]" displayFolder="" count="0" memberValueDatatype="130" unbalanced="0"/>
    <cacheHierarchy uniqueName="[Contributions].[employer_id]" caption="employer_id" attribute="1" defaultMemberUniqueName="[Contributions].[employer_id].[All]" allUniqueName="[Contributions].[employer_id].[All]" dimensionUniqueName="[Contributions]" displayFolder="" count="0" memberValueDatatype="130" unbalanced="0"/>
    <cacheHierarchy uniqueName="[Contributions].[penalty_applied]" caption="penalty_applied" attribute="1" defaultMemberUniqueName="[Contributions].[penalty_applied].[All]" allUniqueName="[Contributions].[penalty_applied].[All]" dimensionUniqueName="[Contributions]" displayFolder="" count="0" memberValueDatatype="5" unbalanced="0"/>
    <cacheHierarchy uniqueName="[Contributions].[contribution_date (Year)]" caption="contribution_date (Year)" attribute="1" defaultMemberUniqueName="[Contributions].[contribution_date (Year)].[All]" allUniqueName="[Contributions].[contribution_date (Year)].[All]" dimensionUniqueName="[Contributions]" displayFolder="" count="0" memberValueDatatype="130" unbalanced="0"/>
    <cacheHierarchy uniqueName="[Contributions].[contribution_date (Quarter)]" caption="contribution_date (Quarter)" attribute="1" defaultMemberUniqueName="[Contributions].[contribution_date (Quarter)].[All]" allUniqueName="[Contributions].[contribution_date (Quarter)].[All]" dimensionUniqueName="[Contributions]" displayFolder="" count="0" memberValueDatatype="130" unbalanced="0"/>
    <cacheHierarchy uniqueName="[Contributions].[contribution_date (Month)]" caption="contribution_date (Month)" attribute="1" defaultMemberUniqueName="[Contributions].[contribution_date (Month)].[All]" allUniqueName="[Contributions].[contribution_date (Month)].[All]" dimensionUniqueName="[Contributions]" displayFolder="" count="0" memberValueDatatype="130" unbalanced="0"/>
    <cacheHierarchy uniqueName="[Healthcare_Services].[service_id]" caption="service_id" attribute="1" defaultMemberUniqueName="[Healthcare_Services].[service_id].[All]" allUniqueName="[Healthcare_Services].[service_id].[All]" dimensionUniqueName="[Healthcare_Services]" displayFolder="" count="0" memberValueDatatype="20" unbalanced="0"/>
    <cacheHierarchy uniqueName="[Healthcare_Services].[member_id]" caption="member_id" attribute="1" defaultMemberUniqueName="[Healthcare_Services].[member_id].[All]" allUniqueName="[Healthcare_Services].[member_id].[All]" dimensionUniqueName="[Healthcare_Services]" displayFolder="" count="0" memberValueDatatype="20" unbalanced="0"/>
    <cacheHierarchy uniqueName="[Healthcare_Services].[provider_id]" caption="provider_id" attribute="1" defaultMemberUniqueName="[Healthcare_Services].[provider_id].[All]" allUniqueName="[Healthcare_Services].[provider_id].[All]" dimensionUniqueName="[Healthcare_Services]" displayFolder="" count="0" memberValueDatatype="20" unbalanced="0"/>
    <cacheHierarchy uniqueName="[Healthcare_Services].[service_type]" caption="service_type" attribute="1" defaultMemberUniqueName="[Healthcare_Services].[service_type].[All]" allUniqueName="[Healthcare_Services].[service_type].[All]" dimensionUniqueName="[Healthcare_Services]" displayFolder="" count="0" memberValueDatatype="130" unbalanced="0"/>
    <cacheHierarchy uniqueName="[Healthcare_Services].[service_date]" caption="service_date" attribute="1" time="1" defaultMemberUniqueName="[Healthcare_Services].[service_date].[All]" allUniqueName="[Healthcare_Services].[service_date].[All]" dimensionUniqueName="[Healthcare_Services]" displayFolder="" count="0" memberValueDatatype="7" unbalanced="0"/>
    <cacheHierarchy uniqueName="[Healthcare_Services].[cost_total]" caption="cost_total" attribute="1" defaultMemberUniqueName="[Healthcare_Services].[cost_total].[All]" allUniqueName="[Healthcare_Services].[cost_total].[All]" dimensionUniqueName="[Healthcare_Services]" displayFolder="" count="0" memberValueDatatype="5" unbalanced="0"/>
    <cacheHierarchy uniqueName="[Healthcare_Services].[cost_covered]" caption="cost_covered" attribute="1" defaultMemberUniqueName="[Healthcare_Services].[cost_covered].[All]" allUniqueName="[Healthcare_Services].[cost_covered].[All]" dimensionUniqueName="[Healthcare_Services]" displayFolder="" count="0" memberValueDatatype="5" unbalanced="0"/>
    <cacheHierarchy uniqueName="[Healthcare_Services].[out_of_pocket]" caption="out_of_pocket" attribute="1" defaultMemberUniqueName="[Healthcare_Services].[out_of_pocket].[All]" allUniqueName="[Healthcare_Services].[out_of_pocket].[All]" dimensionUniqueName="[Healthcare_Services]" displayFolder="" count="0" memberValueDatatype="5" unbalanced="0"/>
    <cacheHierarchy uniqueName="[Legal_Cases].[case_id]" caption="case_id" attribute="1" defaultMemberUniqueName="[Legal_Cases].[case_id].[All]" allUniqueName="[Legal_Cases].[case_id].[All]" dimensionUniqueName="[Legal_Cases]" displayFolder="" count="0" memberValueDatatype="20" unbalanced="0"/>
    <cacheHierarchy uniqueName="[Legal_Cases].[case_description]" caption="case_description" attribute="1" defaultMemberUniqueName="[Legal_Cases].[case_description].[All]" allUniqueName="[Legal_Cases].[case_description].[All]" dimensionUniqueName="[Legal_Cases]" displayFolder="" count="0" memberValueDatatype="130" unbalanced="0"/>
    <cacheHierarchy uniqueName="[Legal_Cases].[filing_date]" caption="filing_date" attribute="1" time="1" defaultMemberUniqueName="[Legal_Cases].[filing_date].[All]" allUniqueName="[Legal_Cases].[filing_date].[All]" dimensionUniqueName="[Legal_Cases]" displayFolder="" count="0" memberValueDatatype="7" unbalanced="0"/>
    <cacheHierarchy uniqueName="[Legal_Cases].[status]" caption="status" attribute="1" defaultMemberUniqueName="[Legal_Cases].[status].[All]" allUniqueName="[Legal_Cases].[status].[All]" dimensionUniqueName="[Legal_Cases]" displayFolder="" count="0" memberValueDatatype="130" unbalanced="0"/>
    <cacheHierarchy uniqueName="[Legal_Cases].[impact_level]" caption="impact_level" attribute="1" defaultMemberUniqueName="[Legal_Cases].[impact_level].[All]" allUniqueName="[Legal_Cases].[impact_level].[All]" dimensionUniqueName="[Legal_Cases]" displayFolder="" count="0" memberValueDatatype="130" unbalanced="0"/>
    <cacheHierarchy uniqueName="[Members].[member_id]" caption="member_id" attribute="1" defaultMemberUniqueName="[Members].[member_id].[All]" allUniqueName="[Members].[member_id].[All]" dimensionUniqueName="[Members]" displayFolder="" count="0" memberValueDatatype="20" unbalanced="0"/>
    <cacheHierarchy uniqueName="[Members].[national_id]" caption="national_id" attribute="1" defaultMemberUniqueName="[Members].[national_id].[All]" allUniqueName="[Members].[national_id].[All]" dimensionUniqueName="[Members]" displayFolder="" count="0" memberValueDatatype="20" unbalanced="0"/>
    <cacheHierarchy uniqueName="[Members].[full_name]" caption="full_name" attribute="1" defaultMemberUniqueName="[Members].[full_name].[All]" allUniqueName="[Members].[full_name].[All]" dimensionUniqueName="[Members]" displayFolder="" count="0" memberValueDatatype="130" unbalanced="0"/>
    <cacheHierarchy uniqueName="[Members].[age]" caption="age" attribute="1" defaultMemberUniqueName="[Members].[age].[All]" allUniqueName="[Members].[age].[All]" dimensionUniqueName="[Members]" displayFolder="" count="0" memberValueDatatype="20" unbalanced="0"/>
    <cacheHierarchy uniqueName="[Members].[gender]" caption="gender" attribute="1" defaultMemberUniqueName="[Members].[gender].[All]" allUniqueName="[Members].[gender].[All]" dimensionUniqueName="[Members]" displayFolder="" count="2" memberValueDatatype="130" unbalanced="0">
      <fieldsUsage count="2">
        <fieldUsage x="-1"/>
        <fieldUsage x="2"/>
      </fieldsUsage>
    </cacheHierarchy>
    <cacheHierarchy uniqueName="[Members].[income_level]" caption="income_level" attribute="1" defaultMemberUniqueName="[Members].[income_level].[All]" allUniqueName="[Members].[income_level].[All]" dimensionUniqueName="[Members]" displayFolder="" count="0" memberValueDatatype="130" unbalanced="0"/>
    <cacheHierarchy uniqueName="[Members].[employment_status]" caption="employment_status" attribute="1" defaultMemberUniqueName="[Members].[employment_status].[All]" allUniqueName="[Members].[employment_status].[All]" dimensionUniqueName="[Members]" displayFolder="" count="0" memberValueDatatype="130" unbalanced="0"/>
    <cacheHierarchy uniqueName="[Members].[region]" caption="region" attribute="1" defaultMemberUniqueName="[Members].[region].[All]" allUniqueName="[Members].[region].[All]" dimensionUniqueName="[Members]" displayFolder="" count="2" memberValueDatatype="130" unbalanced="0"/>
    <cacheHierarchy uniqueName="[Members].[registration_date]" caption="registration_date" attribute="1" time="1" defaultMemberUniqueName="[Members].[registration_date].[All]" allUniqueName="[Members].[registration_date].[All]" dimensionUniqueName="[Members]" displayFolder="" count="0" memberValueDatatype="7" unbalanced="0"/>
    <cacheHierarchy uniqueName="[Members].[is_subsidized]" caption="is_subsidized" attribute="1" defaultMemberUniqueName="[Members].[is_subsidized].[All]" allUniqueName="[Members].[is_subsidized].[All]" dimensionUniqueName="[Members]" displayFolder="" count="0" memberValueDatatype="11" unbalanced="0"/>
    <cacheHierarchy uniqueName="[Members].[nhif_migrated]" caption="nhif_migrated" attribute="1" defaultMemberUniqueName="[Members].[nhif_migrated].[All]" allUniqueName="[Members].[nhif_migrated].[All]" dimensionUniqueName="[Members]" displayFolder="" count="0" memberValueDatatype="11" unbalanced="0"/>
    <cacheHierarchy uniqueName="[Providers].[provider_id]" caption="provider_id" attribute="1" defaultMemberUniqueName="[Providers].[provider_id].[All]" allUniqueName="[Providers].[provider_id].[All]" dimensionUniqueName="[Providers]" displayFolder="" count="0" memberValueDatatype="20" unbalanced="0"/>
    <cacheHierarchy uniqueName="[Providers].[provider_name]" caption="provider_name" attribute="1" defaultMemberUniqueName="[Providers].[provider_name].[All]" allUniqueName="[Providers].[provider_name].[All]" dimensionUniqueName="[Providers]" displayFolder="" count="0" memberValueDatatype="130" unbalanced="0"/>
    <cacheHierarchy uniqueName="[Providers].[region]" caption="region" attribute="1" defaultMemberUniqueName="[Providers].[region].[All]" allUniqueName="[Providers].[region].[All]" dimensionUniqueName="[Providers]" displayFolder="" count="0" memberValueDatatype="130" unbalanced="0"/>
    <cacheHierarchy uniqueName="[Providers].[facility_type]" caption="facility_type" attribute="1" defaultMemberUniqueName="[Providers].[facility_type].[All]" allUniqueName="[Providers].[facility_type].[All]" dimensionUniqueName="[Providers]" displayFolder="" count="0" memberValueDatatype="130" unbalanced="0"/>
    <cacheHierarchy uniqueName="[Providers].[level]" caption="level" attribute="1" defaultMemberUniqueName="[Providers].[level].[All]" allUniqueName="[Providers].[level].[All]" dimensionUniqueName="[Providers]" displayFolder="" count="2" memberValueDatatype="130" unbalanced="0"/>
    <cacheHierarchy uniqueName="[Providers].[accreditation_date]" caption="accreditation_date" attribute="1" time="1" defaultMemberUniqueName="[Providers].[accreditation_date].[All]" allUniqueName="[Providers].[accreditation_date].[All]" dimensionUniqueName="[Providers]" displayFolder="" count="0" memberValueDatatype="7" unbalanced="0"/>
    <cacheHierarchy uniqueName="[Surveys].[survey_id]" caption="survey_id" attribute="1" defaultMemberUniqueName="[Surveys].[survey_id].[All]" allUniqueName="[Surveys].[survey_id].[All]" dimensionUniqueName="[Surveys]" displayFolder="" count="0" memberValueDatatype="20" unbalanced="0"/>
    <cacheHierarchy uniqueName="[Surveys].[member_id]" caption="member_id" attribute="1" defaultMemberUniqueName="[Surveys].[member_id].[All]" allUniqueName="[Surveys].[member_id].[All]" dimensionUniqueName="[Surveys]" displayFolder="" count="0" memberValueDatatype="20" unbalanced="0"/>
    <cacheHierarchy uniqueName="[Surveys].[survey_date]" caption="survey_date" attribute="1" time="1" defaultMemberUniqueName="[Surveys].[survey_date].[All]" allUniqueName="[Surveys].[survey_date].[All]" dimensionUniqueName="[Surveys]" displayFolder="" count="0" memberValueDatatype="7" unbalanced="0"/>
    <cacheHierarchy uniqueName="[Surveys].[awareness_level]" caption="awareness_level" attribute="1" defaultMemberUniqueName="[Surveys].[awareness_level].[All]" allUniqueName="[Surveys].[awareness_level].[All]" dimensionUniqueName="[Surveys]" displayFolder="" count="0" memberValueDatatype="130" unbalanced="0"/>
    <cacheHierarchy uniqueName="[Surveys].[satisfaction_score]" caption="satisfaction_score" attribute="1" defaultMemberUniqueName="[Surveys].[satisfaction_score].[All]" allUniqueName="[Surveys].[satisfaction_score].[All]" dimensionUniqueName="[Surveys]" displayFolder="" count="0" memberValueDatatype="20" unbalanced="0"/>
    <cacheHierarchy uniqueName="[Surveys].[trust_level]" caption="trust_level" attribute="1" defaultMemberUniqueName="[Surveys].[trust_level].[All]" allUniqueName="[Surveys].[trust_level].[All]" dimensionUniqueName="[Surveys]" displayFolder="" count="0" memberValueDatatype="130" unbalanced="0"/>
    <cacheHierarchy uniqueName="[Surveys].[comments]" caption="comments" attribute="1" defaultMemberUniqueName="[Surveys].[comments].[All]" allUniqueName="[Surveys].[comments].[All]" dimensionUniqueName="[Surveys]" displayFolder="" count="0" memberValueDatatype="130" unbalanced="0"/>
    <cacheHierarchy uniqueName="[Claims].[claim_date (Month Index)]" caption="claim_date (Month Index)" attribute="1" defaultMemberUniqueName="[Claims].[claim_date (Month Index)].[All]" allUniqueName="[Claims].[claim_date (Month Index)].[All]" dimensionUniqueName="[Claims]" displayFolder="" count="0" memberValueDatatype="20" unbalanced="0" hidden="1"/>
    <cacheHierarchy uniqueName="[Contributions].[contribution_date (Month Index)]" caption="contribution_date (Month Index)" attribute="1" defaultMemberUniqueName="[Contributions].[contribution_date (Month Index)].[All]" allUniqueName="[Contributions].[contribution_date (Month Index)].[All]" dimensionUniqueName="[Contributions]" displayFolder="" count="0" memberValueDatatype="20" unbalanced="0" hidden="1"/>
    <cacheHierarchy uniqueName="[Measures].[__XL_Count Claims]" caption="__XL_Count Claims" measure="1" displayFolder="" measureGroup="Claims" count="0" hidden="1"/>
    <cacheHierarchy uniqueName="[Measures].[__XL_Count Contributions]" caption="__XL_Count Contributions" measure="1" displayFolder="" measureGroup="Contributions" count="0" hidden="1"/>
    <cacheHierarchy uniqueName="[Measures].[__XL_Count Healthcare_Services]" caption="__XL_Count Healthcare_Services" measure="1" displayFolder="" measureGroup="Healthcare_Services" count="0" hidden="1"/>
    <cacheHierarchy uniqueName="[Measures].[__XL_Count Legal_Cases]" caption="__XL_Count Legal_Cases" measure="1" displayFolder="" measureGroup="Legal_Cases" count="0" hidden="1"/>
    <cacheHierarchy uniqueName="[Measures].[__XL_Count Members]" caption="__XL_Count Members" measure="1" displayFolder="" measureGroup="Members" count="0" hidden="1"/>
    <cacheHierarchy uniqueName="[Measures].[__XL_Count Providers]" caption="__XL_Count Providers" measure="1" displayFolder="" measureGroup="Providers" count="0" hidden="1"/>
    <cacheHierarchy uniqueName="[Measures].[__XL_Count Surveys]" caption="__XL_Count Surveys" measure="1" displayFolder="" measureGroup="Surveys" count="0" hidden="1"/>
    <cacheHierarchy uniqueName="[Measures].[__No measures defined]" caption="__No measures defined" measure="1" displayFolder="" count="0" hidden="1"/>
    <cacheHierarchy uniqueName="[Measures].[Sum of member_id]" caption="Sum of member_id" measure="1" displayFolder="" measureGroup="Members" count="0" hidden="1">
      <extLst>
        <ext xmlns:x15="http://schemas.microsoft.com/office/spreadsheetml/2010/11/main" uri="{B97F6D7D-B522-45F9-BDA1-12C45D357490}">
          <x15:cacheHierarchy aggregatedColumn="33"/>
        </ext>
      </extLst>
    </cacheHierarchy>
    <cacheHierarchy uniqueName="[Measures].[Count of member_id]" caption="Count of member_id" measure="1" displayFolder="" measureGroup="Members" count="0" hidden="1">
      <extLst>
        <ext xmlns:x15="http://schemas.microsoft.com/office/spreadsheetml/2010/11/main" uri="{B97F6D7D-B522-45F9-BDA1-12C45D357490}">
          <x15:cacheHierarchy aggregatedColumn="33"/>
        </ext>
      </extLst>
    </cacheHierarchy>
    <cacheHierarchy uniqueName="[Measures].[Sum of contribution_amount]" caption="Sum of contribution_amount" measure="1" displayFolder="" measureGroup="Contributions" count="0" hidden="1">
      <extLst>
        <ext xmlns:x15="http://schemas.microsoft.com/office/spreadsheetml/2010/11/main" uri="{B97F6D7D-B522-45F9-BDA1-12C45D357490}">
          <x15:cacheHierarchy aggregatedColumn="12"/>
        </ext>
      </extLst>
    </cacheHierarchy>
    <cacheHierarchy uniqueName="[Measures].[Sum of service_id]" caption="Sum of service_id" measure="1" displayFolder="" measureGroup="Healthcare_Services" count="0" hidden="1">
      <extLst>
        <ext xmlns:x15="http://schemas.microsoft.com/office/spreadsheetml/2010/11/main" uri="{B97F6D7D-B522-45F9-BDA1-12C45D357490}">
          <x15:cacheHierarchy aggregatedColumn="20"/>
        </ext>
      </extLst>
    </cacheHierarchy>
    <cacheHierarchy uniqueName="[Measures].[Count of service_id]" caption="Count of service_id" measure="1" displayFolder="" measureGroup="Healthcare_Services" count="0" hidden="1">
      <extLst>
        <ext xmlns:x15="http://schemas.microsoft.com/office/spreadsheetml/2010/11/main" uri="{B97F6D7D-B522-45F9-BDA1-12C45D357490}">
          <x15:cacheHierarchy aggregatedColumn="20"/>
        </ext>
      </extLst>
    </cacheHierarchy>
    <cacheHierarchy uniqueName="[Measures].[Sum of cost_total]" caption="Sum of cost_total" measure="1" displayFolder="" measureGroup="Healthcare_Services" count="0" hidden="1">
      <extLst>
        <ext xmlns:x15="http://schemas.microsoft.com/office/spreadsheetml/2010/11/main" uri="{B97F6D7D-B522-45F9-BDA1-12C45D357490}">
          <x15:cacheHierarchy aggregatedColumn="25"/>
        </ext>
      </extLst>
    </cacheHierarchy>
    <cacheHierarchy uniqueName="[Measures].[Sum of cost_covered]" caption="Sum of cost_covered" measure="1" displayFolder="" measureGroup="Healthcare_Services" count="0" hidden="1">
      <extLst>
        <ext xmlns:x15="http://schemas.microsoft.com/office/spreadsheetml/2010/11/main" uri="{B97F6D7D-B522-45F9-BDA1-12C45D357490}">
          <x15:cacheHierarchy aggregatedColumn="26"/>
        </ext>
      </extLst>
    </cacheHierarchy>
    <cacheHierarchy uniqueName="[Measures].[Sum of claim_amount]" caption="Sum of claim_amount" measure="1" displayFolder="" measureGroup="Claims" count="0" hidden="1">
      <extLst>
        <ext xmlns:x15="http://schemas.microsoft.com/office/spreadsheetml/2010/11/main" uri="{B97F6D7D-B522-45F9-BDA1-12C45D357490}">
          <x15:cacheHierarchy aggregatedColumn="3"/>
        </ext>
      </extLst>
    </cacheHierarchy>
    <cacheHierarchy uniqueName="[Measures].[Count of claim_amount]" caption="Count of claim_amount" measure="1" displayFolder="" measureGroup="Claims" count="0" hidden="1">
      <extLst>
        <ext xmlns:x15="http://schemas.microsoft.com/office/spreadsheetml/2010/11/main" uri="{B97F6D7D-B522-45F9-BDA1-12C45D357490}">
          <x15:cacheHierarchy aggregatedColumn="3"/>
        </ext>
      </extLst>
    </cacheHierarchy>
    <cacheHierarchy uniqueName="[Measures].[Count of claim_status]" caption="Count of claim_status" measure="1" displayFolder="" measureGroup="Claims" count="0" hidden="1">
      <extLst>
        <ext xmlns:x15="http://schemas.microsoft.com/office/spreadsheetml/2010/11/main" uri="{B97F6D7D-B522-45F9-BDA1-12C45D357490}">
          <x15:cacheHierarchy aggregatedColumn="6"/>
        </ext>
      </extLst>
    </cacheHierarchy>
    <cacheHierarchy uniqueName="[Measures].[Average of contribution_amount]" caption="Average of contribution_amount" measure="1" displayFolder="" measureGroup="Contributions" count="0" hidden="1">
      <extLst>
        <ext xmlns:x15="http://schemas.microsoft.com/office/spreadsheetml/2010/11/main" uri="{B97F6D7D-B522-45F9-BDA1-12C45D357490}">
          <x15:cacheHierarchy aggregatedColumn="12"/>
        </ext>
      </extLst>
    </cacheHierarchy>
    <cacheHierarchy uniqueName="[Measures].[Sum of claim_id]" caption="Sum of claim_id" measure="1" displayFolder="" measureGroup="Claims" count="0" hidden="1">
      <extLst>
        <ext xmlns:x15="http://schemas.microsoft.com/office/spreadsheetml/2010/11/main" uri="{B97F6D7D-B522-45F9-BDA1-12C45D357490}">
          <x15:cacheHierarchy aggregatedColumn="0"/>
        </ext>
      </extLst>
    </cacheHierarchy>
    <cacheHierarchy uniqueName="[Measures].[Count of claim_id]" caption="Count of claim_id" measure="1" displayFolder="" measureGroup="Claims" count="0" oneField="1" hidden="1">
      <fieldsUsage count="1">
        <fieldUsage x="1"/>
      </fieldsUsage>
      <extLst>
        <ext xmlns:x15="http://schemas.microsoft.com/office/spreadsheetml/2010/11/main" uri="{B97F6D7D-B522-45F9-BDA1-12C45D357490}">
          <x15:cacheHierarchy aggregatedColumn="0"/>
        </ext>
      </extLst>
    </cacheHierarchy>
    <cacheHierarchy uniqueName="[Measures].[Average of cost_covered]" caption="Average of cost_covered" measure="1" displayFolder="" measureGroup="Healthcare_Services" count="0" hidden="1">
      <extLst>
        <ext xmlns:x15="http://schemas.microsoft.com/office/spreadsheetml/2010/11/main" uri="{B97F6D7D-B522-45F9-BDA1-12C45D357490}">
          <x15:cacheHierarchy aggregatedColumn="26"/>
        </ext>
      </extLst>
    </cacheHierarchy>
    <cacheHierarchy uniqueName="[Measures].[Average of cost_total]" caption="Average of cost_total" measure="1" displayFolder="" measureGroup="Healthcare_Services" count="0" hidden="1">
      <extLst>
        <ext xmlns:x15="http://schemas.microsoft.com/office/spreadsheetml/2010/11/main" uri="{B97F6D7D-B522-45F9-BDA1-12C45D357490}">
          <x15:cacheHierarchy aggregatedColumn="25"/>
        </ext>
      </extLst>
    </cacheHierarchy>
  </cacheHierarchies>
  <kpis count="0"/>
  <dimensions count="8">
    <dimension name="Claims" uniqueName="[Claims]" caption="Claims"/>
    <dimension name="Contributions" uniqueName="[Contributions]" caption="Contributions"/>
    <dimension name="Healthcare_Services" uniqueName="[Healthcare_Services]" caption="Healthcare_Services"/>
    <dimension name="Legal_Cases" uniqueName="[Legal_Cases]" caption="Legal_Cases"/>
    <dimension measure="1" name="Measures" uniqueName="[Measures]" caption="Measures"/>
    <dimension name="Members" uniqueName="[Members]" caption="Members"/>
    <dimension name="Providers" uniqueName="[Providers]" caption="Providers"/>
    <dimension name="Surveys" uniqueName="[Surveys]" caption="Surveys"/>
  </dimensions>
  <measureGroups count="7">
    <measureGroup name="Claims" caption="Claims"/>
    <measureGroup name="Contributions" caption="Contributions"/>
    <measureGroup name="Healthcare_Services" caption="Healthcare_Services"/>
    <measureGroup name="Legal_Cases" caption="Legal_Cases"/>
    <measureGroup name="Members" caption="Members"/>
    <measureGroup name="Providers" caption="Providers"/>
    <measureGroup name="Surveys" caption="Surveys"/>
  </measureGroups>
  <maps count="9">
    <map measureGroup="0" dimension="0"/>
    <map measureGroup="0" dimension="2"/>
    <map measureGroup="0" dimension="6"/>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78.869740509261" backgroundQuery="1" createdVersion="8" refreshedVersion="8" minRefreshableVersion="3" recordCount="0" supportSubquery="1" supportAdvancedDrill="1" xr:uid="{998100CD-50E1-4A4A-91FE-649111011A24}">
  <cacheSource type="external" connectionId="8"/>
  <cacheFields count="3">
    <cacheField name="[Healthcare_Services].[service_type].[service_type]" caption="service_type" numFmtId="0" hierarchy="23" level="1">
      <sharedItems count="5">
        <s v="Consultation"/>
        <s v="Maternity"/>
        <s v="Medication"/>
        <s v="Surgery"/>
        <s v="Therapy"/>
      </sharedItems>
    </cacheField>
    <cacheField name="[Measures].[Count of service_id]" caption="Count of service_id" numFmtId="0" hierarchy="71" level="32767"/>
    <cacheField name="[Members].[gender].[gender]" caption="gender" numFmtId="0" hierarchy="37" level="1">
      <sharedItems containsSemiMixedTypes="0" containsNonDate="0" containsString="0"/>
    </cacheField>
  </cacheFields>
  <cacheHierarchies count="82">
    <cacheHierarchy uniqueName="[Claims].[claim_id]" caption="claim_id" attribute="1" defaultMemberUniqueName="[Claims].[claim_id].[All]" allUniqueName="[Claims].[claim_id].[All]" dimensionUniqueName="[Claims]" displayFolder="" count="0" memberValueDatatype="20" unbalanced="0"/>
    <cacheHierarchy uniqueName="[Claims].[provider_id]" caption="provider_id" attribute="1" defaultMemberUniqueName="[Claims].[provider_id].[All]" allUniqueName="[Claims].[provider_id].[All]" dimensionUniqueName="[Claims]" displayFolder="" count="0" memberValueDatatype="20" unbalanced="0"/>
    <cacheHierarchy uniqueName="[Claims].[service_id]" caption="service_id" attribute="1" defaultMemberUniqueName="[Claims].[service_id].[All]" allUniqueName="[Claims].[service_id].[All]" dimensionUniqueName="[Claims]" displayFolder="" count="0" memberValueDatatype="20" unbalanced="0"/>
    <cacheHierarchy uniqueName="[Claims].[claim_amount]" caption="claim_amount" attribute="1" defaultMemberUniqueName="[Claims].[claim_amount].[All]" allUniqueName="[Claims].[claim_amount].[All]" dimensionUniqueName="[Claims]" displayFolder="" count="0" memberValueDatatype="5" unbalanced="0"/>
    <cacheHierarchy uniqueName="[Claims].[claim_date]" caption="claim_date" attribute="1" time="1" defaultMemberUniqueName="[Claims].[claim_date].[All]" allUniqueName="[Claims].[claim_date].[All]" dimensionUniqueName="[Claims]" displayFolder="" count="0" memberValueDatatype="7" unbalanced="0"/>
    <cacheHierarchy uniqueName="[Claims].[payment_date]" caption="payment_date" attribute="1" time="1" defaultMemberUniqueName="[Claims].[payment_date].[All]" allUniqueName="[Claims].[payment_date].[All]" dimensionUniqueName="[Claims]" displayFolder="" count="0" memberValueDatatype="7" unbalanced="0"/>
    <cacheHierarchy uniqueName="[Claims].[claim_status]" caption="claim_status" attribute="1" defaultMemberUniqueName="[Claims].[claim_status].[All]" allUniqueName="[Claims].[claim_status].[All]" dimensionUniqueName="[Claims]" displayFolder="" count="0" memberValueDatatype="130" unbalanced="0"/>
    <cacheHierarchy uniqueName="[Claims].[claim_date (Year)]" caption="claim_date (Year)" attribute="1" defaultMemberUniqueName="[Claims].[claim_date (Year)].[All]" allUniqueName="[Claims].[claim_date (Year)].[All]" dimensionUniqueName="[Claims]" displayFolder="" count="0" memberValueDatatype="130" unbalanced="0"/>
    <cacheHierarchy uniqueName="[Claims].[claim_date (Quarter)]" caption="claim_date (Quarter)" attribute="1" defaultMemberUniqueName="[Claims].[claim_date (Quarter)].[All]" allUniqueName="[Claims].[claim_date (Quarter)].[All]" dimensionUniqueName="[Claims]" displayFolder="" count="0" memberValueDatatype="130" unbalanced="0"/>
    <cacheHierarchy uniqueName="[Claims].[claim_date (Month)]" caption="claim_date (Month)" attribute="1" defaultMemberUniqueName="[Claims].[claim_date (Month)].[All]" allUniqueName="[Claims].[claim_date (Month)].[All]" dimensionUniqueName="[Claims]" displayFolder="" count="0" memberValueDatatype="130" unbalanced="0"/>
    <cacheHierarchy uniqueName="[Contributions].[contribution_id]" caption="contribution_id" attribute="1" defaultMemberUniqueName="[Contributions].[contribution_id].[All]" allUniqueName="[Contributions].[contribution_id].[All]" dimensionUniqueName="[Contributions]" displayFolder="" count="0" memberValueDatatype="20" unbalanced="0"/>
    <cacheHierarchy uniqueName="[Contributions].[member_id]" caption="member_id" attribute="1" defaultMemberUniqueName="[Contributions].[member_id].[All]" allUniqueName="[Contributions].[member_id].[All]" dimensionUniqueName="[Contributions]" displayFolder="" count="0" memberValueDatatype="20" unbalanced="0"/>
    <cacheHierarchy uniqueName="[Contributions].[contribution_amount]" caption="contribution_amount" attribute="1" defaultMemberUniqueName="[Contributions].[contribution_amount].[All]" allUniqueName="[Contributions].[contribution_amount].[All]" dimensionUniqueName="[Contributions]" displayFolder="" count="0" memberValueDatatype="5" unbalanced="0"/>
    <cacheHierarchy uniqueName="[Contributions].[contribution_date]" caption="contribution_date" attribute="1" time="1" defaultMemberUniqueName="[Contributions].[contribution_date].[All]" allUniqueName="[Contributions].[contribution_date].[All]" dimensionUniqueName="[Contributions]" displayFolder="" count="2" memberValueDatatype="7" unbalanced="0"/>
    <cacheHierarchy uniqueName="[Contributions].[payment_status]" caption="payment_status" attribute="1" defaultMemberUniqueName="[Contributions].[payment_status].[All]" allUniqueName="[Contributions].[payment_status].[All]" dimensionUniqueName="[Contributions]" displayFolder="" count="0" memberValueDatatype="130" unbalanced="0"/>
    <cacheHierarchy uniqueName="[Contributions].[employer_id]" caption="employer_id" attribute="1" defaultMemberUniqueName="[Contributions].[employer_id].[All]" allUniqueName="[Contributions].[employer_id].[All]" dimensionUniqueName="[Contributions]" displayFolder="" count="0" memberValueDatatype="130" unbalanced="0"/>
    <cacheHierarchy uniqueName="[Contributions].[penalty_applied]" caption="penalty_applied" attribute="1" defaultMemberUniqueName="[Contributions].[penalty_applied].[All]" allUniqueName="[Contributions].[penalty_applied].[All]" dimensionUniqueName="[Contributions]" displayFolder="" count="0" memberValueDatatype="5" unbalanced="0"/>
    <cacheHierarchy uniqueName="[Contributions].[contribution_date (Year)]" caption="contribution_date (Year)" attribute="1" defaultMemberUniqueName="[Contributions].[contribution_date (Year)].[All]" allUniqueName="[Contributions].[contribution_date (Year)].[All]" dimensionUniqueName="[Contributions]" displayFolder="" count="0" memberValueDatatype="130" unbalanced="0"/>
    <cacheHierarchy uniqueName="[Contributions].[contribution_date (Quarter)]" caption="contribution_date (Quarter)" attribute="1" defaultMemberUniqueName="[Contributions].[contribution_date (Quarter)].[All]" allUniqueName="[Contributions].[contribution_date (Quarter)].[All]" dimensionUniqueName="[Contributions]" displayFolder="" count="0" memberValueDatatype="130" unbalanced="0"/>
    <cacheHierarchy uniqueName="[Contributions].[contribution_date (Month)]" caption="contribution_date (Month)" attribute="1" defaultMemberUniqueName="[Contributions].[contribution_date (Month)].[All]" allUniqueName="[Contributions].[contribution_date (Month)].[All]" dimensionUniqueName="[Contributions]" displayFolder="" count="0" memberValueDatatype="130" unbalanced="0"/>
    <cacheHierarchy uniqueName="[Healthcare_Services].[service_id]" caption="service_id" attribute="1" defaultMemberUniqueName="[Healthcare_Services].[service_id].[All]" allUniqueName="[Healthcare_Services].[service_id].[All]" dimensionUniqueName="[Healthcare_Services]" displayFolder="" count="0" memberValueDatatype="20" unbalanced="0"/>
    <cacheHierarchy uniqueName="[Healthcare_Services].[member_id]" caption="member_id" attribute="1" defaultMemberUniqueName="[Healthcare_Services].[member_id].[All]" allUniqueName="[Healthcare_Services].[member_id].[All]" dimensionUniqueName="[Healthcare_Services]" displayFolder="" count="0" memberValueDatatype="20" unbalanced="0"/>
    <cacheHierarchy uniqueName="[Healthcare_Services].[provider_id]" caption="provider_id" attribute="1" defaultMemberUniqueName="[Healthcare_Services].[provider_id].[All]" allUniqueName="[Healthcare_Services].[provider_id].[All]" dimensionUniqueName="[Healthcare_Services]" displayFolder="" count="0" memberValueDatatype="20" unbalanced="0"/>
    <cacheHierarchy uniqueName="[Healthcare_Services].[service_type]" caption="service_type" attribute="1" defaultMemberUniqueName="[Healthcare_Services].[service_type].[All]" allUniqueName="[Healthcare_Services].[service_type].[All]" dimensionUniqueName="[Healthcare_Services]" displayFolder="" count="2" memberValueDatatype="130" unbalanced="0">
      <fieldsUsage count="2">
        <fieldUsage x="-1"/>
        <fieldUsage x="0"/>
      </fieldsUsage>
    </cacheHierarchy>
    <cacheHierarchy uniqueName="[Healthcare_Services].[service_date]" caption="service_date" attribute="1" time="1" defaultMemberUniqueName="[Healthcare_Services].[service_date].[All]" allUniqueName="[Healthcare_Services].[service_date].[All]" dimensionUniqueName="[Healthcare_Services]" displayFolder="" count="0" memberValueDatatype="7" unbalanced="0"/>
    <cacheHierarchy uniqueName="[Healthcare_Services].[cost_total]" caption="cost_total" attribute="1" defaultMemberUniqueName="[Healthcare_Services].[cost_total].[All]" allUniqueName="[Healthcare_Services].[cost_total].[All]" dimensionUniqueName="[Healthcare_Services]" displayFolder="" count="0" memberValueDatatype="5" unbalanced="0"/>
    <cacheHierarchy uniqueName="[Healthcare_Services].[cost_covered]" caption="cost_covered" attribute="1" defaultMemberUniqueName="[Healthcare_Services].[cost_covered].[All]" allUniqueName="[Healthcare_Services].[cost_covered].[All]" dimensionUniqueName="[Healthcare_Services]" displayFolder="" count="0" memberValueDatatype="5" unbalanced="0"/>
    <cacheHierarchy uniqueName="[Healthcare_Services].[out_of_pocket]" caption="out_of_pocket" attribute="1" defaultMemberUniqueName="[Healthcare_Services].[out_of_pocket].[All]" allUniqueName="[Healthcare_Services].[out_of_pocket].[All]" dimensionUniqueName="[Healthcare_Services]" displayFolder="" count="0" memberValueDatatype="5" unbalanced="0"/>
    <cacheHierarchy uniqueName="[Legal_Cases].[case_id]" caption="case_id" attribute="1" defaultMemberUniqueName="[Legal_Cases].[case_id].[All]" allUniqueName="[Legal_Cases].[case_id].[All]" dimensionUniqueName="[Legal_Cases]" displayFolder="" count="0" memberValueDatatype="20" unbalanced="0"/>
    <cacheHierarchy uniqueName="[Legal_Cases].[case_description]" caption="case_description" attribute="1" defaultMemberUniqueName="[Legal_Cases].[case_description].[All]" allUniqueName="[Legal_Cases].[case_description].[All]" dimensionUniqueName="[Legal_Cases]" displayFolder="" count="0" memberValueDatatype="130" unbalanced="0"/>
    <cacheHierarchy uniqueName="[Legal_Cases].[filing_date]" caption="filing_date" attribute="1" time="1" defaultMemberUniqueName="[Legal_Cases].[filing_date].[All]" allUniqueName="[Legal_Cases].[filing_date].[All]" dimensionUniqueName="[Legal_Cases]" displayFolder="" count="0" memberValueDatatype="7" unbalanced="0"/>
    <cacheHierarchy uniqueName="[Legal_Cases].[status]" caption="status" attribute="1" defaultMemberUniqueName="[Legal_Cases].[status].[All]" allUniqueName="[Legal_Cases].[status].[All]" dimensionUniqueName="[Legal_Cases]" displayFolder="" count="0" memberValueDatatype="130" unbalanced="0"/>
    <cacheHierarchy uniqueName="[Legal_Cases].[impact_level]" caption="impact_level" attribute="1" defaultMemberUniqueName="[Legal_Cases].[impact_level].[All]" allUniqueName="[Legal_Cases].[impact_level].[All]" dimensionUniqueName="[Legal_Cases]" displayFolder="" count="0" memberValueDatatype="130" unbalanced="0"/>
    <cacheHierarchy uniqueName="[Members].[member_id]" caption="member_id" attribute="1" defaultMemberUniqueName="[Members].[member_id].[All]" allUniqueName="[Members].[member_id].[All]" dimensionUniqueName="[Members]" displayFolder="" count="0" memberValueDatatype="20" unbalanced="0"/>
    <cacheHierarchy uniqueName="[Members].[national_id]" caption="national_id" attribute="1" defaultMemberUniqueName="[Members].[national_id].[All]" allUniqueName="[Members].[national_id].[All]" dimensionUniqueName="[Members]" displayFolder="" count="0" memberValueDatatype="20" unbalanced="0"/>
    <cacheHierarchy uniqueName="[Members].[full_name]" caption="full_name" attribute="1" defaultMemberUniqueName="[Members].[full_name].[All]" allUniqueName="[Members].[full_name].[All]" dimensionUniqueName="[Members]" displayFolder="" count="0" memberValueDatatype="130" unbalanced="0"/>
    <cacheHierarchy uniqueName="[Members].[age]" caption="age" attribute="1" defaultMemberUniqueName="[Members].[age].[All]" allUniqueName="[Members].[age].[All]" dimensionUniqueName="[Members]" displayFolder="" count="0" memberValueDatatype="20" unbalanced="0"/>
    <cacheHierarchy uniqueName="[Members].[gender]" caption="gender" attribute="1" defaultMemberUniqueName="[Members].[gender].[All]" allUniqueName="[Members].[gender].[All]" dimensionUniqueName="[Members]" displayFolder="" count="2" memberValueDatatype="130" unbalanced="0">
      <fieldsUsage count="2">
        <fieldUsage x="-1"/>
        <fieldUsage x="2"/>
      </fieldsUsage>
    </cacheHierarchy>
    <cacheHierarchy uniqueName="[Members].[income_level]" caption="income_level" attribute="1" defaultMemberUniqueName="[Members].[income_level].[All]" allUniqueName="[Members].[income_level].[All]" dimensionUniqueName="[Members]" displayFolder="" count="0" memberValueDatatype="130" unbalanced="0"/>
    <cacheHierarchy uniqueName="[Members].[employment_status]" caption="employment_status" attribute="1" defaultMemberUniqueName="[Members].[employment_status].[All]" allUniqueName="[Members].[employment_status].[All]" dimensionUniqueName="[Members]" displayFolder="" count="0" memberValueDatatype="130" unbalanced="0"/>
    <cacheHierarchy uniqueName="[Members].[region]" caption="region" attribute="1" defaultMemberUniqueName="[Members].[region].[All]" allUniqueName="[Members].[region].[All]" dimensionUniqueName="[Members]" displayFolder="" count="2" memberValueDatatype="130" unbalanced="0"/>
    <cacheHierarchy uniqueName="[Members].[registration_date]" caption="registration_date" attribute="1" time="1" defaultMemberUniqueName="[Members].[registration_date].[All]" allUniqueName="[Members].[registration_date].[All]" dimensionUniqueName="[Members]" displayFolder="" count="0" memberValueDatatype="7" unbalanced="0"/>
    <cacheHierarchy uniqueName="[Members].[is_subsidized]" caption="is_subsidized" attribute="1" defaultMemberUniqueName="[Members].[is_subsidized].[All]" allUniqueName="[Members].[is_subsidized].[All]" dimensionUniqueName="[Members]" displayFolder="" count="0" memberValueDatatype="11" unbalanced="0"/>
    <cacheHierarchy uniqueName="[Members].[nhif_migrated]" caption="nhif_migrated" attribute="1" defaultMemberUniqueName="[Members].[nhif_migrated].[All]" allUniqueName="[Members].[nhif_migrated].[All]" dimensionUniqueName="[Members]" displayFolder="" count="0" memberValueDatatype="11" unbalanced="0"/>
    <cacheHierarchy uniqueName="[Providers].[provider_id]" caption="provider_id" attribute="1" defaultMemberUniqueName="[Providers].[provider_id].[All]" allUniqueName="[Providers].[provider_id].[All]" dimensionUniqueName="[Providers]" displayFolder="" count="0" memberValueDatatype="20" unbalanced="0"/>
    <cacheHierarchy uniqueName="[Providers].[provider_name]" caption="provider_name" attribute="1" defaultMemberUniqueName="[Providers].[provider_name].[All]" allUniqueName="[Providers].[provider_name].[All]" dimensionUniqueName="[Providers]" displayFolder="" count="0" memberValueDatatype="130" unbalanced="0"/>
    <cacheHierarchy uniqueName="[Providers].[region]" caption="region" attribute="1" defaultMemberUniqueName="[Providers].[region].[All]" allUniqueName="[Providers].[region].[All]" dimensionUniqueName="[Providers]" displayFolder="" count="0" memberValueDatatype="130" unbalanced="0"/>
    <cacheHierarchy uniqueName="[Providers].[facility_type]" caption="facility_type" attribute="1" defaultMemberUniqueName="[Providers].[facility_type].[All]" allUniqueName="[Providers].[facility_type].[All]" dimensionUniqueName="[Providers]" displayFolder="" count="0" memberValueDatatype="130" unbalanced="0"/>
    <cacheHierarchy uniqueName="[Providers].[level]" caption="level" attribute="1" defaultMemberUniqueName="[Providers].[level].[All]" allUniqueName="[Providers].[level].[All]" dimensionUniqueName="[Providers]" displayFolder="" count="2" memberValueDatatype="130" unbalanced="0"/>
    <cacheHierarchy uniqueName="[Providers].[accreditation_date]" caption="accreditation_date" attribute="1" time="1" defaultMemberUniqueName="[Providers].[accreditation_date].[All]" allUniqueName="[Providers].[accreditation_date].[All]" dimensionUniqueName="[Providers]" displayFolder="" count="0" memberValueDatatype="7" unbalanced="0"/>
    <cacheHierarchy uniqueName="[Surveys].[survey_id]" caption="survey_id" attribute="1" defaultMemberUniqueName="[Surveys].[survey_id].[All]" allUniqueName="[Surveys].[survey_id].[All]" dimensionUniqueName="[Surveys]" displayFolder="" count="0" memberValueDatatype="20" unbalanced="0"/>
    <cacheHierarchy uniqueName="[Surveys].[member_id]" caption="member_id" attribute="1" defaultMemberUniqueName="[Surveys].[member_id].[All]" allUniqueName="[Surveys].[member_id].[All]" dimensionUniqueName="[Surveys]" displayFolder="" count="0" memberValueDatatype="20" unbalanced="0"/>
    <cacheHierarchy uniqueName="[Surveys].[survey_date]" caption="survey_date" attribute="1" time="1" defaultMemberUniqueName="[Surveys].[survey_date].[All]" allUniqueName="[Surveys].[survey_date].[All]" dimensionUniqueName="[Surveys]" displayFolder="" count="0" memberValueDatatype="7" unbalanced="0"/>
    <cacheHierarchy uniqueName="[Surveys].[awareness_level]" caption="awareness_level" attribute="1" defaultMemberUniqueName="[Surveys].[awareness_level].[All]" allUniqueName="[Surveys].[awareness_level].[All]" dimensionUniqueName="[Surveys]" displayFolder="" count="0" memberValueDatatype="130" unbalanced="0"/>
    <cacheHierarchy uniqueName="[Surveys].[satisfaction_score]" caption="satisfaction_score" attribute="1" defaultMemberUniqueName="[Surveys].[satisfaction_score].[All]" allUniqueName="[Surveys].[satisfaction_score].[All]" dimensionUniqueName="[Surveys]" displayFolder="" count="0" memberValueDatatype="20" unbalanced="0"/>
    <cacheHierarchy uniqueName="[Surveys].[trust_level]" caption="trust_level" attribute="1" defaultMemberUniqueName="[Surveys].[trust_level].[All]" allUniqueName="[Surveys].[trust_level].[All]" dimensionUniqueName="[Surveys]" displayFolder="" count="0" memberValueDatatype="130" unbalanced="0"/>
    <cacheHierarchy uniqueName="[Surveys].[comments]" caption="comments" attribute="1" defaultMemberUniqueName="[Surveys].[comments].[All]" allUniqueName="[Surveys].[comments].[All]" dimensionUniqueName="[Surveys]" displayFolder="" count="0" memberValueDatatype="130" unbalanced="0"/>
    <cacheHierarchy uniqueName="[Claims].[claim_date (Month Index)]" caption="claim_date (Month Index)" attribute="1" defaultMemberUniqueName="[Claims].[claim_date (Month Index)].[All]" allUniqueName="[Claims].[claim_date (Month Index)].[All]" dimensionUniqueName="[Claims]" displayFolder="" count="0" memberValueDatatype="20" unbalanced="0" hidden="1"/>
    <cacheHierarchy uniqueName="[Contributions].[contribution_date (Month Index)]" caption="contribution_date (Month Index)" attribute="1" defaultMemberUniqueName="[Contributions].[contribution_date (Month Index)].[All]" allUniqueName="[Contributions].[contribution_date (Month Index)].[All]" dimensionUniqueName="[Contributions]" displayFolder="" count="0" memberValueDatatype="20" unbalanced="0" hidden="1"/>
    <cacheHierarchy uniqueName="[Measures].[__XL_Count Claims]" caption="__XL_Count Claims" measure="1" displayFolder="" measureGroup="Claims" count="0" hidden="1"/>
    <cacheHierarchy uniqueName="[Measures].[__XL_Count Contributions]" caption="__XL_Count Contributions" measure="1" displayFolder="" measureGroup="Contributions" count="0" hidden="1"/>
    <cacheHierarchy uniqueName="[Measures].[__XL_Count Healthcare_Services]" caption="__XL_Count Healthcare_Services" measure="1" displayFolder="" measureGroup="Healthcare_Services" count="0" hidden="1"/>
    <cacheHierarchy uniqueName="[Measures].[__XL_Count Legal_Cases]" caption="__XL_Count Legal_Cases" measure="1" displayFolder="" measureGroup="Legal_Cases" count="0" hidden="1"/>
    <cacheHierarchy uniqueName="[Measures].[__XL_Count Members]" caption="__XL_Count Members" measure="1" displayFolder="" measureGroup="Members" count="0" hidden="1"/>
    <cacheHierarchy uniqueName="[Measures].[__XL_Count Providers]" caption="__XL_Count Providers" measure="1" displayFolder="" measureGroup="Providers" count="0" hidden="1"/>
    <cacheHierarchy uniqueName="[Measures].[__XL_Count Surveys]" caption="__XL_Count Surveys" measure="1" displayFolder="" measureGroup="Surveys" count="0" hidden="1"/>
    <cacheHierarchy uniqueName="[Measures].[__No measures defined]" caption="__No measures defined" measure="1" displayFolder="" count="0" hidden="1"/>
    <cacheHierarchy uniqueName="[Measures].[Sum of member_id]" caption="Sum of member_id" measure="1" displayFolder="" measureGroup="Members" count="0" hidden="1">
      <extLst>
        <ext xmlns:x15="http://schemas.microsoft.com/office/spreadsheetml/2010/11/main" uri="{B97F6D7D-B522-45F9-BDA1-12C45D357490}">
          <x15:cacheHierarchy aggregatedColumn="33"/>
        </ext>
      </extLst>
    </cacheHierarchy>
    <cacheHierarchy uniqueName="[Measures].[Count of member_id]" caption="Count of member_id" measure="1" displayFolder="" measureGroup="Members" count="0" hidden="1">
      <extLst>
        <ext xmlns:x15="http://schemas.microsoft.com/office/spreadsheetml/2010/11/main" uri="{B97F6D7D-B522-45F9-BDA1-12C45D357490}">
          <x15:cacheHierarchy aggregatedColumn="33"/>
        </ext>
      </extLst>
    </cacheHierarchy>
    <cacheHierarchy uniqueName="[Measures].[Sum of contribution_amount]" caption="Sum of contribution_amount" measure="1" displayFolder="" measureGroup="Contributions" count="0" hidden="1">
      <extLst>
        <ext xmlns:x15="http://schemas.microsoft.com/office/spreadsheetml/2010/11/main" uri="{B97F6D7D-B522-45F9-BDA1-12C45D357490}">
          <x15:cacheHierarchy aggregatedColumn="12"/>
        </ext>
      </extLst>
    </cacheHierarchy>
    <cacheHierarchy uniqueName="[Measures].[Sum of service_id]" caption="Sum of service_id" measure="1" displayFolder="" measureGroup="Healthcare_Services" count="0" hidden="1">
      <extLst>
        <ext xmlns:x15="http://schemas.microsoft.com/office/spreadsheetml/2010/11/main" uri="{B97F6D7D-B522-45F9-BDA1-12C45D357490}">
          <x15:cacheHierarchy aggregatedColumn="20"/>
        </ext>
      </extLst>
    </cacheHierarchy>
    <cacheHierarchy uniqueName="[Measures].[Count of service_id]" caption="Count of service_id" measure="1" displayFolder="" measureGroup="Healthcare_Service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cost_total]" caption="Sum of cost_total" measure="1" displayFolder="" measureGroup="Healthcare_Services" count="0" hidden="1">
      <extLst>
        <ext xmlns:x15="http://schemas.microsoft.com/office/spreadsheetml/2010/11/main" uri="{B97F6D7D-B522-45F9-BDA1-12C45D357490}">
          <x15:cacheHierarchy aggregatedColumn="25"/>
        </ext>
      </extLst>
    </cacheHierarchy>
    <cacheHierarchy uniqueName="[Measures].[Sum of cost_covered]" caption="Sum of cost_covered" measure="1" displayFolder="" measureGroup="Healthcare_Services" count="0" hidden="1">
      <extLst>
        <ext xmlns:x15="http://schemas.microsoft.com/office/spreadsheetml/2010/11/main" uri="{B97F6D7D-B522-45F9-BDA1-12C45D357490}">
          <x15:cacheHierarchy aggregatedColumn="26"/>
        </ext>
      </extLst>
    </cacheHierarchy>
    <cacheHierarchy uniqueName="[Measures].[Sum of claim_amount]" caption="Sum of claim_amount" measure="1" displayFolder="" measureGroup="Claims" count="0" hidden="1">
      <extLst>
        <ext xmlns:x15="http://schemas.microsoft.com/office/spreadsheetml/2010/11/main" uri="{B97F6D7D-B522-45F9-BDA1-12C45D357490}">
          <x15:cacheHierarchy aggregatedColumn="3"/>
        </ext>
      </extLst>
    </cacheHierarchy>
    <cacheHierarchy uniqueName="[Measures].[Count of claim_amount]" caption="Count of claim_amount" measure="1" displayFolder="" measureGroup="Claims" count="0" hidden="1">
      <extLst>
        <ext xmlns:x15="http://schemas.microsoft.com/office/spreadsheetml/2010/11/main" uri="{B97F6D7D-B522-45F9-BDA1-12C45D357490}">
          <x15:cacheHierarchy aggregatedColumn="3"/>
        </ext>
      </extLst>
    </cacheHierarchy>
    <cacheHierarchy uniqueName="[Measures].[Count of claim_status]" caption="Count of claim_status" measure="1" displayFolder="" measureGroup="Claims" count="0" hidden="1">
      <extLst>
        <ext xmlns:x15="http://schemas.microsoft.com/office/spreadsheetml/2010/11/main" uri="{B97F6D7D-B522-45F9-BDA1-12C45D357490}">
          <x15:cacheHierarchy aggregatedColumn="6"/>
        </ext>
      </extLst>
    </cacheHierarchy>
    <cacheHierarchy uniqueName="[Measures].[Average of contribution_amount]" caption="Average of contribution_amount" measure="1" displayFolder="" measureGroup="Contributions" count="0" hidden="1">
      <extLst>
        <ext xmlns:x15="http://schemas.microsoft.com/office/spreadsheetml/2010/11/main" uri="{B97F6D7D-B522-45F9-BDA1-12C45D357490}">
          <x15:cacheHierarchy aggregatedColumn="12"/>
        </ext>
      </extLst>
    </cacheHierarchy>
    <cacheHierarchy uniqueName="[Measures].[Sum of claim_id]" caption="Sum of claim_id" measure="1" displayFolder="" measureGroup="Claims" count="0" hidden="1">
      <extLst>
        <ext xmlns:x15="http://schemas.microsoft.com/office/spreadsheetml/2010/11/main" uri="{B97F6D7D-B522-45F9-BDA1-12C45D357490}">
          <x15:cacheHierarchy aggregatedColumn="0"/>
        </ext>
      </extLst>
    </cacheHierarchy>
    <cacheHierarchy uniqueName="[Measures].[Count of claim_id]" caption="Count of claim_id" measure="1" displayFolder="" measureGroup="Claims" count="0" hidden="1">
      <extLst>
        <ext xmlns:x15="http://schemas.microsoft.com/office/spreadsheetml/2010/11/main" uri="{B97F6D7D-B522-45F9-BDA1-12C45D357490}">
          <x15:cacheHierarchy aggregatedColumn="0"/>
        </ext>
      </extLst>
    </cacheHierarchy>
    <cacheHierarchy uniqueName="[Measures].[Average of cost_covered]" caption="Average of cost_covered" measure="1" displayFolder="" measureGroup="Healthcare_Services" count="0" hidden="1">
      <extLst>
        <ext xmlns:x15="http://schemas.microsoft.com/office/spreadsheetml/2010/11/main" uri="{B97F6D7D-B522-45F9-BDA1-12C45D357490}">
          <x15:cacheHierarchy aggregatedColumn="26"/>
        </ext>
      </extLst>
    </cacheHierarchy>
    <cacheHierarchy uniqueName="[Measures].[Average of cost_total]" caption="Average of cost_total" measure="1" displayFolder="" measureGroup="Healthcare_Services" count="0" hidden="1">
      <extLst>
        <ext xmlns:x15="http://schemas.microsoft.com/office/spreadsheetml/2010/11/main" uri="{B97F6D7D-B522-45F9-BDA1-12C45D357490}">
          <x15:cacheHierarchy aggregatedColumn="25"/>
        </ext>
      </extLst>
    </cacheHierarchy>
  </cacheHierarchies>
  <kpis count="0"/>
  <dimensions count="8">
    <dimension name="Claims" uniqueName="[Claims]" caption="Claims"/>
    <dimension name="Contributions" uniqueName="[Contributions]" caption="Contributions"/>
    <dimension name="Healthcare_Services" uniqueName="[Healthcare_Services]" caption="Healthcare_Services"/>
    <dimension name="Legal_Cases" uniqueName="[Legal_Cases]" caption="Legal_Cases"/>
    <dimension measure="1" name="Measures" uniqueName="[Measures]" caption="Measures"/>
    <dimension name="Members" uniqueName="[Members]" caption="Members"/>
    <dimension name="Providers" uniqueName="[Providers]" caption="Providers"/>
    <dimension name="Surveys" uniqueName="[Surveys]" caption="Surveys"/>
  </dimensions>
  <measureGroups count="7">
    <measureGroup name="Claims" caption="Claims"/>
    <measureGroup name="Contributions" caption="Contributions"/>
    <measureGroup name="Healthcare_Services" caption="Healthcare_Services"/>
    <measureGroup name="Legal_Cases" caption="Legal_Cases"/>
    <measureGroup name="Members" caption="Members"/>
    <measureGroup name="Providers" caption="Providers"/>
    <measureGroup name="Surveys" caption="Surveys"/>
  </measureGroups>
  <maps count="12">
    <map measureGroup="0" dimension="0"/>
    <map measureGroup="0" dimension="2"/>
    <map measureGroup="0" dimension="5"/>
    <map measureGroup="0" dimension="6"/>
    <map measureGroup="1" dimension="1"/>
    <map measureGroup="1" dimension="5"/>
    <map measureGroup="2" dimension="2"/>
    <map measureGroup="2" dimension="5"/>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78.512153819443" backgroundQuery="1" createdVersion="3" refreshedVersion="8" minRefreshableVersion="3" recordCount="0" supportSubquery="1" supportAdvancedDrill="1" xr:uid="{777D4D68-A36F-453D-A3AC-C5FDE43CE36A}">
  <cacheSource type="external" connectionId="8">
    <extLst>
      <ext xmlns:x14="http://schemas.microsoft.com/office/spreadsheetml/2009/9/main" uri="{F057638F-6D5F-4e77-A914-E7F072B9BCA8}">
        <x14:sourceConnection name="ThisWorkbookDataModel"/>
      </ext>
    </extLst>
  </cacheSource>
  <cacheFields count="0"/>
  <cacheHierarchies count="82">
    <cacheHierarchy uniqueName="[Claims].[claim_id]" caption="claim_id" attribute="1" defaultMemberUniqueName="[Claims].[claim_id].[All]" allUniqueName="[Claims].[claim_id].[All]" dimensionUniqueName="[Claims]" displayFolder="" count="0" memberValueDatatype="20" unbalanced="0"/>
    <cacheHierarchy uniqueName="[Claims].[provider_id]" caption="provider_id" attribute="1" defaultMemberUniqueName="[Claims].[provider_id].[All]" allUniqueName="[Claims].[provider_id].[All]" dimensionUniqueName="[Claims]" displayFolder="" count="0" memberValueDatatype="20" unbalanced="0"/>
    <cacheHierarchy uniqueName="[Claims].[service_id]" caption="service_id" attribute="1" defaultMemberUniqueName="[Claims].[service_id].[All]" allUniqueName="[Claims].[service_id].[All]" dimensionUniqueName="[Claims]" displayFolder="" count="0" memberValueDatatype="20" unbalanced="0"/>
    <cacheHierarchy uniqueName="[Claims].[claim_amount]" caption="claim_amount" attribute="1" defaultMemberUniqueName="[Claims].[claim_amount].[All]" allUniqueName="[Claims].[claim_amount].[All]" dimensionUniqueName="[Claims]" displayFolder="" count="0" memberValueDatatype="5" unbalanced="0"/>
    <cacheHierarchy uniqueName="[Claims].[claim_date]" caption="claim_date" attribute="1" time="1" defaultMemberUniqueName="[Claims].[claim_date].[All]" allUniqueName="[Claims].[claim_date].[All]" dimensionUniqueName="[Claims]" displayFolder="" count="0" memberValueDatatype="7" unbalanced="0"/>
    <cacheHierarchy uniqueName="[Claims].[payment_date]" caption="payment_date" attribute="1" time="1" defaultMemberUniqueName="[Claims].[payment_date].[All]" allUniqueName="[Claims].[payment_date].[All]" dimensionUniqueName="[Claims]" displayFolder="" count="0" memberValueDatatype="7" unbalanced="0"/>
    <cacheHierarchy uniqueName="[Claims].[claim_status]" caption="claim_status" attribute="1" defaultMemberUniqueName="[Claims].[claim_status].[All]" allUniqueName="[Claims].[claim_status].[All]" dimensionUniqueName="[Claims]" displayFolder="" count="0" memberValueDatatype="130" unbalanced="0"/>
    <cacheHierarchy uniqueName="[Claims].[claim_date (Year)]" caption="claim_date (Year)" attribute="1" defaultMemberUniqueName="[Claims].[claim_date (Year)].[All]" allUniqueName="[Claims].[claim_date (Year)].[All]" dimensionUniqueName="[Claims]" displayFolder="" count="2" memberValueDatatype="130" unbalanced="0"/>
    <cacheHierarchy uniqueName="[Claims].[claim_date (Quarter)]" caption="claim_date (Quarter)" attribute="1" defaultMemberUniqueName="[Claims].[claim_date (Quarter)].[All]" allUniqueName="[Claims].[claim_date (Quarter)].[All]" dimensionUniqueName="[Claims]" displayFolder="" count="0" memberValueDatatype="130" unbalanced="0"/>
    <cacheHierarchy uniqueName="[Claims].[claim_date (Month)]" caption="claim_date (Month)" attribute="1" defaultMemberUniqueName="[Claims].[claim_date (Month)].[All]" allUniqueName="[Claims].[claim_date (Month)].[All]" dimensionUniqueName="[Claims]" displayFolder="" count="0" memberValueDatatype="130" unbalanced="0"/>
    <cacheHierarchy uniqueName="[Contributions].[contribution_id]" caption="contribution_id" attribute="1" defaultMemberUniqueName="[Contributions].[contribution_id].[All]" allUniqueName="[Contributions].[contribution_id].[All]" dimensionUniqueName="[Contributions]" displayFolder="" count="0" memberValueDatatype="20" unbalanced="0"/>
    <cacheHierarchy uniqueName="[Contributions].[member_id]" caption="member_id" attribute="1" defaultMemberUniqueName="[Contributions].[member_id].[All]" allUniqueName="[Contributions].[member_id].[All]" dimensionUniqueName="[Contributions]" displayFolder="" count="0" memberValueDatatype="20" unbalanced="0"/>
    <cacheHierarchy uniqueName="[Contributions].[contribution_amount]" caption="contribution_amount" attribute="1" defaultMemberUniqueName="[Contributions].[contribution_amount].[All]" allUniqueName="[Contributions].[contribution_amount].[All]" dimensionUniqueName="[Contributions]" displayFolder="" count="0" memberValueDatatype="5" unbalanced="0"/>
    <cacheHierarchy uniqueName="[Contributions].[contribution_date]" caption="contribution_date" attribute="1" time="1" defaultMemberUniqueName="[Contributions].[contribution_date].[All]" allUniqueName="[Contributions].[contribution_date].[All]" dimensionUniqueName="[Contributions]" displayFolder="" count="0" memberValueDatatype="7" unbalanced="0"/>
    <cacheHierarchy uniqueName="[Contributions].[payment_status]" caption="payment_status" attribute="1" defaultMemberUniqueName="[Contributions].[payment_status].[All]" allUniqueName="[Contributions].[payment_status].[All]" dimensionUniqueName="[Contributions]" displayFolder="" count="0" memberValueDatatype="130" unbalanced="0"/>
    <cacheHierarchy uniqueName="[Contributions].[employer_id]" caption="employer_id" attribute="1" defaultMemberUniqueName="[Contributions].[employer_id].[All]" allUniqueName="[Contributions].[employer_id].[All]" dimensionUniqueName="[Contributions]" displayFolder="" count="0" memberValueDatatype="130" unbalanced="0"/>
    <cacheHierarchy uniqueName="[Contributions].[penalty_applied]" caption="penalty_applied" attribute="1" defaultMemberUniqueName="[Contributions].[penalty_applied].[All]" allUniqueName="[Contributions].[penalty_applied].[All]" dimensionUniqueName="[Contributions]" displayFolder="" count="0" memberValueDatatype="5" unbalanced="0"/>
    <cacheHierarchy uniqueName="[Contributions].[contribution_date (Year)]" caption="contribution_date (Year)" attribute="1" defaultMemberUniqueName="[Contributions].[contribution_date (Year)].[All]" allUniqueName="[Contributions].[contribution_date (Year)].[All]" dimensionUniqueName="[Contributions]" displayFolder="" count="0" memberValueDatatype="130" unbalanced="0"/>
    <cacheHierarchy uniqueName="[Contributions].[contribution_date (Quarter)]" caption="contribution_date (Quarter)" attribute="1" defaultMemberUniqueName="[Contributions].[contribution_date (Quarter)].[All]" allUniqueName="[Contributions].[contribution_date (Quarter)].[All]" dimensionUniqueName="[Contributions]" displayFolder="" count="0" memberValueDatatype="130" unbalanced="0"/>
    <cacheHierarchy uniqueName="[Contributions].[contribution_date (Month)]" caption="contribution_date (Month)" attribute="1" defaultMemberUniqueName="[Contributions].[contribution_date (Month)].[All]" allUniqueName="[Contributions].[contribution_date (Month)].[All]" dimensionUniqueName="[Contributions]" displayFolder="" count="0" memberValueDatatype="130" unbalanced="0"/>
    <cacheHierarchy uniqueName="[Healthcare_Services].[service_id]" caption="service_id" attribute="1" defaultMemberUniqueName="[Healthcare_Services].[service_id].[All]" allUniqueName="[Healthcare_Services].[service_id].[All]" dimensionUniqueName="[Healthcare_Services]" displayFolder="" count="0" memberValueDatatype="20" unbalanced="0"/>
    <cacheHierarchy uniqueName="[Healthcare_Services].[member_id]" caption="member_id" attribute="1" defaultMemberUniqueName="[Healthcare_Services].[member_id].[All]" allUniqueName="[Healthcare_Services].[member_id].[All]" dimensionUniqueName="[Healthcare_Services]" displayFolder="" count="0" memberValueDatatype="20" unbalanced="0"/>
    <cacheHierarchy uniqueName="[Healthcare_Services].[provider_id]" caption="provider_id" attribute="1" defaultMemberUniqueName="[Healthcare_Services].[provider_id].[All]" allUniqueName="[Healthcare_Services].[provider_id].[All]" dimensionUniqueName="[Healthcare_Services]" displayFolder="" count="0" memberValueDatatype="20" unbalanced="0"/>
    <cacheHierarchy uniqueName="[Healthcare_Services].[service_type]" caption="service_type" attribute="1" defaultMemberUniqueName="[Healthcare_Services].[service_type].[All]" allUniqueName="[Healthcare_Services].[service_type].[All]" dimensionUniqueName="[Healthcare_Services]" displayFolder="" count="0" memberValueDatatype="130" unbalanced="0"/>
    <cacheHierarchy uniqueName="[Healthcare_Services].[service_date]" caption="service_date" attribute="1" time="1" defaultMemberUniqueName="[Healthcare_Services].[service_date].[All]" allUniqueName="[Healthcare_Services].[service_date].[All]" dimensionUniqueName="[Healthcare_Services]" displayFolder="" count="0" memberValueDatatype="7" unbalanced="0"/>
    <cacheHierarchy uniqueName="[Healthcare_Services].[cost_total]" caption="cost_total" attribute="1" defaultMemberUniqueName="[Healthcare_Services].[cost_total].[All]" allUniqueName="[Healthcare_Services].[cost_total].[All]" dimensionUniqueName="[Healthcare_Services]" displayFolder="" count="0" memberValueDatatype="5" unbalanced="0"/>
    <cacheHierarchy uniqueName="[Healthcare_Services].[cost_covered]" caption="cost_covered" attribute="1" defaultMemberUniqueName="[Healthcare_Services].[cost_covered].[All]" allUniqueName="[Healthcare_Services].[cost_covered].[All]" dimensionUniqueName="[Healthcare_Services]" displayFolder="" count="0" memberValueDatatype="5" unbalanced="0"/>
    <cacheHierarchy uniqueName="[Healthcare_Services].[out_of_pocket]" caption="out_of_pocket" attribute="1" defaultMemberUniqueName="[Healthcare_Services].[out_of_pocket].[All]" allUniqueName="[Healthcare_Services].[out_of_pocket].[All]" dimensionUniqueName="[Healthcare_Services]" displayFolder="" count="0" memberValueDatatype="5" unbalanced="0"/>
    <cacheHierarchy uniqueName="[Legal_Cases].[case_id]" caption="case_id" attribute="1" defaultMemberUniqueName="[Legal_Cases].[case_id].[All]" allUniqueName="[Legal_Cases].[case_id].[All]" dimensionUniqueName="[Legal_Cases]" displayFolder="" count="0" memberValueDatatype="20" unbalanced="0"/>
    <cacheHierarchy uniqueName="[Legal_Cases].[case_description]" caption="case_description" attribute="1" defaultMemberUniqueName="[Legal_Cases].[case_description].[All]" allUniqueName="[Legal_Cases].[case_description].[All]" dimensionUniqueName="[Legal_Cases]" displayFolder="" count="0" memberValueDatatype="130" unbalanced="0"/>
    <cacheHierarchy uniqueName="[Legal_Cases].[filing_date]" caption="filing_date" attribute="1" time="1" defaultMemberUniqueName="[Legal_Cases].[filing_date].[All]" allUniqueName="[Legal_Cases].[filing_date].[All]" dimensionUniqueName="[Legal_Cases]" displayFolder="" count="0" memberValueDatatype="7" unbalanced="0"/>
    <cacheHierarchy uniqueName="[Legal_Cases].[status]" caption="status" attribute="1" defaultMemberUniqueName="[Legal_Cases].[status].[All]" allUniqueName="[Legal_Cases].[status].[All]" dimensionUniqueName="[Legal_Cases]" displayFolder="" count="0" memberValueDatatype="130" unbalanced="0"/>
    <cacheHierarchy uniqueName="[Legal_Cases].[impact_level]" caption="impact_level" attribute="1" defaultMemberUniqueName="[Legal_Cases].[impact_level].[All]" allUniqueName="[Legal_Cases].[impact_level].[All]" dimensionUniqueName="[Legal_Cases]" displayFolder="" count="0" memberValueDatatype="130" unbalanced="0"/>
    <cacheHierarchy uniqueName="[Members].[member_id]" caption="member_id" attribute="1" defaultMemberUniqueName="[Members].[member_id].[All]" allUniqueName="[Members].[member_id].[All]" dimensionUniqueName="[Members]" displayFolder="" count="0" memberValueDatatype="20" unbalanced="0"/>
    <cacheHierarchy uniqueName="[Members].[national_id]" caption="national_id" attribute="1" defaultMemberUniqueName="[Members].[national_id].[All]" allUniqueName="[Members].[national_id].[All]" dimensionUniqueName="[Members]" displayFolder="" count="0" memberValueDatatype="20" unbalanced="0"/>
    <cacheHierarchy uniqueName="[Members].[full_name]" caption="full_name" attribute="1" defaultMemberUniqueName="[Members].[full_name].[All]" allUniqueName="[Members].[full_name].[All]" dimensionUniqueName="[Members]" displayFolder="" count="0" memberValueDatatype="130" unbalanced="0"/>
    <cacheHierarchy uniqueName="[Members].[age]" caption="age" attribute="1" defaultMemberUniqueName="[Members].[age].[All]" allUniqueName="[Members].[age].[All]" dimensionUniqueName="[Members]" displayFolder="" count="0" memberValueDatatype="20" unbalanced="0"/>
    <cacheHierarchy uniqueName="[Members].[gender]" caption="gender" attribute="1" defaultMemberUniqueName="[Members].[gender].[All]" allUniqueName="[Members].[gender].[All]" dimensionUniqueName="[Members]" displayFolder="" count="2" memberValueDatatype="130" unbalanced="0"/>
    <cacheHierarchy uniqueName="[Members].[income_level]" caption="income_level" attribute="1" defaultMemberUniqueName="[Members].[income_level].[All]" allUniqueName="[Members].[income_level].[All]" dimensionUniqueName="[Members]" displayFolder="" count="0" memberValueDatatype="130" unbalanced="0"/>
    <cacheHierarchy uniqueName="[Members].[employment_status]" caption="employment_status" attribute="1" defaultMemberUniqueName="[Members].[employment_status].[All]" allUniqueName="[Members].[employment_status].[All]" dimensionUniqueName="[Members]" displayFolder="" count="0" memberValueDatatype="130" unbalanced="0"/>
    <cacheHierarchy uniqueName="[Members].[region]" caption="region" attribute="1" defaultMemberUniqueName="[Members].[region].[All]" allUniqueName="[Members].[region].[All]" dimensionUniqueName="[Members]" displayFolder="" count="2" memberValueDatatype="130" unbalanced="0"/>
    <cacheHierarchy uniqueName="[Members].[registration_date]" caption="registration_date" attribute="1" time="1" defaultMemberUniqueName="[Members].[registration_date].[All]" allUniqueName="[Members].[registration_date].[All]" dimensionUniqueName="[Members]" displayFolder="" count="0" memberValueDatatype="7" unbalanced="0"/>
    <cacheHierarchy uniqueName="[Members].[is_subsidized]" caption="is_subsidized" attribute="1" defaultMemberUniqueName="[Members].[is_subsidized].[All]" allUniqueName="[Members].[is_subsidized].[All]" dimensionUniqueName="[Members]" displayFolder="" count="0" memberValueDatatype="11" unbalanced="0"/>
    <cacheHierarchy uniqueName="[Members].[nhif_migrated]" caption="nhif_migrated" attribute="1" defaultMemberUniqueName="[Members].[nhif_migrated].[All]" allUniqueName="[Members].[nhif_migrated].[All]" dimensionUniqueName="[Members]" displayFolder="" count="0" memberValueDatatype="11" unbalanced="0"/>
    <cacheHierarchy uniqueName="[Providers].[provider_id]" caption="provider_id" attribute="1" defaultMemberUniqueName="[Providers].[provider_id].[All]" allUniqueName="[Providers].[provider_id].[All]" dimensionUniqueName="[Providers]" displayFolder="" count="0" memberValueDatatype="20" unbalanced="0"/>
    <cacheHierarchy uniqueName="[Providers].[provider_name]" caption="provider_name" attribute="1" defaultMemberUniqueName="[Providers].[provider_name].[All]" allUniqueName="[Providers].[provider_name].[All]" dimensionUniqueName="[Providers]" displayFolder="" count="0" memberValueDatatype="130" unbalanced="0"/>
    <cacheHierarchy uniqueName="[Providers].[region]" caption="region" attribute="1" defaultMemberUniqueName="[Providers].[region].[All]" allUniqueName="[Providers].[region].[All]" dimensionUniqueName="[Providers]" displayFolder="" count="0" memberValueDatatype="130" unbalanced="0"/>
    <cacheHierarchy uniqueName="[Providers].[facility_type]" caption="facility_type" attribute="1" defaultMemberUniqueName="[Providers].[facility_type].[All]" allUniqueName="[Providers].[facility_type].[All]" dimensionUniqueName="[Providers]" displayFolder="" count="0" memberValueDatatype="130" unbalanced="0"/>
    <cacheHierarchy uniqueName="[Providers].[level]" caption="level" attribute="1" defaultMemberUniqueName="[Providers].[level].[All]" allUniqueName="[Providers].[level].[All]" dimensionUniqueName="[Providers]" displayFolder="" count="2" memberValueDatatype="130" unbalanced="0"/>
    <cacheHierarchy uniqueName="[Providers].[accreditation_date]" caption="accreditation_date" attribute="1" time="1" defaultMemberUniqueName="[Providers].[accreditation_date].[All]" allUniqueName="[Providers].[accreditation_date].[All]" dimensionUniqueName="[Providers]" displayFolder="" count="0" memberValueDatatype="7" unbalanced="0"/>
    <cacheHierarchy uniqueName="[Surveys].[survey_id]" caption="survey_id" attribute="1" defaultMemberUniqueName="[Surveys].[survey_id].[All]" allUniqueName="[Surveys].[survey_id].[All]" dimensionUniqueName="[Surveys]" displayFolder="" count="0" memberValueDatatype="20" unbalanced="0"/>
    <cacheHierarchy uniqueName="[Surveys].[member_id]" caption="member_id" attribute="1" defaultMemberUniqueName="[Surveys].[member_id].[All]" allUniqueName="[Surveys].[member_id].[All]" dimensionUniqueName="[Surveys]" displayFolder="" count="0" memberValueDatatype="20" unbalanced="0"/>
    <cacheHierarchy uniqueName="[Surveys].[survey_date]" caption="survey_date" attribute="1" time="1" defaultMemberUniqueName="[Surveys].[survey_date].[All]" allUniqueName="[Surveys].[survey_date].[All]" dimensionUniqueName="[Surveys]" displayFolder="" count="0" memberValueDatatype="7" unbalanced="0"/>
    <cacheHierarchy uniqueName="[Surveys].[awareness_level]" caption="awareness_level" attribute="1" defaultMemberUniqueName="[Surveys].[awareness_level].[All]" allUniqueName="[Surveys].[awareness_level].[All]" dimensionUniqueName="[Surveys]" displayFolder="" count="0" memberValueDatatype="130" unbalanced="0"/>
    <cacheHierarchy uniqueName="[Surveys].[satisfaction_score]" caption="satisfaction_score" attribute="1" defaultMemberUniqueName="[Surveys].[satisfaction_score].[All]" allUniqueName="[Surveys].[satisfaction_score].[All]" dimensionUniqueName="[Surveys]" displayFolder="" count="0" memberValueDatatype="20" unbalanced="0"/>
    <cacheHierarchy uniqueName="[Surveys].[trust_level]" caption="trust_level" attribute="1" defaultMemberUniqueName="[Surveys].[trust_level].[All]" allUniqueName="[Surveys].[trust_level].[All]" dimensionUniqueName="[Surveys]" displayFolder="" count="0" memberValueDatatype="130" unbalanced="0"/>
    <cacheHierarchy uniqueName="[Surveys].[comments]" caption="comments" attribute="1" defaultMemberUniqueName="[Surveys].[comments].[All]" allUniqueName="[Surveys].[comments].[All]" dimensionUniqueName="[Surveys]" displayFolder="" count="0" memberValueDatatype="130" unbalanced="0"/>
    <cacheHierarchy uniqueName="[Claims].[claim_date (Month Index)]" caption="claim_date (Month Index)" attribute="1" defaultMemberUniqueName="[Claims].[claim_date (Month Index)].[All]" allUniqueName="[Claims].[claim_date (Month Index)].[All]" dimensionUniqueName="[Claims]" displayFolder="" count="0" memberValueDatatype="20" unbalanced="0" hidden="1"/>
    <cacheHierarchy uniqueName="[Contributions].[contribution_date (Month Index)]" caption="contribution_date (Month Index)" attribute="1" defaultMemberUniqueName="[Contributions].[contribution_date (Month Index)].[All]" allUniqueName="[Contributions].[contribution_date (Month Index)].[All]" dimensionUniqueName="[Contributions]" displayFolder="" count="0" memberValueDatatype="20" unbalanced="0" hidden="1"/>
    <cacheHierarchy uniqueName="[Measures].[__XL_Count Claims]" caption="__XL_Count Claims" measure="1" displayFolder="" measureGroup="Claims" count="0" hidden="1"/>
    <cacheHierarchy uniqueName="[Measures].[__XL_Count Contributions]" caption="__XL_Count Contributions" measure="1" displayFolder="" measureGroup="Contributions" count="0" hidden="1"/>
    <cacheHierarchy uniqueName="[Measures].[__XL_Count Healthcare_Services]" caption="__XL_Count Healthcare_Services" measure="1" displayFolder="" measureGroup="Healthcare_Services" count="0" hidden="1"/>
    <cacheHierarchy uniqueName="[Measures].[__XL_Count Legal_Cases]" caption="__XL_Count Legal_Cases" measure="1" displayFolder="" measureGroup="Legal_Cases" count="0" hidden="1"/>
    <cacheHierarchy uniqueName="[Measures].[__XL_Count Members]" caption="__XL_Count Members" measure="1" displayFolder="" measureGroup="Members" count="0" hidden="1"/>
    <cacheHierarchy uniqueName="[Measures].[__XL_Count Providers]" caption="__XL_Count Providers" measure="1" displayFolder="" measureGroup="Providers" count="0" hidden="1"/>
    <cacheHierarchy uniqueName="[Measures].[__XL_Count Surveys]" caption="__XL_Count Surveys" measure="1" displayFolder="" measureGroup="Surveys" count="0" hidden="1"/>
    <cacheHierarchy uniqueName="[Measures].[__No measures defined]" caption="__No measures defined" measure="1" displayFolder="" count="0" hidden="1"/>
    <cacheHierarchy uniqueName="[Measures].[Sum of member_id]" caption="Sum of member_id" measure="1" displayFolder="" measureGroup="Members" count="0" hidden="1">
      <extLst>
        <ext xmlns:x15="http://schemas.microsoft.com/office/spreadsheetml/2010/11/main" uri="{B97F6D7D-B522-45F9-BDA1-12C45D357490}">
          <x15:cacheHierarchy aggregatedColumn="33"/>
        </ext>
      </extLst>
    </cacheHierarchy>
    <cacheHierarchy uniqueName="[Measures].[Count of member_id]" caption="Count of member_id" measure="1" displayFolder="" measureGroup="Members" count="0" hidden="1">
      <extLst>
        <ext xmlns:x15="http://schemas.microsoft.com/office/spreadsheetml/2010/11/main" uri="{B97F6D7D-B522-45F9-BDA1-12C45D357490}">
          <x15:cacheHierarchy aggregatedColumn="33"/>
        </ext>
      </extLst>
    </cacheHierarchy>
    <cacheHierarchy uniqueName="[Measures].[Sum of contribution_amount]" caption="Sum of contribution_amount" measure="1" displayFolder="" measureGroup="Contributions" count="0" hidden="1">
      <extLst>
        <ext xmlns:x15="http://schemas.microsoft.com/office/spreadsheetml/2010/11/main" uri="{B97F6D7D-B522-45F9-BDA1-12C45D357490}">
          <x15:cacheHierarchy aggregatedColumn="12"/>
        </ext>
      </extLst>
    </cacheHierarchy>
    <cacheHierarchy uniqueName="[Measures].[Sum of service_id]" caption="Sum of service_id" measure="1" displayFolder="" measureGroup="Healthcare_Services" count="0" hidden="1">
      <extLst>
        <ext xmlns:x15="http://schemas.microsoft.com/office/spreadsheetml/2010/11/main" uri="{B97F6D7D-B522-45F9-BDA1-12C45D357490}">
          <x15:cacheHierarchy aggregatedColumn="20"/>
        </ext>
      </extLst>
    </cacheHierarchy>
    <cacheHierarchy uniqueName="[Measures].[Count of service_id]" caption="Count of service_id" measure="1" displayFolder="" measureGroup="Healthcare_Services" count="0" hidden="1">
      <extLst>
        <ext xmlns:x15="http://schemas.microsoft.com/office/spreadsheetml/2010/11/main" uri="{B97F6D7D-B522-45F9-BDA1-12C45D357490}">
          <x15:cacheHierarchy aggregatedColumn="20"/>
        </ext>
      </extLst>
    </cacheHierarchy>
    <cacheHierarchy uniqueName="[Measures].[Sum of cost_total]" caption="Sum of cost_total" measure="1" displayFolder="" measureGroup="Healthcare_Services" count="0" hidden="1">
      <extLst>
        <ext xmlns:x15="http://schemas.microsoft.com/office/spreadsheetml/2010/11/main" uri="{B97F6D7D-B522-45F9-BDA1-12C45D357490}">
          <x15:cacheHierarchy aggregatedColumn="25"/>
        </ext>
      </extLst>
    </cacheHierarchy>
    <cacheHierarchy uniqueName="[Measures].[Sum of cost_covered]" caption="Sum of cost_covered" measure="1" displayFolder="" measureGroup="Healthcare_Services" count="0" hidden="1">
      <extLst>
        <ext xmlns:x15="http://schemas.microsoft.com/office/spreadsheetml/2010/11/main" uri="{B97F6D7D-B522-45F9-BDA1-12C45D357490}">
          <x15:cacheHierarchy aggregatedColumn="26"/>
        </ext>
      </extLst>
    </cacheHierarchy>
    <cacheHierarchy uniqueName="[Measures].[Sum of claim_amount]" caption="Sum of claim_amount" measure="1" displayFolder="" measureGroup="Claims" count="0" hidden="1">
      <extLst>
        <ext xmlns:x15="http://schemas.microsoft.com/office/spreadsheetml/2010/11/main" uri="{B97F6D7D-B522-45F9-BDA1-12C45D357490}">
          <x15:cacheHierarchy aggregatedColumn="3"/>
        </ext>
      </extLst>
    </cacheHierarchy>
    <cacheHierarchy uniqueName="[Measures].[Count of claim_amount]" caption="Count of claim_amount" measure="1" displayFolder="" measureGroup="Claims" count="0" hidden="1">
      <extLst>
        <ext xmlns:x15="http://schemas.microsoft.com/office/spreadsheetml/2010/11/main" uri="{B97F6D7D-B522-45F9-BDA1-12C45D357490}">
          <x15:cacheHierarchy aggregatedColumn="3"/>
        </ext>
      </extLst>
    </cacheHierarchy>
    <cacheHierarchy uniqueName="[Measures].[Count of claim_status]" caption="Count of claim_status" measure="1" displayFolder="" measureGroup="Claims" count="0" hidden="1">
      <extLst>
        <ext xmlns:x15="http://schemas.microsoft.com/office/spreadsheetml/2010/11/main" uri="{B97F6D7D-B522-45F9-BDA1-12C45D357490}">
          <x15:cacheHierarchy aggregatedColumn="6"/>
        </ext>
      </extLst>
    </cacheHierarchy>
    <cacheHierarchy uniqueName="[Measures].[Average of contribution_amount]" caption="Average of contribution_amount" measure="1" displayFolder="" measureGroup="Contributions" count="0" hidden="1">
      <extLst>
        <ext xmlns:x15="http://schemas.microsoft.com/office/spreadsheetml/2010/11/main" uri="{B97F6D7D-B522-45F9-BDA1-12C45D357490}">
          <x15:cacheHierarchy aggregatedColumn="12"/>
        </ext>
      </extLst>
    </cacheHierarchy>
    <cacheHierarchy uniqueName="[Measures].[Sum of claim_id]" caption="Sum of claim_id" measure="1" displayFolder="" measureGroup="Claims" count="0" hidden="1">
      <extLst>
        <ext xmlns:x15="http://schemas.microsoft.com/office/spreadsheetml/2010/11/main" uri="{B97F6D7D-B522-45F9-BDA1-12C45D357490}">
          <x15:cacheHierarchy aggregatedColumn="0"/>
        </ext>
      </extLst>
    </cacheHierarchy>
    <cacheHierarchy uniqueName="[Measures].[Count of claim_id]" caption="Count of claim_id" measure="1" displayFolder="" measureGroup="Claims" count="0" hidden="1">
      <extLst>
        <ext xmlns:x15="http://schemas.microsoft.com/office/spreadsheetml/2010/11/main" uri="{B97F6D7D-B522-45F9-BDA1-12C45D357490}">
          <x15:cacheHierarchy aggregatedColumn="0"/>
        </ext>
      </extLst>
    </cacheHierarchy>
    <cacheHierarchy uniqueName="[Measures].[Average of cost_covered]" caption="Average of cost_covered" measure="1" displayFolder="" measureGroup="Healthcare_Services" count="0" hidden="1">
      <extLst>
        <ext xmlns:x15="http://schemas.microsoft.com/office/spreadsheetml/2010/11/main" uri="{B97F6D7D-B522-45F9-BDA1-12C45D357490}">
          <x15:cacheHierarchy aggregatedColumn="26"/>
        </ext>
      </extLst>
    </cacheHierarchy>
    <cacheHierarchy uniqueName="[Measures].[Average of cost_total]" caption="Average of cost_total" measure="1" displayFolder="" measureGroup="Healthcare_Service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167259969"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78.52405428241" backgroundQuery="1" createdVersion="3" refreshedVersion="8" minRefreshableVersion="3" recordCount="0" supportSubquery="1" supportAdvancedDrill="1" xr:uid="{1F69ADCF-C617-4A48-B4DB-C294B85C098D}">
  <cacheSource type="external" connectionId="8">
    <extLst>
      <ext xmlns:x14="http://schemas.microsoft.com/office/spreadsheetml/2009/9/main" uri="{F057638F-6D5F-4e77-A914-E7F072B9BCA8}">
        <x14:sourceConnection name="ThisWorkbookDataModel"/>
      </ext>
    </extLst>
  </cacheSource>
  <cacheFields count="0"/>
  <cacheHierarchies count="82">
    <cacheHierarchy uniqueName="[Claims].[claim_id]" caption="claim_id" attribute="1" defaultMemberUniqueName="[Claims].[claim_id].[All]" allUniqueName="[Claims].[claim_id].[All]" dimensionUniqueName="[Claims]" displayFolder="" count="0" memberValueDatatype="20" unbalanced="0"/>
    <cacheHierarchy uniqueName="[Claims].[provider_id]" caption="provider_id" attribute="1" defaultMemberUniqueName="[Claims].[provider_id].[All]" allUniqueName="[Claims].[provider_id].[All]" dimensionUniqueName="[Claims]" displayFolder="" count="0" memberValueDatatype="20" unbalanced="0"/>
    <cacheHierarchy uniqueName="[Claims].[service_id]" caption="service_id" attribute="1" defaultMemberUniqueName="[Claims].[service_id].[All]" allUniqueName="[Claims].[service_id].[All]" dimensionUniqueName="[Claims]" displayFolder="" count="0" memberValueDatatype="20" unbalanced="0"/>
    <cacheHierarchy uniqueName="[Claims].[claim_amount]" caption="claim_amount" attribute="1" defaultMemberUniqueName="[Claims].[claim_amount].[All]" allUniqueName="[Claims].[claim_amount].[All]" dimensionUniqueName="[Claims]" displayFolder="" count="0" memberValueDatatype="5" unbalanced="0"/>
    <cacheHierarchy uniqueName="[Claims].[claim_date]" caption="claim_date" attribute="1" time="1" defaultMemberUniqueName="[Claims].[claim_date].[All]" allUniqueName="[Claims].[claim_date].[All]" dimensionUniqueName="[Claims]" displayFolder="" count="0" memberValueDatatype="7" unbalanced="0"/>
    <cacheHierarchy uniqueName="[Claims].[payment_date]" caption="payment_date" attribute="1" time="1" defaultMemberUniqueName="[Claims].[payment_date].[All]" allUniqueName="[Claims].[payment_date].[All]" dimensionUniqueName="[Claims]" displayFolder="" count="0" memberValueDatatype="7" unbalanced="0"/>
    <cacheHierarchy uniqueName="[Claims].[claim_status]" caption="claim_status" attribute="1" defaultMemberUniqueName="[Claims].[claim_status].[All]" allUniqueName="[Claims].[claim_status].[All]" dimensionUniqueName="[Claims]" displayFolder="" count="0" memberValueDatatype="130" unbalanced="0"/>
    <cacheHierarchy uniqueName="[Claims].[claim_date (Year)]" caption="claim_date (Year)" attribute="1" defaultMemberUniqueName="[Claims].[claim_date (Year)].[All]" allUniqueName="[Claims].[claim_date (Year)].[All]" dimensionUniqueName="[Claims]" displayFolder="" count="0" memberValueDatatype="130" unbalanced="0"/>
    <cacheHierarchy uniqueName="[Claims].[claim_date (Quarter)]" caption="claim_date (Quarter)" attribute="1" defaultMemberUniqueName="[Claims].[claim_date (Quarter)].[All]" allUniqueName="[Claims].[claim_date (Quarter)].[All]" dimensionUniqueName="[Claims]" displayFolder="" count="0" memberValueDatatype="130" unbalanced="0"/>
    <cacheHierarchy uniqueName="[Claims].[claim_date (Month)]" caption="claim_date (Month)" attribute="1" defaultMemberUniqueName="[Claims].[claim_date (Month)].[All]" allUniqueName="[Claims].[claim_date (Month)].[All]" dimensionUniqueName="[Claims]" displayFolder="" count="0" memberValueDatatype="130" unbalanced="0"/>
    <cacheHierarchy uniqueName="[Contributions].[contribution_id]" caption="contribution_id" attribute="1" defaultMemberUniqueName="[Contributions].[contribution_id].[All]" allUniqueName="[Contributions].[contribution_id].[All]" dimensionUniqueName="[Contributions]" displayFolder="" count="0" memberValueDatatype="20" unbalanced="0"/>
    <cacheHierarchy uniqueName="[Contributions].[member_id]" caption="member_id" attribute="1" defaultMemberUniqueName="[Contributions].[member_id].[All]" allUniqueName="[Contributions].[member_id].[All]" dimensionUniqueName="[Contributions]" displayFolder="" count="0" memberValueDatatype="20" unbalanced="0"/>
    <cacheHierarchy uniqueName="[Contributions].[contribution_amount]" caption="contribution_amount" attribute="1" defaultMemberUniqueName="[Contributions].[contribution_amount].[All]" allUniqueName="[Contributions].[contribution_amount].[All]" dimensionUniqueName="[Contributions]" displayFolder="" count="0" memberValueDatatype="5" unbalanced="0"/>
    <cacheHierarchy uniqueName="[Contributions].[contribution_date]" caption="contribution_date" attribute="1" time="1" defaultMemberUniqueName="[Contributions].[contribution_date].[All]" allUniqueName="[Contributions].[contribution_date].[All]" dimensionUniqueName="[Contributions]" displayFolder="" count="0" memberValueDatatype="7" unbalanced="0"/>
    <cacheHierarchy uniqueName="[Contributions].[payment_status]" caption="payment_status" attribute="1" defaultMemberUniqueName="[Contributions].[payment_status].[All]" allUniqueName="[Contributions].[payment_status].[All]" dimensionUniqueName="[Contributions]" displayFolder="" count="0" memberValueDatatype="130" unbalanced="0"/>
    <cacheHierarchy uniqueName="[Contributions].[employer_id]" caption="employer_id" attribute="1" defaultMemberUniqueName="[Contributions].[employer_id].[All]" allUniqueName="[Contributions].[employer_id].[All]" dimensionUniqueName="[Contributions]" displayFolder="" count="0" memberValueDatatype="130" unbalanced="0"/>
    <cacheHierarchy uniqueName="[Contributions].[penalty_applied]" caption="penalty_applied" attribute="1" defaultMemberUniqueName="[Contributions].[penalty_applied].[All]" allUniqueName="[Contributions].[penalty_applied].[All]" dimensionUniqueName="[Contributions]" displayFolder="" count="0" memberValueDatatype="5" unbalanced="0"/>
    <cacheHierarchy uniqueName="[Contributions].[contribution_date (Year)]" caption="contribution_date (Year)" attribute="1" defaultMemberUniqueName="[Contributions].[contribution_date (Year)].[All]" allUniqueName="[Contributions].[contribution_date (Year)].[All]" dimensionUniqueName="[Contributions]" displayFolder="" count="0" memberValueDatatype="130" unbalanced="0"/>
    <cacheHierarchy uniqueName="[Contributions].[contribution_date (Quarter)]" caption="contribution_date (Quarter)" attribute="1" defaultMemberUniqueName="[Contributions].[contribution_date (Quarter)].[All]" allUniqueName="[Contributions].[contribution_date (Quarter)].[All]" dimensionUniqueName="[Contributions]" displayFolder="" count="0" memberValueDatatype="130" unbalanced="0"/>
    <cacheHierarchy uniqueName="[Contributions].[contribution_date (Month)]" caption="contribution_date (Month)" attribute="1" defaultMemberUniqueName="[Contributions].[contribution_date (Month)].[All]" allUniqueName="[Contributions].[contribution_date (Month)].[All]" dimensionUniqueName="[Contributions]" displayFolder="" count="0" memberValueDatatype="130" unbalanced="0"/>
    <cacheHierarchy uniqueName="[Healthcare_Services].[service_id]" caption="service_id" attribute="1" defaultMemberUniqueName="[Healthcare_Services].[service_id].[All]" allUniqueName="[Healthcare_Services].[service_id].[All]" dimensionUniqueName="[Healthcare_Services]" displayFolder="" count="0" memberValueDatatype="20" unbalanced="0"/>
    <cacheHierarchy uniqueName="[Healthcare_Services].[member_id]" caption="member_id" attribute="1" defaultMemberUniqueName="[Healthcare_Services].[member_id].[All]" allUniqueName="[Healthcare_Services].[member_id].[All]" dimensionUniqueName="[Healthcare_Services]" displayFolder="" count="0" memberValueDatatype="20" unbalanced="0"/>
    <cacheHierarchy uniqueName="[Healthcare_Services].[provider_id]" caption="provider_id" attribute="1" defaultMemberUniqueName="[Healthcare_Services].[provider_id].[All]" allUniqueName="[Healthcare_Services].[provider_id].[All]" dimensionUniqueName="[Healthcare_Services]" displayFolder="" count="0" memberValueDatatype="20" unbalanced="0"/>
    <cacheHierarchy uniqueName="[Healthcare_Services].[service_type]" caption="service_type" attribute="1" defaultMemberUniqueName="[Healthcare_Services].[service_type].[All]" allUniqueName="[Healthcare_Services].[service_type].[All]" dimensionUniqueName="[Healthcare_Services]" displayFolder="" count="0" memberValueDatatype="130" unbalanced="0"/>
    <cacheHierarchy uniqueName="[Healthcare_Services].[service_date]" caption="service_date" attribute="1" time="1" defaultMemberUniqueName="[Healthcare_Services].[service_date].[All]" allUniqueName="[Healthcare_Services].[service_date].[All]" dimensionUniqueName="[Healthcare_Services]" displayFolder="" count="0" memberValueDatatype="7" unbalanced="0"/>
    <cacheHierarchy uniqueName="[Healthcare_Services].[cost_total]" caption="cost_total" attribute="1" defaultMemberUniqueName="[Healthcare_Services].[cost_total].[All]" allUniqueName="[Healthcare_Services].[cost_total].[All]" dimensionUniqueName="[Healthcare_Services]" displayFolder="" count="0" memberValueDatatype="5" unbalanced="0"/>
    <cacheHierarchy uniqueName="[Healthcare_Services].[cost_covered]" caption="cost_covered" attribute="1" defaultMemberUniqueName="[Healthcare_Services].[cost_covered].[All]" allUniqueName="[Healthcare_Services].[cost_covered].[All]" dimensionUniqueName="[Healthcare_Services]" displayFolder="" count="0" memberValueDatatype="5" unbalanced="0"/>
    <cacheHierarchy uniqueName="[Healthcare_Services].[out_of_pocket]" caption="out_of_pocket" attribute="1" defaultMemberUniqueName="[Healthcare_Services].[out_of_pocket].[All]" allUniqueName="[Healthcare_Services].[out_of_pocket].[All]" dimensionUniqueName="[Healthcare_Services]" displayFolder="" count="0" memberValueDatatype="5" unbalanced="0"/>
    <cacheHierarchy uniqueName="[Legal_Cases].[case_id]" caption="case_id" attribute="1" defaultMemberUniqueName="[Legal_Cases].[case_id].[All]" allUniqueName="[Legal_Cases].[case_id].[All]" dimensionUniqueName="[Legal_Cases]" displayFolder="" count="0" memberValueDatatype="20" unbalanced="0"/>
    <cacheHierarchy uniqueName="[Legal_Cases].[case_description]" caption="case_description" attribute="1" defaultMemberUniqueName="[Legal_Cases].[case_description].[All]" allUniqueName="[Legal_Cases].[case_description].[All]" dimensionUniqueName="[Legal_Cases]" displayFolder="" count="0" memberValueDatatype="130" unbalanced="0"/>
    <cacheHierarchy uniqueName="[Legal_Cases].[filing_date]" caption="filing_date" attribute="1" time="1" defaultMemberUniqueName="[Legal_Cases].[filing_date].[All]" allUniqueName="[Legal_Cases].[filing_date].[All]" dimensionUniqueName="[Legal_Cases]" displayFolder="" count="0" memberValueDatatype="7" unbalanced="0"/>
    <cacheHierarchy uniqueName="[Legal_Cases].[status]" caption="status" attribute="1" defaultMemberUniqueName="[Legal_Cases].[status].[All]" allUniqueName="[Legal_Cases].[status].[All]" dimensionUniqueName="[Legal_Cases]" displayFolder="" count="0" memberValueDatatype="130" unbalanced="0"/>
    <cacheHierarchy uniqueName="[Legal_Cases].[impact_level]" caption="impact_level" attribute="1" defaultMemberUniqueName="[Legal_Cases].[impact_level].[All]" allUniqueName="[Legal_Cases].[impact_level].[All]" dimensionUniqueName="[Legal_Cases]" displayFolder="" count="0" memberValueDatatype="130" unbalanced="0"/>
    <cacheHierarchy uniqueName="[Members].[member_id]" caption="member_id" attribute="1" defaultMemberUniqueName="[Members].[member_id].[All]" allUniqueName="[Members].[member_id].[All]" dimensionUniqueName="[Members]" displayFolder="" count="0" memberValueDatatype="20" unbalanced="0"/>
    <cacheHierarchy uniqueName="[Members].[national_id]" caption="national_id" attribute="1" defaultMemberUniqueName="[Members].[national_id].[All]" allUniqueName="[Members].[national_id].[All]" dimensionUniqueName="[Members]" displayFolder="" count="0" memberValueDatatype="20" unbalanced="0"/>
    <cacheHierarchy uniqueName="[Members].[full_name]" caption="full_name" attribute="1" defaultMemberUniqueName="[Members].[full_name].[All]" allUniqueName="[Members].[full_name].[All]" dimensionUniqueName="[Members]" displayFolder="" count="0" memberValueDatatype="130" unbalanced="0"/>
    <cacheHierarchy uniqueName="[Members].[age]" caption="age" attribute="1" defaultMemberUniqueName="[Members].[age].[All]" allUniqueName="[Members].[age].[All]" dimensionUniqueName="[Members]" displayFolder="" count="0" memberValueDatatype="20" unbalanced="0"/>
    <cacheHierarchy uniqueName="[Members].[gender]" caption="gender" attribute="1" defaultMemberUniqueName="[Members].[gender].[All]" allUniqueName="[Members].[gender].[All]" dimensionUniqueName="[Members]" displayFolder="" count="0" memberValueDatatype="130" unbalanced="0"/>
    <cacheHierarchy uniqueName="[Members].[income_level]" caption="income_level" attribute="1" defaultMemberUniqueName="[Members].[income_level].[All]" allUniqueName="[Members].[income_level].[All]" dimensionUniqueName="[Members]" displayFolder="" count="0" memberValueDatatype="130" unbalanced="0"/>
    <cacheHierarchy uniqueName="[Members].[employment_status]" caption="employment_status" attribute="1" defaultMemberUniqueName="[Members].[employment_status].[All]" allUniqueName="[Members].[employment_status].[All]" dimensionUniqueName="[Members]" displayFolder="" count="0" memberValueDatatype="130" unbalanced="0"/>
    <cacheHierarchy uniqueName="[Members].[region]" caption="region" attribute="1" defaultMemberUniqueName="[Members].[region].[All]" allUniqueName="[Members].[region].[All]" dimensionUniqueName="[Members]" displayFolder="" count="2" memberValueDatatype="130" unbalanced="0"/>
    <cacheHierarchy uniqueName="[Members].[registration_date]" caption="registration_date" attribute="1" time="1" defaultMemberUniqueName="[Members].[registration_date].[All]" allUniqueName="[Members].[registration_date].[All]" dimensionUniqueName="[Members]" displayFolder="" count="0" memberValueDatatype="7" unbalanced="0"/>
    <cacheHierarchy uniqueName="[Members].[is_subsidized]" caption="is_subsidized" attribute="1" defaultMemberUniqueName="[Members].[is_subsidized].[All]" allUniqueName="[Members].[is_subsidized].[All]" dimensionUniqueName="[Members]" displayFolder="" count="0" memberValueDatatype="11" unbalanced="0"/>
    <cacheHierarchy uniqueName="[Members].[nhif_migrated]" caption="nhif_migrated" attribute="1" defaultMemberUniqueName="[Members].[nhif_migrated].[All]" allUniqueName="[Members].[nhif_migrated].[All]" dimensionUniqueName="[Members]" displayFolder="" count="0" memberValueDatatype="11" unbalanced="0"/>
    <cacheHierarchy uniqueName="[Providers].[provider_id]" caption="provider_id" attribute="1" defaultMemberUniqueName="[Providers].[provider_id].[All]" allUniqueName="[Providers].[provider_id].[All]" dimensionUniqueName="[Providers]" displayFolder="" count="0" memberValueDatatype="20" unbalanced="0"/>
    <cacheHierarchy uniqueName="[Providers].[provider_name]" caption="provider_name" attribute="1" defaultMemberUniqueName="[Providers].[provider_name].[All]" allUniqueName="[Providers].[provider_name].[All]" dimensionUniqueName="[Providers]" displayFolder="" count="0" memberValueDatatype="130" unbalanced="0"/>
    <cacheHierarchy uniqueName="[Providers].[region]" caption="region" attribute="1" defaultMemberUniqueName="[Providers].[region].[All]" allUniqueName="[Providers].[region].[All]" dimensionUniqueName="[Providers]" displayFolder="" count="0" memberValueDatatype="130" unbalanced="0"/>
    <cacheHierarchy uniqueName="[Providers].[facility_type]" caption="facility_type" attribute="1" defaultMemberUniqueName="[Providers].[facility_type].[All]" allUniqueName="[Providers].[facility_type].[All]" dimensionUniqueName="[Providers]" displayFolder="" count="0" memberValueDatatype="130" unbalanced="0"/>
    <cacheHierarchy uniqueName="[Providers].[level]" caption="level" attribute="1" defaultMemberUniqueName="[Providers].[level].[All]" allUniqueName="[Providers].[level].[All]" dimensionUniqueName="[Providers]" displayFolder="" count="0" memberValueDatatype="130" unbalanced="0"/>
    <cacheHierarchy uniqueName="[Providers].[accreditation_date]" caption="accreditation_date" attribute="1" time="1" defaultMemberUniqueName="[Providers].[accreditation_date].[All]" allUniqueName="[Providers].[accreditation_date].[All]" dimensionUniqueName="[Providers]" displayFolder="" count="0" memberValueDatatype="7" unbalanced="0"/>
    <cacheHierarchy uniqueName="[Surveys].[survey_id]" caption="survey_id" attribute="1" defaultMemberUniqueName="[Surveys].[survey_id].[All]" allUniqueName="[Surveys].[survey_id].[All]" dimensionUniqueName="[Surveys]" displayFolder="" count="0" memberValueDatatype="20" unbalanced="0"/>
    <cacheHierarchy uniqueName="[Surveys].[member_id]" caption="member_id" attribute="1" defaultMemberUniqueName="[Surveys].[member_id].[All]" allUniqueName="[Surveys].[member_id].[All]" dimensionUniqueName="[Surveys]" displayFolder="" count="0" memberValueDatatype="20" unbalanced="0"/>
    <cacheHierarchy uniqueName="[Surveys].[survey_date]" caption="survey_date" attribute="1" time="1" defaultMemberUniqueName="[Surveys].[survey_date].[All]" allUniqueName="[Surveys].[survey_date].[All]" dimensionUniqueName="[Surveys]" displayFolder="" count="0" memberValueDatatype="7" unbalanced="0"/>
    <cacheHierarchy uniqueName="[Surveys].[awareness_level]" caption="awareness_level" attribute="1" defaultMemberUniqueName="[Surveys].[awareness_level].[All]" allUniqueName="[Surveys].[awareness_level].[All]" dimensionUniqueName="[Surveys]" displayFolder="" count="0" memberValueDatatype="130" unbalanced="0"/>
    <cacheHierarchy uniqueName="[Surveys].[satisfaction_score]" caption="satisfaction_score" attribute="1" defaultMemberUniqueName="[Surveys].[satisfaction_score].[All]" allUniqueName="[Surveys].[satisfaction_score].[All]" dimensionUniqueName="[Surveys]" displayFolder="" count="0" memberValueDatatype="20" unbalanced="0"/>
    <cacheHierarchy uniqueName="[Surveys].[trust_level]" caption="trust_level" attribute="1" defaultMemberUniqueName="[Surveys].[trust_level].[All]" allUniqueName="[Surveys].[trust_level].[All]" dimensionUniqueName="[Surveys]" displayFolder="" count="0" memberValueDatatype="130" unbalanced="0"/>
    <cacheHierarchy uniqueName="[Surveys].[comments]" caption="comments" attribute="1" defaultMemberUniqueName="[Surveys].[comments].[All]" allUniqueName="[Surveys].[comments].[All]" dimensionUniqueName="[Surveys]" displayFolder="" count="0" memberValueDatatype="130" unbalanced="0"/>
    <cacheHierarchy uniqueName="[Claims].[claim_date (Month Index)]" caption="claim_date (Month Index)" attribute="1" defaultMemberUniqueName="[Claims].[claim_date (Month Index)].[All]" allUniqueName="[Claims].[claim_date (Month Index)].[All]" dimensionUniqueName="[Claims]" displayFolder="" count="0" memberValueDatatype="20" unbalanced="0" hidden="1"/>
    <cacheHierarchy uniqueName="[Contributions].[contribution_date (Month Index)]" caption="contribution_date (Month Index)" attribute="1" defaultMemberUniqueName="[Contributions].[contribution_date (Month Index)].[All]" allUniqueName="[Contributions].[contribution_date (Month Index)].[All]" dimensionUniqueName="[Contributions]" displayFolder="" count="0" memberValueDatatype="20" unbalanced="0" hidden="1"/>
    <cacheHierarchy uniqueName="[Measures].[__XL_Count Claims]" caption="__XL_Count Claims" measure="1" displayFolder="" measureGroup="Claims" count="0" hidden="1"/>
    <cacheHierarchy uniqueName="[Measures].[__XL_Count Contributions]" caption="__XL_Count Contributions" measure="1" displayFolder="" measureGroup="Contributions" count="0" hidden="1"/>
    <cacheHierarchy uniqueName="[Measures].[__XL_Count Healthcare_Services]" caption="__XL_Count Healthcare_Services" measure="1" displayFolder="" measureGroup="Healthcare_Services" count="0" hidden="1"/>
    <cacheHierarchy uniqueName="[Measures].[__XL_Count Legal_Cases]" caption="__XL_Count Legal_Cases" measure="1" displayFolder="" measureGroup="Legal_Cases" count="0" hidden="1"/>
    <cacheHierarchy uniqueName="[Measures].[__XL_Count Members]" caption="__XL_Count Members" measure="1" displayFolder="" measureGroup="Members" count="0" hidden="1"/>
    <cacheHierarchy uniqueName="[Measures].[__XL_Count Providers]" caption="__XL_Count Providers" measure="1" displayFolder="" measureGroup="Providers" count="0" hidden="1"/>
    <cacheHierarchy uniqueName="[Measures].[__XL_Count Surveys]" caption="__XL_Count Surveys" measure="1" displayFolder="" measureGroup="Surveys" count="0" hidden="1"/>
    <cacheHierarchy uniqueName="[Measures].[__No measures defined]" caption="__No measures defined" measure="1" displayFolder="" count="0" hidden="1"/>
    <cacheHierarchy uniqueName="[Measures].[Sum of member_id]" caption="Sum of member_id" measure="1" displayFolder="" measureGroup="Members" count="0" hidden="1">
      <extLst>
        <ext xmlns:x15="http://schemas.microsoft.com/office/spreadsheetml/2010/11/main" uri="{B97F6D7D-B522-45F9-BDA1-12C45D357490}">
          <x15:cacheHierarchy aggregatedColumn="33"/>
        </ext>
      </extLst>
    </cacheHierarchy>
    <cacheHierarchy uniqueName="[Measures].[Count of member_id]" caption="Count of member_id" measure="1" displayFolder="" measureGroup="Members" count="0" hidden="1">
      <extLst>
        <ext xmlns:x15="http://schemas.microsoft.com/office/spreadsheetml/2010/11/main" uri="{B97F6D7D-B522-45F9-BDA1-12C45D357490}">
          <x15:cacheHierarchy aggregatedColumn="33"/>
        </ext>
      </extLst>
    </cacheHierarchy>
    <cacheHierarchy uniqueName="[Measures].[Sum of contribution_amount]" caption="Sum of contribution_amount" measure="1" displayFolder="" measureGroup="Contributions" count="0" hidden="1">
      <extLst>
        <ext xmlns:x15="http://schemas.microsoft.com/office/spreadsheetml/2010/11/main" uri="{B97F6D7D-B522-45F9-BDA1-12C45D357490}">
          <x15:cacheHierarchy aggregatedColumn="12"/>
        </ext>
      </extLst>
    </cacheHierarchy>
    <cacheHierarchy uniqueName="[Measures].[Sum of service_id]" caption="Sum of service_id" measure="1" displayFolder="" measureGroup="Healthcare_Services" count="0" hidden="1">
      <extLst>
        <ext xmlns:x15="http://schemas.microsoft.com/office/spreadsheetml/2010/11/main" uri="{B97F6D7D-B522-45F9-BDA1-12C45D357490}">
          <x15:cacheHierarchy aggregatedColumn="20"/>
        </ext>
      </extLst>
    </cacheHierarchy>
    <cacheHierarchy uniqueName="[Measures].[Count of service_id]" caption="Count of service_id" measure="1" displayFolder="" measureGroup="Healthcare_Services" count="0" hidden="1">
      <extLst>
        <ext xmlns:x15="http://schemas.microsoft.com/office/spreadsheetml/2010/11/main" uri="{B97F6D7D-B522-45F9-BDA1-12C45D357490}">
          <x15:cacheHierarchy aggregatedColumn="20"/>
        </ext>
      </extLst>
    </cacheHierarchy>
    <cacheHierarchy uniqueName="[Measures].[Sum of cost_total]" caption="Sum of cost_total" measure="1" displayFolder="" measureGroup="Healthcare_Services" count="0" hidden="1">
      <extLst>
        <ext xmlns:x15="http://schemas.microsoft.com/office/spreadsheetml/2010/11/main" uri="{B97F6D7D-B522-45F9-BDA1-12C45D357490}">
          <x15:cacheHierarchy aggregatedColumn="25"/>
        </ext>
      </extLst>
    </cacheHierarchy>
    <cacheHierarchy uniqueName="[Measures].[Sum of cost_covered]" caption="Sum of cost_covered" measure="1" displayFolder="" measureGroup="Healthcare_Services" count="0" hidden="1">
      <extLst>
        <ext xmlns:x15="http://schemas.microsoft.com/office/spreadsheetml/2010/11/main" uri="{B97F6D7D-B522-45F9-BDA1-12C45D357490}">
          <x15:cacheHierarchy aggregatedColumn="26"/>
        </ext>
      </extLst>
    </cacheHierarchy>
    <cacheHierarchy uniqueName="[Measures].[Sum of claim_amount]" caption="Sum of claim_amount" measure="1" displayFolder="" measureGroup="Claims" count="0" hidden="1">
      <extLst>
        <ext xmlns:x15="http://schemas.microsoft.com/office/spreadsheetml/2010/11/main" uri="{B97F6D7D-B522-45F9-BDA1-12C45D357490}">
          <x15:cacheHierarchy aggregatedColumn="3"/>
        </ext>
      </extLst>
    </cacheHierarchy>
    <cacheHierarchy uniqueName="[Measures].[Count of claim_amount]" caption="Count of claim_amount" measure="1" displayFolder="" measureGroup="Claims" count="0" hidden="1">
      <extLst>
        <ext xmlns:x15="http://schemas.microsoft.com/office/spreadsheetml/2010/11/main" uri="{B97F6D7D-B522-45F9-BDA1-12C45D357490}">
          <x15:cacheHierarchy aggregatedColumn="3"/>
        </ext>
      </extLst>
    </cacheHierarchy>
    <cacheHierarchy uniqueName="[Measures].[Count of claim_status]" caption="Count of claim_status" measure="1" displayFolder="" measureGroup="Claims" count="0" hidden="1">
      <extLst>
        <ext xmlns:x15="http://schemas.microsoft.com/office/spreadsheetml/2010/11/main" uri="{B97F6D7D-B522-45F9-BDA1-12C45D357490}">
          <x15:cacheHierarchy aggregatedColumn="6"/>
        </ext>
      </extLst>
    </cacheHierarchy>
    <cacheHierarchy uniqueName="[Measures].[Average of contribution_amount]" caption="Average of contribution_amount" measure="1" displayFolder="" measureGroup="Contributions" count="0" hidden="1">
      <extLst>
        <ext xmlns:x15="http://schemas.microsoft.com/office/spreadsheetml/2010/11/main" uri="{B97F6D7D-B522-45F9-BDA1-12C45D357490}">
          <x15:cacheHierarchy aggregatedColumn="12"/>
        </ext>
      </extLst>
    </cacheHierarchy>
    <cacheHierarchy uniqueName="[Measures].[Sum of claim_id]" caption="Sum of claim_id" measure="1" displayFolder="" measureGroup="Claims" count="0" hidden="1">
      <extLst>
        <ext xmlns:x15="http://schemas.microsoft.com/office/spreadsheetml/2010/11/main" uri="{B97F6D7D-B522-45F9-BDA1-12C45D357490}">
          <x15:cacheHierarchy aggregatedColumn="0"/>
        </ext>
      </extLst>
    </cacheHierarchy>
    <cacheHierarchy uniqueName="[Measures].[Count of claim_id]" caption="Count of claim_id" measure="1" displayFolder="" measureGroup="Claims" count="0" hidden="1">
      <extLst>
        <ext xmlns:x15="http://schemas.microsoft.com/office/spreadsheetml/2010/11/main" uri="{B97F6D7D-B522-45F9-BDA1-12C45D357490}">
          <x15:cacheHierarchy aggregatedColumn="0"/>
        </ext>
      </extLst>
    </cacheHierarchy>
    <cacheHierarchy uniqueName="[Measures].[Average of cost_covered]" caption="Average of cost_covered" measure="1" displayFolder="" measureGroup="Healthcare_Services" count="0" hidden="1">
      <extLst>
        <ext xmlns:x15="http://schemas.microsoft.com/office/spreadsheetml/2010/11/main" uri="{B97F6D7D-B522-45F9-BDA1-12C45D357490}">
          <x15:cacheHierarchy aggregatedColumn="26"/>
        </ext>
      </extLst>
    </cacheHierarchy>
    <cacheHierarchy uniqueName="[Measures].[Average of cost_total]" caption="Average of cost_total" measure="1" displayFolder="" measureGroup="Healthcare_Service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1252254383"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78.521890509262" backgroundQuery="1" createdVersion="3" refreshedVersion="8" minRefreshableVersion="3" recordCount="0" supportSubquery="1" supportAdvancedDrill="1" xr:uid="{090FE7AB-6395-4329-B5AB-CE85FE15584D}">
  <cacheSource type="external" connectionId="8">
    <extLst>
      <ext xmlns:x14="http://schemas.microsoft.com/office/spreadsheetml/2009/9/main" uri="{F057638F-6D5F-4e77-A914-E7F072B9BCA8}">
        <x14:sourceConnection name="ThisWorkbookDataModel"/>
      </ext>
    </extLst>
  </cacheSource>
  <cacheFields count="0"/>
  <cacheHierarchies count="82">
    <cacheHierarchy uniqueName="[Claims].[claim_id]" caption="claim_id" attribute="1" defaultMemberUniqueName="[Claims].[claim_id].[All]" allUniqueName="[Claims].[claim_id].[All]" dimensionUniqueName="[Claims]" displayFolder="" count="0" memberValueDatatype="20" unbalanced="0"/>
    <cacheHierarchy uniqueName="[Claims].[provider_id]" caption="provider_id" attribute="1" defaultMemberUniqueName="[Claims].[provider_id].[All]" allUniqueName="[Claims].[provider_id].[All]" dimensionUniqueName="[Claims]" displayFolder="" count="0" memberValueDatatype="20" unbalanced="0"/>
    <cacheHierarchy uniqueName="[Claims].[service_id]" caption="service_id" attribute="1" defaultMemberUniqueName="[Claims].[service_id].[All]" allUniqueName="[Claims].[service_id].[All]" dimensionUniqueName="[Claims]" displayFolder="" count="0" memberValueDatatype="20" unbalanced="0"/>
    <cacheHierarchy uniqueName="[Claims].[claim_amount]" caption="claim_amount" attribute="1" defaultMemberUniqueName="[Claims].[claim_amount].[All]" allUniqueName="[Claims].[claim_amount].[All]" dimensionUniqueName="[Claims]" displayFolder="" count="0" memberValueDatatype="5" unbalanced="0"/>
    <cacheHierarchy uniqueName="[Claims].[claim_date]" caption="claim_date" attribute="1" time="1" defaultMemberUniqueName="[Claims].[claim_date].[All]" allUniqueName="[Claims].[claim_date].[All]" dimensionUniqueName="[Claims]" displayFolder="" count="0" memberValueDatatype="7" unbalanced="0"/>
    <cacheHierarchy uniqueName="[Claims].[payment_date]" caption="payment_date" attribute="1" time="1" defaultMemberUniqueName="[Claims].[payment_date].[All]" allUniqueName="[Claims].[payment_date].[All]" dimensionUniqueName="[Claims]" displayFolder="" count="0" memberValueDatatype="7" unbalanced="0"/>
    <cacheHierarchy uniqueName="[Claims].[claim_status]" caption="claim_status" attribute="1" defaultMemberUniqueName="[Claims].[claim_status].[All]" allUniqueName="[Claims].[claim_status].[All]" dimensionUniqueName="[Claims]" displayFolder="" count="0" memberValueDatatype="130" unbalanced="0"/>
    <cacheHierarchy uniqueName="[Claims].[claim_date (Year)]" caption="claim_date (Year)" attribute="1" defaultMemberUniqueName="[Claims].[claim_date (Year)].[All]" allUniqueName="[Claims].[claim_date (Year)].[All]" dimensionUniqueName="[Claims]" displayFolder="" count="0" memberValueDatatype="130" unbalanced="0"/>
    <cacheHierarchy uniqueName="[Claims].[claim_date (Quarter)]" caption="claim_date (Quarter)" attribute="1" defaultMemberUniqueName="[Claims].[claim_date (Quarter)].[All]" allUniqueName="[Claims].[claim_date (Quarter)].[All]" dimensionUniqueName="[Claims]" displayFolder="" count="0" memberValueDatatype="130" unbalanced="0"/>
    <cacheHierarchy uniqueName="[Claims].[claim_date (Month)]" caption="claim_date (Month)" attribute="1" defaultMemberUniqueName="[Claims].[claim_date (Month)].[All]" allUniqueName="[Claims].[claim_date (Month)].[All]" dimensionUniqueName="[Claims]" displayFolder="" count="0" memberValueDatatype="130" unbalanced="0"/>
    <cacheHierarchy uniqueName="[Contributions].[contribution_id]" caption="contribution_id" attribute="1" defaultMemberUniqueName="[Contributions].[contribution_id].[All]" allUniqueName="[Contributions].[contribution_id].[All]" dimensionUniqueName="[Contributions]" displayFolder="" count="0" memberValueDatatype="20" unbalanced="0"/>
    <cacheHierarchy uniqueName="[Contributions].[member_id]" caption="member_id" attribute="1" defaultMemberUniqueName="[Contributions].[member_id].[All]" allUniqueName="[Contributions].[member_id].[All]" dimensionUniqueName="[Contributions]" displayFolder="" count="0" memberValueDatatype="20" unbalanced="0"/>
    <cacheHierarchy uniqueName="[Contributions].[contribution_amount]" caption="contribution_amount" attribute="1" defaultMemberUniqueName="[Contributions].[contribution_amount].[All]" allUniqueName="[Contributions].[contribution_amount].[All]" dimensionUniqueName="[Contributions]" displayFolder="" count="0" memberValueDatatype="5" unbalanced="0"/>
    <cacheHierarchy uniqueName="[Contributions].[contribution_date]" caption="contribution_date" attribute="1" time="1" defaultMemberUniqueName="[Contributions].[contribution_date].[All]" allUniqueName="[Contributions].[contribution_date].[All]" dimensionUniqueName="[Contributions]" displayFolder="" count="2" memberValueDatatype="7" unbalanced="0"/>
    <cacheHierarchy uniqueName="[Contributions].[payment_status]" caption="payment_status" attribute="1" defaultMemberUniqueName="[Contributions].[payment_status].[All]" allUniqueName="[Contributions].[payment_status].[All]" dimensionUniqueName="[Contributions]" displayFolder="" count="0" memberValueDatatype="130" unbalanced="0"/>
    <cacheHierarchy uniqueName="[Contributions].[employer_id]" caption="employer_id" attribute="1" defaultMemberUniqueName="[Contributions].[employer_id].[All]" allUniqueName="[Contributions].[employer_id].[All]" dimensionUniqueName="[Contributions]" displayFolder="" count="0" memberValueDatatype="130" unbalanced="0"/>
    <cacheHierarchy uniqueName="[Contributions].[penalty_applied]" caption="penalty_applied" attribute="1" defaultMemberUniqueName="[Contributions].[penalty_applied].[All]" allUniqueName="[Contributions].[penalty_applied].[All]" dimensionUniqueName="[Contributions]" displayFolder="" count="0" memberValueDatatype="5" unbalanced="0"/>
    <cacheHierarchy uniqueName="[Contributions].[contribution_date (Year)]" caption="contribution_date (Year)" attribute="1" defaultMemberUniqueName="[Contributions].[contribution_date (Year)].[All]" allUniqueName="[Contributions].[contribution_date (Year)].[All]" dimensionUniqueName="[Contributions]" displayFolder="" count="0" memberValueDatatype="130" unbalanced="0"/>
    <cacheHierarchy uniqueName="[Contributions].[contribution_date (Quarter)]" caption="contribution_date (Quarter)" attribute="1" defaultMemberUniqueName="[Contributions].[contribution_date (Quarter)].[All]" allUniqueName="[Contributions].[contribution_date (Quarter)].[All]" dimensionUniqueName="[Contributions]" displayFolder="" count="0" memberValueDatatype="130" unbalanced="0"/>
    <cacheHierarchy uniqueName="[Contributions].[contribution_date (Month)]" caption="contribution_date (Month)" attribute="1" defaultMemberUniqueName="[Contributions].[contribution_date (Month)].[All]" allUniqueName="[Contributions].[contribution_date (Month)].[All]" dimensionUniqueName="[Contributions]" displayFolder="" count="0" memberValueDatatype="130" unbalanced="0"/>
    <cacheHierarchy uniqueName="[Healthcare_Services].[service_id]" caption="service_id" attribute="1" defaultMemberUniqueName="[Healthcare_Services].[service_id].[All]" allUniqueName="[Healthcare_Services].[service_id].[All]" dimensionUniqueName="[Healthcare_Services]" displayFolder="" count="0" memberValueDatatype="20" unbalanced="0"/>
    <cacheHierarchy uniqueName="[Healthcare_Services].[member_id]" caption="member_id" attribute="1" defaultMemberUniqueName="[Healthcare_Services].[member_id].[All]" allUniqueName="[Healthcare_Services].[member_id].[All]" dimensionUniqueName="[Healthcare_Services]" displayFolder="" count="0" memberValueDatatype="20" unbalanced="0"/>
    <cacheHierarchy uniqueName="[Healthcare_Services].[provider_id]" caption="provider_id" attribute="1" defaultMemberUniqueName="[Healthcare_Services].[provider_id].[All]" allUniqueName="[Healthcare_Services].[provider_id].[All]" dimensionUniqueName="[Healthcare_Services]" displayFolder="" count="0" memberValueDatatype="20" unbalanced="0"/>
    <cacheHierarchy uniqueName="[Healthcare_Services].[service_type]" caption="service_type" attribute="1" defaultMemberUniqueName="[Healthcare_Services].[service_type].[All]" allUniqueName="[Healthcare_Services].[service_type].[All]" dimensionUniqueName="[Healthcare_Services]" displayFolder="" count="0" memberValueDatatype="130" unbalanced="0"/>
    <cacheHierarchy uniqueName="[Healthcare_Services].[service_date]" caption="service_date" attribute="1" time="1" defaultMemberUniqueName="[Healthcare_Services].[service_date].[All]" allUniqueName="[Healthcare_Services].[service_date].[All]" dimensionUniqueName="[Healthcare_Services]" displayFolder="" count="0" memberValueDatatype="7" unbalanced="0"/>
    <cacheHierarchy uniqueName="[Healthcare_Services].[cost_total]" caption="cost_total" attribute="1" defaultMemberUniqueName="[Healthcare_Services].[cost_total].[All]" allUniqueName="[Healthcare_Services].[cost_total].[All]" dimensionUniqueName="[Healthcare_Services]" displayFolder="" count="0" memberValueDatatype="5" unbalanced="0"/>
    <cacheHierarchy uniqueName="[Healthcare_Services].[cost_covered]" caption="cost_covered" attribute="1" defaultMemberUniqueName="[Healthcare_Services].[cost_covered].[All]" allUniqueName="[Healthcare_Services].[cost_covered].[All]" dimensionUniqueName="[Healthcare_Services]" displayFolder="" count="0" memberValueDatatype="5" unbalanced="0"/>
    <cacheHierarchy uniqueName="[Healthcare_Services].[out_of_pocket]" caption="out_of_pocket" attribute="1" defaultMemberUniqueName="[Healthcare_Services].[out_of_pocket].[All]" allUniqueName="[Healthcare_Services].[out_of_pocket].[All]" dimensionUniqueName="[Healthcare_Services]" displayFolder="" count="0" memberValueDatatype="5" unbalanced="0"/>
    <cacheHierarchy uniqueName="[Legal_Cases].[case_id]" caption="case_id" attribute="1" defaultMemberUniqueName="[Legal_Cases].[case_id].[All]" allUniqueName="[Legal_Cases].[case_id].[All]" dimensionUniqueName="[Legal_Cases]" displayFolder="" count="0" memberValueDatatype="20" unbalanced="0"/>
    <cacheHierarchy uniqueName="[Legal_Cases].[case_description]" caption="case_description" attribute="1" defaultMemberUniqueName="[Legal_Cases].[case_description].[All]" allUniqueName="[Legal_Cases].[case_description].[All]" dimensionUniqueName="[Legal_Cases]" displayFolder="" count="0" memberValueDatatype="130" unbalanced="0"/>
    <cacheHierarchy uniqueName="[Legal_Cases].[filing_date]" caption="filing_date" attribute="1" time="1" defaultMemberUniqueName="[Legal_Cases].[filing_date].[All]" allUniqueName="[Legal_Cases].[filing_date].[All]" dimensionUniqueName="[Legal_Cases]" displayFolder="" count="0" memberValueDatatype="7" unbalanced="0"/>
    <cacheHierarchy uniqueName="[Legal_Cases].[status]" caption="status" attribute="1" defaultMemberUniqueName="[Legal_Cases].[status].[All]" allUniqueName="[Legal_Cases].[status].[All]" dimensionUniqueName="[Legal_Cases]" displayFolder="" count="0" memberValueDatatype="130" unbalanced="0"/>
    <cacheHierarchy uniqueName="[Legal_Cases].[impact_level]" caption="impact_level" attribute="1" defaultMemberUniqueName="[Legal_Cases].[impact_level].[All]" allUniqueName="[Legal_Cases].[impact_level].[All]" dimensionUniqueName="[Legal_Cases]" displayFolder="" count="0" memberValueDatatype="130" unbalanced="0"/>
    <cacheHierarchy uniqueName="[Members].[member_id]" caption="member_id" attribute="1" defaultMemberUniqueName="[Members].[member_id].[All]" allUniqueName="[Members].[member_id].[All]" dimensionUniqueName="[Members]" displayFolder="" count="0" memberValueDatatype="20" unbalanced="0"/>
    <cacheHierarchy uniqueName="[Members].[national_id]" caption="national_id" attribute="1" defaultMemberUniqueName="[Members].[national_id].[All]" allUniqueName="[Members].[national_id].[All]" dimensionUniqueName="[Members]" displayFolder="" count="0" memberValueDatatype="20" unbalanced="0"/>
    <cacheHierarchy uniqueName="[Members].[full_name]" caption="full_name" attribute="1" defaultMemberUniqueName="[Members].[full_name].[All]" allUniqueName="[Members].[full_name].[All]" dimensionUniqueName="[Members]" displayFolder="" count="0" memberValueDatatype="130" unbalanced="0"/>
    <cacheHierarchy uniqueName="[Members].[age]" caption="age" attribute="1" defaultMemberUniqueName="[Members].[age].[All]" allUniqueName="[Members].[age].[All]" dimensionUniqueName="[Members]" displayFolder="" count="0" memberValueDatatype="20" unbalanced="0"/>
    <cacheHierarchy uniqueName="[Members].[gender]" caption="gender" attribute="1" defaultMemberUniqueName="[Members].[gender].[All]" allUniqueName="[Members].[gender].[All]" dimensionUniqueName="[Members]" displayFolder="" count="0" memberValueDatatype="130" unbalanced="0"/>
    <cacheHierarchy uniqueName="[Members].[income_level]" caption="income_level" attribute="1" defaultMemberUniqueName="[Members].[income_level].[All]" allUniqueName="[Members].[income_level].[All]" dimensionUniqueName="[Members]" displayFolder="" count="0" memberValueDatatype="130" unbalanced="0"/>
    <cacheHierarchy uniqueName="[Members].[employment_status]" caption="employment_status" attribute="1" defaultMemberUniqueName="[Members].[employment_status].[All]" allUniqueName="[Members].[employment_status].[All]" dimensionUniqueName="[Members]" displayFolder="" count="0" memberValueDatatype="130" unbalanced="0"/>
    <cacheHierarchy uniqueName="[Members].[region]" caption="region" attribute="1" defaultMemberUniqueName="[Members].[region].[All]" allUniqueName="[Members].[region].[All]" dimensionUniqueName="[Members]" displayFolder="" count="0" memberValueDatatype="130" unbalanced="0"/>
    <cacheHierarchy uniqueName="[Members].[registration_date]" caption="registration_date" attribute="1" time="1" defaultMemberUniqueName="[Members].[registration_date].[All]" allUniqueName="[Members].[registration_date].[All]" dimensionUniqueName="[Members]" displayFolder="" count="0" memberValueDatatype="7" unbalanced="0"/>
    <cacheHierarchy uniqueName="[Members].[is_subsidized]" caption="is_subsidized" attribute="1" defaultMemberUniqueName="[Members].[is_subsidized].[All]" allUniqueName="[Members].[is_subsidized].[All]" dimensionUniqueName="[Members]" displayFolder="" count="0" memberValueDatatype="11" unbalanced="0"/>
    <cacheHierarchy uniqueName="[Members].[nhif_migrated]" caption="nhif_migrated" attribute="1" defaultMemberUniqueName="[Members].[nhif_migrated].[All]" allUniqueName="[Members].[nhif_migrated].[All]" dimensionUniqueName="[Members]" displayFolder="" count="0" memberValueDatatype="11" unbalanced="0"/>
    <cacheHierarchy uniqueName="[Providers].[provider_id]" caption="provider_id" attribute="1" defaultMemberUniqueName="[Providers].[provider_id].[All]" allUniqueName="[Providers].[provider_id].[All]" dimensionUniqueName="[Providers]" displayFolder="" count="0" memberValueDatatype="20" unbalanced="0"/>
    <cacheHierarchy uniqueName="[Providers].[provider_name]" caption="provider_name" attribute="1" defaultMemberUniqueName="[Providers].[provider_name].[All]" allUniqueName="[Providers].[provider_name].[All]" dimensionUniqueName="[Providers]" displayFolder="" count="0" memberValueDatatype="130" unbalanced="0"/>
    <cacheHierarchy uniqueName="[Providers].[region]" caption="region" attribute="1" defaultMemberUniqueName="[Providers].[region].[All]" allUniqueName="[Providers].[region].[All]" dimensionUniqueName="[Providers]" displayFolder="" count="0" memberValueDatatype="130" unbalanced="0"/>
    <cacheHierarchy uniqueName="[Providers].[facility_type]" caption="facility_type" attribute="1" defaultMemberUniqueName="[Providers].[facility_type].[All]" allUniqueName="[Providers].[facility_type].[All]" dimensionUniqueName="[Providers]" displayFolder="" count="0" memberValueDatatype="130" unbalanced="0"/>
    <cacheHierarchy uniqueName="[Providers].[level]" caption="level" attribute="1" defaultMemberUniqueName="[Providers].[level].[All]" allUniqueName="[Providers].[level].[All]" dimensionUniqueName="[Providers]" displayFolder="" count="0" memberValueDatatype="130" unbalanced="0"/>
    <cacheHierarchy uniqueName="[Providers].[accreditation_date]" caption="accreditation_date" attribute="1" time="1" defaultMemberUniqueName="[Providers].[accreditation_date].[All]" allUniqueName="[Providers].[accreditation_date].[All]" dimensionUniqueName="[Providers]" displayFolder="" count="0" memberValueDatatype="7" unbalanced="0"/>
    <cacheHierarchy uniqueName="[Surveys].[survey_id]" caption="survey_id" attribute="1" defaultMemberUniqueName="[Surveys].[survey_id].[All]" allUniqueName="[Surveys].[survey_id].[All]" dimensionUniqueName="[Surveys]" displayFolder="" count="0" memberValueDatatype="20" unbalanced="0"/>
    <cacheHierarchy uniqueName="[Surveys].[member_id]" caption="member_id" attribute="1" defaultMemberUniqueName="[Surveys].[member_id].[All]" allUniqueName="[Surveys].[member_id].[All]" dimensionUniqueName="[Surveys]" displayFolder="" count="0" memberValueDatatype="20" unbalanced="0"/>
    <cacheHierarchy uniqueName="[Surveys].[survey_date]" caption="survey_date" attribute="1" time="1" defaultMemberUniqueName="[Surveys].[survey_date].[All]" allUniqueName="[Surveys].[survey_date].[All]" dimensionUniqueName="[Surveys]" displayFolder="" count="0" memberValueDatatype="7" unbalanced="0"/>
    <cacheHierarchy uniqueName="[Surveys].[awareness_level]" caption="awareness_level" attribute="1" defaultMemberUniqueName="[Surveys].[awareness_level].[All]" allUniqueName="[Surveys].[awareness_level].[All]" dimensionUniqueName="[Surveys]" displayFolder="" count="0" memberValueDatatype="130" unbalanced="0"/>
    <cacheHierarchy uniqueName="[Surveys].[satisfaction_score]" caption="satisfaction_score" attribute="1" defaultMemberUniqueName="[Surveys].[satisfaction_score].[All]" allUniqueName="[Surveys].[satisfaction_score].[All]" dimensionUniqueName="[Surveys]" displayFolder="" count="0" memberValueDatatype="20" unbalanced="0"/>
    <cacheHierarchy uniqueName="[Surveys].[trust_level]" caption="trust_level" attribute="1" defaultMemberUniqueName="[Surveys].[trust_level].[All]" allUniqueName="[Surveys].[trust_level].[All]" dimensionUniqueName="[Surveys]" displayFolder="" count="0" memberValueDatatype="130" unbalanced="0"/>
    <cacheHierarchy uniqueName="[Surveys].[comments]" caption="comments" attribute="1" defaultMemberUniqueName="[Surveys].[comments].[All]" allUniqueName="[Surveys].[comments].[All]" dimensionUniqueName="[Surveys]" displayFolder="" count="0" memberValueDatatype="130" unbalanced="0"/>
    <cacheHierarchy uniqueName="[Claims].[claim_date (Month Index)]" caption="claim_date (Month Index)" attribute="1" defaultMemberUniqueName="[Claims].[claim_date (Month Index)].[All]" allUniqueName="[Claims].[claim_date (Month Index)].[All]" dimensionUniqueName="[Claims]" displayFolder="" count="0" memberValueDatatype="20" unbalanced="0" hidden="1"/>
    <cacheHierarchy uniqueName="[Contributions].[contribution_date (Month Index)]" caption="contribution_date (Month Index)" attribute="1" defaultMemberUniqueName="[Contributions].[contribution_date (Month Index)].[All]" allUniqueName="[Contributions].[contribution_date (Month Index)].[All]" dimensionUniqueName="[Contributions]" displayFolder="" count="0" memberValueDatatype="20" unbalanced="0" hidden="1"/>
    <cacheHierarchy uniqueName="[Measures].[__XL_Count Claims]" caption="__XL_Count Claims" measure="1" displayFolder="" measureGroup="Claims" count="0" hidden="1"/>
    <cacheHierarchy uniqueName="[Measures].[__XL_Count Contributions]" caption="__XL_Count Contributions" measure="1" displayFolder="" measureGroup="Contributions" count="0" hidden="1"/>
    <cacheHierarchy uniqueName="[Measures].[__XL_Count Healthcare_Services]" caption="__XL_Count Healthcare_Services" measure="1" displayFolder="" measureGroup="Healthcare_Services" count="0" hidden="1"/>
    <cacheHierarchy uniqueName="[Measures].[__XL_Count Legal_Cases]" caption="__XL_Count Legal_Cases" measure="1" displayFolder="" measureGroup="Legal_Cases" count="0" hidden="1"/>
    <cacheHierarchy uniqueName="[Measures].[__XL_Count Members]" caption="__XL_Count Members" measure="1" displayFolder="" measureGroup="Members" count="0" hidden="1"/>
    <cacheHierarchy uniqueName="[Measures].[__XL_Count Providers]" caption="__XL_Count Providers" measure="1" displayFolder="" measureGroup="Providers" count="0" hidden="1"/>
    <cacheHierarchy uniqueName="[Measures].[__XL_Count Surveys]" caption="__XL_Count Surveys" measure="1" displayFolder="" measureGroup="Surveys" count="0" hidden="1"/>
    <cacheHierarchy uniqueName="[Measures].[__No measures defined]" caption="__No measures defined" measure="1" displayFolder="" count="0" hidden="1"/>
    <cacheHierarchy uniqueName="[Measures].[Sum of member_id]" caption="Sum of member_id" measure="1" displayFolder="" measureGroup="Members" count="0" hidden="1">
      <extLst>
        <ext xmlns:x15="http://schemas.microsoft.com/office/spreadsheetml/2010/11/main" uri="{B97F6D7D-B522-45F9-BDA1-12C45D357490}">
          <x15:cacheHierarchy aggregatedColumn="33"/>
        </ext>
      </extLst>
    </cacheHierarchy>
    <cacheHierarchy uniqueName="[Measures].[Count of member_id]" caption="Count of member_id" measure="1" displayFolder="" measureGroup="Members" count="0" hidden="1">
      <extLst>
        <ext xmlns:x15="http://schemas.microsoft.com/office/spreadsheetml/2010/11/main" uri="{B97F6D7D-B522-45F9-BDA1-12C45D357490}">
          <x15:cacheHierarchy aggregatedColumn="33"/>
        </ext>
      </extLst>
    </cacheHierarchy>
    <cacheHierarchy uniqueName="[Measures].[Sum of contribution_amount]" caption="Sum of contribution_amount" measure="1" displayFolder="" measureGroup="Contributions" count="0" hidden="1">
      <extLst>
        <ext xmlns:x15="http://schemas.microsoft.com/office/spreadsheetml/2010/11/main" uri="{B97F6D7D-B522-45F9-BDA1-12C45D357490}">
          <x15:cacheHierarchy aggregatedColumn="12"/>
        </ext>
      </extLst>
    </cacheHierarchy>
    <cacheHierarchy uniqueName="[Measures].[Sum of service_id]" caption="Sum of service_id" measure="1" displayFolder="" measureGroup="Healthcare_Services" count="0" hidden="1">
      <extLst>
        <ext xmlns:x15="http://schemas.microsoft.com/office/spreadsheetml/2010/11/main" uri="{B97F6D7D-B522-45F9-BDA1-12C45D357490}">
          <x15:cacheHierarchy aggregatedColumn="20"/>
        </ext>
      </extLst>
    </cacheHierarchy>
    <cacheHierarchy uniqueName="[Measures].[Count of service_id]" caption="Count of service_id" measure="1" displayFolder="" measureGroup="Healthcare_Services" count="0" hidden="1">
      <extLst>
        <ext xmlns:x15="http://schemas.microsoft.com/office/spreadsheetml/2010/11/main" uri="{B97F6D7D-B522-45F9-BDA1-12C45D357490}">
          <x15:cacheHierarchy aggregatedColumn="20"/>
        </ext>
      </extLst>
    </cacheHierarchy>
    <cacheHierarchy uniqueName="[Measures].[Sum of cost_total]" caption="Sum of cost_total" measure="1" displayFolder="" measureGroup="Healthcare_Services" count="0" hidden="1">
      <extLst>
        <ext xmlns:x15="http://schemas.microsoft.com/office/spreadsheetml/2010/11/main" uri="{B97F6D7D-B522-45F9-BDA1-12C45D357490}">
          <x15:cacheHierarchy aggregatedColumn="25"/>
        </ext>
      </extLst>
    </cacheHierarchy>
    <cacheHierarchy uniqueName="[Measures].[Sum of cost_covered]" caption="Sum of cost_covered" measure="1" displayFolder="" measureGroup="Healthcare_Services" count="0" hidden="1">
      <extLst>
        <ext xmlns:x15="http://schemas.microsoft.com/office/spreadsheetml/2010/11/main" uri="{B97F6D7D-B522-45F9-BDA1-12C45D357490}">
          <x15:cacheHierarchy aggregatedColumn="26"/>
        </ext>
      </extLst>
    </cacheHierarchy>
    <cacheHierarchy uniqueName="[Measures].[Sum of claim_amount]" caption="Sum of claim_amount" measure="1" displayFolder="" measureGroup="Claims" count="0" hidden="1">
      <extLst>
        <ext xmlns:x15="http://schemas.microsoft.com/office/spreadsheetml/2010/11/main" uri="{B97F6D7D-B522-45F9-BDA1-12C45D357490}">
          <x15:cacheHierarchy aggregatedColumn="3"/>
        </ext>
      </extLst>
    </cacheHierarchy>
    <cacheHierarchy uniqueName="[Measures].[Count of claim_amount]" caption="Count of claim_amount" measure="1" displayFolder="" measureGroup="Claims" count="0" hidden="1">
      <extLst>
        <ext xmlns:x15="http://schemas.microsoft.com/office/spreadsheetml/2010/11/main" uri="{B97F6D7D-B522-45F9-BDA1-12C45D357490}">
          <x15:cacheHierarchy aggregatedColumn="3"/>
        </ext>
      </extLst>
    </cacheHierarchy>
    <cacheHierarchy uniqueName="[Measures].[Count of claim_status]" caption="Count of claim_status" measure="1" displayFolder="" measureGroup="Claims" count="0" hidden="1">
      <extLst>
        <ext xmlns:x15="http://schemas.microsoft.com/office/spreadsheetml/2010/11/main" uri="{B97F6D7D-B522-45F9-BDA1-12C45D357490}">
          <x15:cacheHierarchy aggregatedColumn="6"/>
        </ext>
      </extLst>
    </cacheHierarchy>
    <cacheHierarchy uniqueName="[Measures].[Average of contribution_amount]" caption="Average of contribution_amount" measure="1" displayFolder="" measureGroup="Contributions" count="0" hidden="1">
      <extLst>
        <ext xmlns:x15="http://schemas.microsoft.com/office/spreadsheetml/2010/11/main" uri="{B97F6D7D-B522-45F9-BDA1-12C45D357490}">
          <x15:cacheHierarchy aggregatedColumn="12"/>
        </ext>
      </extLst>
    </cacheHierarchy>
    <cacheHierarchy uniqueName="[Measures].[Sum of claim_id]" caption="Sum of claim_id" measure="1" displayFolder="" measureGroup="Claims" count="0" hidden="1">
      <extLst>
        <ext xmlns:x15="http://schemas.microsoft.com/office/spreadsheetml/2010/11/main" uri="{B97F6D7D-B522-45F9-BDA1-12C45D357490}">
          <x15:cacheHierarchy aggregatedColumn="0"/>
        </ext>
      </extLst>
    </cacheHierarchy>
    <cacheHierarchy uniqueName="[Measures].[Count of claim_id]" caption="Count of claim_id" measure="1" displayFolder="" measureGroup="Claims" count="0" hidden="1">
      <extLst>
        <ext xmlns:x15="http://schemas.microsoft.com/office/spreadsheetml/2010/11/main" uri="{B97F6D7D-B522-45F9-BDA1-12C45D357490}">
          <x15:cacheHierarchy aggregatedColumn="0"/>
        </ext>
      </extLst>
    </cacheHierarchy>
    <cacheHierarchy uniqueName="[Measures].[Average of cost_covered]" caption="Average of cost_covered" measure="1" displayFolder="" measureGroup="Healthcare_Services" count="0" hidden="1">
      <extLst>
        <ext xmlns:x15="http://schemas.microsoft.com/office/spreadsheetml/2010/11/main" uri="{B97F6D7D-B522-45F9-BDA1-12C45D357490}">
          <x15:cacheHierarchy aggregatedColumn="26"/>
        </ext>
      </extLst>
    </cacheHierarchy>
    <cacheHierarchy uniqueName="[Measures].[Average of cost_total]" caption="Average of cost_total" measure="1" displayFolder="" measureGroup="Healthcare_Service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pivotCacheId="151354444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387E03-18FC-4C05-A5A2-BDA70336338E}" name="PivotTable9" cacheId="6" applyNumberFormats="0" applyBorderFormats="0" applyFontFormats="0" applyPatternFormats="0" applyAlignmentFormats="0" applyWidthHeightFormats="1" dataCaption="Values" updatedVersion="8" minRefreshableVersion="5" useAutoFormatting="1" rowGrandTotals="0" itemPrintTitles="1" createdVersion="8" indent="0" compact="0" compactData="0" multipleFieldFilters="0" chartFormat="15">
  <location ref="A63:B66" firstHeaderRow="1" firstDataRow="1" firstDataCol="1"/>
  <pivotFields count="3">
    <pivotField axis="axisRow" compact="0" allDrilled="1" outline="0" showAll="0" dataSourceSort="1" defaultSubtotal="0" defaultAttributeDrillState="1">
      <items count="3">
        <item x="0"/>
        <item x="1"/>
        <item x="2"/>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3">
    <i>
      <x/>
    </i>
    <i>
      <x v="1"/>
    </i>
    <i>
      <x v="2"/>
    </i>
  </rowItems>
  <colItems count="1">
    <i/>
  </colItems>
  <dataFields count="1">
    <dataField name="Claim Status" fld="1" subtotal="count" showDataAs="percentOfTotal" baseField="0" baseItem="0" numFmtId="10"/>
  </dataField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0" count="1" selected="0">
            <x v="0"/>
          </reference>
        </references>
      </pivotArea>
    </chartFormat>
    <chartFormat chart="7" format="7">
      <pivotArea type="data" outline="0" fieldPosition="0">
        <references count="2">
          <reference field="4294967294" count="1" selected="0">
            <x v="0"/>
          </reference>
          <reference field="0" count="1" selected="0">
            <x v="1"/>
          </reference>
        </references>
      </pivotArea>
    </chartFormat>
    <chartFormat chart="7" format="8">
      <pivotArea type="data" outline="0" fieldPosition="0">
        <references count="2">
          <reference field="4294967294" count="1" selected="0">
            <x v="0"/>
          </reference>
          <reference field="0" count="1" selected="0">
            <x v="2"/>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member_id"/>
    <pivotHierarchy dragToData="1"/>
    <pivotHierarchy dragToData="1"/>
    <pivotHierarchy dragToData="1" caption="Count of service_id"/>
    <pivotHierarchy dragToData="1"/>
    <pivotHierarchy dragToData="1"/>
    <pivotHierarchy dragToData="1" caption="Sum of claim_amount"/>
    <pivotHierarchy dragToData="1" caption="Count of claim_amount"/>
    <pivotHierarchy dragToData="1" caption="Claim Statu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
        <x15:activeTabTopLevelEntity name="[Contributions]"/>
        <x15:activeTabTopLevelEntity name="[Healthcare_Services]"/>
        <x15:activeTabTopLevelEntity name="[Legal_Cases]"/>
        <x15:activeTabTopLevelEntity name="[Members]"/>
        <x15:activeTabTopLevelEntity name="[Providers]"/>
        <x15:activeTabTopLevelEntity name="[Survey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5633B3-98DA-4A28-B7DA-DC8F58B4E173}" name="PivotTable14" cacheId="11" applyNumberFormats="0" applyBorderFormats="0" applyFontFormats="0" applyPatternFormats="0" applyAlignmentFormats="0" applyWidthHeightFormats="1" dataCaption="Values" updatedVersion="8" minRefreshableVersion="5" useAutoFormatting="1" colGrandTotals="0" itemPrintTitles="1" createdVersion="8" indent="0" multipleFieldFilters="0">
  <location ref="A87:B93" firstHeaderRow="1" firstDataRow="1" firstDataCol="1"/>
  <pivotFields count="3">
    <pivotField axis="axisRow" allDrilled="1" showAll="0" dataSourceSort="1" defaultAttributeDrillState="1">
      <items count="6">
        <item x="0"/>
        <item x="1"/>
        <item x="2"/>
        <item x="3"/>
        <item x="4"/>
        <item t="default"/>
      </items>
    </pivotField>
    <pivotField dataField="1" showAll="0"/>
    <pivotField allDrilled="1" showAll="0" dataSourceSort="1" defaultAttributeDrillState="1"/>
  </pivotFields>
  <rowFields count="1">
    <field x="0"/>
  </rowFields>
  <rowItems count="6">
    <i>
      <x/>
    </i>
    <i>
      <x v="1"/>
    </i>
    <i>
      <x v="2"/>
    </i>
    <i>
      <x v="3"/>
    </i>
    <i>
      <x v="4"/>
    </i>
    <i t="grand">
      <x/>
    </i>
  </rowItems>
  <colItems count="1">
    <i/>
  </colItems>
  <dataFields count="1">
    <dataField name="Count of service_id" fld="1" subtotal="count" baseField="0" baseItem="0"/>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member_id"/>
    <pivotHierarchy dragToData="1"/>
    <pivotHierarchy dragToData="1"/>
    <pivotHierarchy dragToData="1" caption="Count of service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
        <x15:activeTabTopLevelEntity name="[Contributions]"/>
        <x15:activeTabTopLevelEntity name="[Healthcare_Services]"/>
        <x15:activeTabTopLevelEntity name="[Legal_Cases]"/>
        <x15:activeTabTopLevelEntity name="[Members]"/>
        <x15:activeTabTopLevelEntity name="[Providers]"/>
        <x15:activeTabTopLevelEntity name="[Surveys]"/>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2DFAB6-29E0-43B9-87D7-92585CA0DA67}" name="PivotTable13" cacheId="10" applyNumberFormats="0" applyBorderFormats="0" applyFontFormats="0" applyPatternFormats="0" applyAlignmentFormats="0" applyWidthHeightFormats="1" dataCaption="Values" updatedVersion="8" minRefreshableVersion="5" useAutoFormatting="1" colGrandTotals="0" itemPrintTitles="1" createdVersion="8" indent="0" compact="0" compactData="0" multipleFieldFilters="0">
  <location ref="A81:B85" firstHeaderRow="1" firstDataRow="1" firstDataCol="1"/>
  <pivotFields count="3">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4">
    <i>
      <x/>
    </i>
    <i>
      <x v="1"/>
    </i>
    <i>
      <x v="2"/>
    </i>
    <i t="grand">
      <x/>
    </i>
  </rowItems>
  <colItems count="1">
    <i/>
  </colItems>
  <dataFields count="1">
    <dataField name="Count of claim_id" fld="1" subtotal="count" showDataAs="percentOfTotal" baseField="0" baseItem="0" numFmtId="10"/>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member_id"/>
    <pivotHierarchy dragToData="1"/>
    <pivotHierarchy dragToData="1"/>
    <pivotHierarchy dragToData="1" caption="Count of service_id"/>
    <pivotHierarchy dragToData="1"/>
    <pivotHierarchy dragToData="1"/>
    <pivotHierarchy dragToData="1" caption="Sum of claim_amount"/>
    <pivotHierarchy dragToData="1" caption="Count of claim_amount"/>
    <pivotHierarchy dragToData="1"/>
    <pivotHierarchy dragToData="1" caption="Average of contributions"/>
    <pivotHierarchy dragToData="1"/>
    <pivotHierarchy dragToData="1" caption="Count of claim_id"/>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
        <x15:activeTabTopLevelEntity name="[Contributions]"/>
        <x15:activeTabTopLevelEntity name="[Healthcare_Services]"/>
        <x15:activeTabTopLevelEntity name="[Legal_Cases]"/>
        <x15:activeTabTopLevelEntity name="[Members]"/>
        <x15:activeTabTopLevelEntity name="[Providers]"/>
        <x15:activeTabTopLevelEntity name="[Survey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99A72D-A700-4D38-B94A-DDA6E7EFD178}" name="PivotTable3"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10">
  <location ref="A1:B5" firstHeaderRow="1" firstDataRow="1" firstDataCol="1"/>
  <pivotFields count="3">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0"/>
  </rowFields>
  <rowItems count="4">
    <i>
      <x/>
    </i>
    <i>
      <x v="1"/>
    </i>
    <i>
      <x v="2"/>
    </i>
    <i t="grand">
      <x/>
    </i>
  </rowItems>
  <colItems count="1">
    <i/>
  </colItems>
  <dataFields count="1">
    <dataField name="Count of member_id" fld="1"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memb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
        <x15:activeTabTopLevelEntity name="[Contributions]"/>
        <x15:activeTabTopLevelEntity name="[Healthcare_Services]"/>
        <x15:activeTabTopLevelEntity name="[Legal_Cases]"/>
        <x15:activeTabTopLevelEntity name="[Members]"/>
        <x15:activeTabTopLevelEntity name="[Providers]"/>
        <x15:activeTabTopLevelEntity name="[Surveys]"/>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89A13C-ABD2-48A0-981D-262AB4FAF277}" name="PivotTable8" cacheId="5" applyNumberFormats="0" applyBorderFormats="0" applyFontFormats="0" applyPatternFormats="0" applyAlignmentFormats="0" applyWidthHeightFormats="1" dataCaption="Values" updatedVersion="8" minRefreshableVersion="5" useAutoFormatting="1" rowGrandTotals="0" itemPrintTitles="1" createdVersion="8" indent="0" compact="0" compactData="0" multipleFieldFilters="0">
  <location ref="A47:F60" firstHeaderRow="1" firstDataRow="2" firstDataCol="2"/>
  <pivotFields count="5">
    <pivotField axis="axisCol" compact="0" allDrilled="1" outline="0" showAll="0" dataSourceSort="1" defaultSubtotal="0" defaultAttributeDrillState="1">
      <items count="3">
        <item x="0"/>
        <item x="1"/>
        <item x="2"/>
      </items>
    </pivotField>
    <pivotField dataField="1" compact="0" outline="0" showAll="0"/>
    <pivotField axis="axisRow" compact="0" allDrilled="1" outline="0" showAll="0" dataSourceSort="1" defaultSubtotal="0" defaultAttributeDrillState="1">
      <items count="12">
        <item x="0"/>
        <item x="1"/>
        <item x="2"/>
        <item x="3"/>
        <item x="4"/>
        <item x="5"/>
        <item x="6"/>
        <item x="7"/>
        <item x="8"/>
        <item x="9"/>
        <item x="10"/>
        <item x="11"/>
      </items>
    </pivotField>
    <pivotField axis="axisRow" compact="0" allDrilled="1" outline="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2">
    <field x="3"/>
    <field x="2"/>
  </rowFields>
  <rowItems count="12">
    <i>
      <x/>
      <x/>
    </i>
    <i r="1">
      <x v="1"/>
    </i>
    <i r="1">
      <x v="2"/>
    </i>
    <i>
      <x v="1"/>
      <x v="3"/>
    </i>
    <i r="1">
      <x v="4"/>
    </i>
    <i r="1">
      <x v="5"/>
    </i>
    <i>
      <x v="2"/>
      <x v="6"/>
    </i>
    <i r="1">
      <x v="7"/>
    </i>
    <i r="1">
      <x v="8"/>
    </i>
    <i>
      <x v="3"/>
      <x v="9"/>
    </i>
    <i r="1">
      <x v="10"/>
    </i>
    <i r="1">
      <x v="11"/>
    </i>
  </rowItems>
  <colFields count="1">
    <field x="0"/>
  </colFields>
  <colItems count="4">
    <i>
      <x/>
    </i>
    <i>
      <x v="1"/>
    </i>
    <i>
      <x v="2"/>
    </i>
    <i t="grand">
      <x/>
    </i>
  </colItems>
  <dataFields count="1">
    <dataField name="Sum of claim_amount" fld="1" baseField="0" baseItem="0"/>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member_id"/>
    <pivotHierarchy dragToData="1"/>
    <pivotHierarchy dragToData="1"/>
    <pivotHierarchy dragToData="1" caption="Count of service_id"/>
    <pivotHierarchy dragToData="1"/>
    <pivotHierarchy dragToData="1"/>
    <pivotHierarchy dragToData="1" caption="Sum of claim_amount"/>
    <pivotHierarchy dragToData="1" caption="Count of claim_am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8"/>
    <rowHierarchyUsage hierarchyUsage="9"/>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
        <x15:activeTabTopLevelEntity name="[Contributions]"/>
        <x15:activeTabTopLevelEntity name="[Healthcare_Services]"/>
        <x15:activeTabTopLevelEntity name="[Legal_Cases]"/>
        <x15:activeTabTopLevelEntity name="[Members]"/>
        <x15:activeTabTopLevelEntity name="[Providers]"/>
        <x15:activeTabTopLevelEntity name="[Survey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48589A-8740-49EC-814C-9106B5E361CC}" name="PivotTable12" cacheId="9" applyNumberFormats="0" applyBorderFormats="0" applyFontFormats="0" applyPatternFormats="0" applyAlignmentFormats="0" applyWidthHeightFormats="1" dataCaption="Values" updatedVersion="8" minRefreshableVersion="5" useAutoFormatting="1" colGrandTotals="0" itemPrintTitles="1" createdVersion="8" indent="0" compact="0" compactData="0" multipleFieldFilters="0">
  <location ref="A78:A79" firstHeaderRow="1" firstDataRow="1" firstDataCol="0"/>
  <pivotFields count="2">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name="Average of contributions" fld="0" subtotal="average" baseField="0" baseItem="0"/>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member_id"/>
    <pivotHierarchy dragToData="1"/>
    <pivotHierarchy dragToData="1"/>
    <pivotHierarchy dragToData="1" caption="Count of service_id"/>
    <pivotHierarchy dragToData="1"/>
    <pivotHierarchy dragToData="1"/>
    <pivotHierarchy dragToData="1" caption="Sum of claim_amount"/>
    <pivotHierarchy dragToData="1" caption="Count of claim_amount"/>
    <pivotHierarchy dragToData="1"/>
    <pivotHierarchy dragToData="1" caption="Average of contribution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
        <x15:activeTabTopLevelEntity name="[Contributions]"/>
        <x15:activeTabTopLevelEntity name="[Healthcare_Services]"/>
        <x15:activeTabTopLevelEntity name="[Legal_Cases]"/>
        <x15:activeTabTopLevelEntity name="[Members]"/>
        <x15:activeTabTopLevelEntity name="[Providers]"/>
        <x15:activeTabTopLevelEntity name="[Survey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3C4B1E-58C3-4D39-B2E0-95BB71D8BE40}" name="PivotTable7" cacheId="4" applyNumberFormats="0" applyBorderFormats="0" applyFontFormats="0" applyPatternFormats="0" applyAlignmentFormats="0" applyWidthHeightFormats="1" dataCaption="Values" updatedVersion="8" minRefreshableVersion="5" useAutoFormatting="1" colGrandTotals="0" itemPrintTitles="1" createdVersion="8" indent="0" multipleFieldFilters="0">
  <location ref="A38:C44" firstHeaderRow="0" firstDataRow="1" firstDataCol="1"/>
  <pivotFields count="4">
    <pivotField axis="axisRow" allDrilled="1" showAll="0" dataSourceSort="1" defaultAttributeDrillState="1">
      <items count="6">
        <item x="0"/>
        <item x="1"/>
        <item x="2"/>
        <item x="3"/>
        <item x="4"/>
        <item t="default"/>
      </items>
    </pivotField>
    <pivotField dataField="1" showAll="0"/>
    <pivotField dataField="1" showAll="0"/>
    <pivotField allDrilled="1" showAll="0" dataSourceSort="1" defaultAttributeDrillState="1"/>
  </pivotFields>
  <rowFields count="1">
    <field x="0"/>
  </rowFields>
  <rowItems count="6">
    <i>
      <x/>
    </i>
    <i>
      <x v="1"/>
    </i>
    <i>
      <x v="2"/>
    </i>
    <i>
      <x v="3"/>
    </i>
    <i>
      <x v="4"/>
    </i>
    <i t="grand">
      <x/>
    </i>
  </rowItems>
  <colFields count="1">
    <field x="-2"/>
  </colFields>
  <colItems count="2">
    <i>
      <x/>
    </i>
    <i i="1">
      <x v="1"/>
    </i>
  </colItems>
  <dataFields count="2">
    <dataField name="Average of cost_covered" fld="1" subtotal="average" baseField="0" baseItem="0"/>
    <dataField name="Average of cost_total" fld="2" subtotal="average" baseField="0" baseItem="0"/>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member_id"/>
    <pivotHierarchy dragToData="1"/>
    <pivotHierarchy dragToData="1"/>
    <pivotHierarchy dragToData="1" caption="Count of service_id"/>
    <pivotHierarchy dragToData="1"/>
    <pivotHierarchy dragToData="1"/>
    <pivotHierarchy dragToData="1"/>
    <pivotHierarchy dragToData="1"/>
    <pivotHierarchy dragToData="1"/>
    <pivotHierarchy dragToData="1"/>
    <pivotHierarchy dragToData="1"/>
    <pivotHierarchy dragToData="1"/>
    <pivotHierarchy dragToData="1" caption="Average of cost_covered"/>
    <pivotHierarchy dragToData="1" caption="Average of cost_total"/>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
        <x15:activeTabTopLevelEntity name="[Contributions]"/>
        <x15:activeTabTopLevelEntity name="[Healthcare_Services]"/>
        <x15:activeTabTopLevelEntity name="[Legal_Cases]"/>
        <x15:activeTabTopLevelEntity name="[Members]"/>
        <x15:activeTabTopLevelEntity name="[Providers]"/>
        <x15:activeTabTopLevelEntity name="[Surveys]"/>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406C37-1E14-413A-BF85-42E0F2A3E392}" name="PivotTable6" cacheId="3" applyNumberFormats="0" applyBorderFormats="0" applyFontFormats="0" applyPatternFormats="0" applyAlignmentFormats="0" applyWidthHeightFormats="1" dataCaption="Values" updatedVersion="8" minRefreshableVersion="5" useAutoFormatting="1" colGrandTotals="0" itemPrintTitles="1" createdVersion="8" indent="0" multipleFieldFilters="0">
  <location ref="A29:B35" firstHeaderRow="1" firstDataRow="1" firstDataCol="1"/>
  <pivotFields count="3">
    <pivotField axis="axisRow" allDrilled="1" showAll="0" dataSourceSort="1" defaultAttributeDrillState="1">
      <items count="6">
        <item x="0"/>
        <item x="1"/>
        <item x="2"/>
        <item x="3"/>
        <item x="4"/>
        <item t="default"/>
      </items>
    </pivotField>
    <pivotField dataField="1" showAll="0"/>
    <pivotField allDrilled="1" showAll="0" dataSourceSort="1" defaultAttributeDrillState="1"/>
  </pivotFields>
  <rowFields count="1">
    <field x="0"/>
  </rowFields>
  <rowItems count="6">
    <i>
      <x/>
    </i>
    <i>
      <x v="1"/>
    </i>
    <i>
      <x v="2"/>
    </i>
    <i>
      <x v="3"/>
    </i>
    <i>
      <x v="4"/>
    </i>
    <i t="grand">
      <x/>
    </i>
  </rowItems>
  <colItems count="1">
    <i/>
  </colItems>
  <dataFields count="1">
    <dataField name="Count of service_id" fld="1" subtotal="count" baseField="0" baseItem="0"/>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member_id"/>
    <pivotHierarchy dragToData="1"/>
    <pivotHierarchy dragToData="1" caption="Sum of service_id"/>
    <pivotHierarchy dragToData="1" caption="Count of service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
        <x15:activeTabTopLevelEntity name="[Contributions]"/>
        <x15:activeTabTopLevelEntity name="[Healthcare_Services]"/>
        <x15:activeTabTopLevelEntity name="[Legal_Cases]"/>
        <x15:activeTabTopLevelEntity name="[Members]"/>
        <x15:activeTabTopLevelEntity name="[Providers]"/>
        <x15:activeTabTopLevelEntity name="[Surveys]"/>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E35BED-8F42-4257-9B3C-7B576DA2CB5F}" name="PivotTable11" cacheId="8" applyNumberFormats="0" applyBorderFormats="0" applyFontFormats="0" applyPatternFormats="0" applyAlignmentFormats="0" applyWidthHeightFormats="1" dataCaption="Values" updatedVersion="8" minRefreshableVersion="5" useAutoFormatting="1" colGrandTotals="0" itemPrintTitles="1" createdVersion="8" indent="0" compact="0" compactData="0" multipleFieldFilters="0">
  <location ref="A73:B76" firstHeaderRow="1" firstDataRow="1" firstDataCol="1"/>
  <pivotFields count="3">
    <pivotField axis="axisRow" compact="0" allDrilled="1" outline="0" subtotalTop="0" showAll="0" dataSourceSort="1" defaultSubtotal="0" defaultAttributeDrillState="1">
      <items count="2">
        <item x="0"/>
        <item x="1"/>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3">
    <i>
      <x/>
    </i>
    <i>
      <x v="1"/>
    </i>
    <i t="grand">
      <x/>
    </i>
  </rowItems>
  <colItems count="1">
    <i/>
  </colItems>
  <dataFields count="1">
    <dataField name="Count of member_id" fld="1" subtotal="count" showDataAs="percentOfTotal" baseField="0" baseItem="0" numFmtId="10"/>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member_id"/>
    <pivotHierarchy dragToData="1"/>
    <pivotHierarchy dragToData="1"/>
    <pivotHierarchy dragToData="1" caption="Count of service_id"/>
    <pivotHierarchy dragToData="1"/>
    <pivotHierarchy dragToData="1"/>
    <pivotHierarchy dragToData="1" caption="Sum of claim_amount"/>
    <pivotHierarchy dragToData="1" caption="Count of claim_am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
        <x15:activeTabTopLevelEntity name="[Contributions]"/>
        <x15:activeTabTopLevelEntity name="[Healthcare_Services]"/>
        <x15:activeTabTopLevelEntity name="[Legal_Cases]"/>
        <x15:activeTabTopLevelEntity name="[Members]"/>
        <x15:activeTabTopLevelEntity name="[Providers]"/>
        <x15:activeTabTopLevelEntity name="[Survey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C316D19-A554-4022-A3E2-C96E1C57F221}" name="PivotTable5" cacheId="2" applyNumberFormats="0" applyBorderFormats="0" applyFontFormats="0" applyPatternFormats="0" applyAlignmentFormats="0" applyWidthHeightFormats="1" dataCaption="Values" updatedVersion="8" minRefreshableVersion="5" useAutoFormatting="1" colGrandTotals="0" itemPrintTitles="1" createdVersion="8" indent="0" multipleFieldFilters="0" chartFormat="9">
  <location ref="A14:B27" firstHeaderRow="1" firstDataRow="1" firstDataCol="1"/>
  <pivotFields count="3">
    <pivotField axis="axisRow" allDrilled="1" showAll="0" dataSourceSort="1" defaultAttributeDrillState="1">
      <items count="13">
        <item x="0"/>
        <item x="1"/>
        <item x="2"/>
        <item x="3"/>
        <item x="4"/>
        <item x="5"/>
        <item x="6"/>
        <item x="7"/>
        <item x="8"/>
        <item x="9"/>
        <item x="10"/>
        <item x="11"/>
        <item t="default"/>
      </items>
    </pivotField>
    <pivotField dataField="1" showAll="0"/>
    <pivotField allDrilled="1" showAll="0" dataSourceSort="1"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Average Contributions over Time" fld="1" subtotal="average" baseField="0" baseItem="0"/>
  </dataFields>
  <chartFormats count="1">
    <chartFormat chart="5" format="2"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member_id"/>
    <pivotHierarchy dragToData="1" caption="Contributions over Time"/>
    <pivotHierarchy dragToData="1"/>
    <pivotHierarchy dragToData="1"/>
    <pivotHierarchy dragToData="1"/>
    <pivotHierarchy dragToData="1"/>
    <pivotHierarchy dragToData="1"/>
    <pivotHierarchy dragToData="1"/>
    <pivotHierarchy dragToData="1"/>
    <pivotHierarchy dragToData="1" caption="Average Contributions over 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
        <x15:activeTabTopLevelEntity name="[Contributions]"/>
        <x15:activeTabTopLevelEntity name="[Healthcare_Services]"/>
        <x15:activeTabTopLevelEntity name="[Legal_Cases]"/>
        <x15:activeTabTopLevelEntity name="[Members]"/>
        <x15:activeTabTopLevelEntity name="[Providers]"/>
        <x15:activeTabTopLevelEntity name="[Surveys]"/>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0D794B7-A936-4661-A4B2-DBA120B955FD}" name="PivotTable10" cacheId="7" applyNumberFormats="0" applyBorderFormats="0" applyFontFormats="0" applyPatternFormats="0" applyAlignmentFormats="0" applyWidthHeightFormats="1" dataCaption="Values" updatedVersion="8" minRefreshableVersion="5" useAutoFormatting="1" rowGrandTotals="0" itemPrintTitles="1" createdVersion="8" indent="0" compact="0" compactData="0" multipleFieldFilters="0">
  <location ref="A70:A71" firstHeaderRow="1" firstDataRow="1" firstDataCol="0"/>
  <pivotFields count="2">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name="Total_Members" fld="0" subtotal="count" baseField="0" baseItem="0"/>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_Members"/>
    <pivotHierarchy dragToData="1"/>
    <pivotHierarchy dragToData="1"/>
    <pivotHierarchy dragToData="1" caption="Count of service_id"/>
    <pivotHierarchy dragToData="1"/>
    <pivotHierarchy dragToData="1"/>
    <pivotHierarchy dragToData="1" caption="Sum of claim_amount"/>
    <pivotHierarchy dragToData="1" caption="Count of claim_am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
        <x15:activeTabTopLevelEntity name="[Contributions]"/>
        <x15:activeTabTopLevelEntity name="[Healthcare_Services]"/>
        <x15:activeTabTopLevelEntity name="[Legal_Cases]"/>
        <x15:activeTabTopLevelEntity name="[Members]"/>
        <x15:activeTabTopLevelEntity name="[Providers]"/>
        <x15:activeTabTopLevelEntity name="[Survey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6C04BA5-F7DA-42BF-B876-5F8168C15A8D}" name="PivotTable4" cacheId="1" applyNumberFormats="0" applyBorderFormats="0" applyFontFormats="0" applyPatternFormats="0" applyAlignmentFormats="0" applyWidthHeightFormats="1" dataCaption="Values" updatedVersion="8" minRefreshableVersion="5" useAutoFormatting="1" colGrandTotals="0" itemPrintTitles="1" createdVersion="8" indent="0" multipleFieldFilters="0" chartFormat="9">
  <location ref="A7:C12" firstHeaderRow="1" firstDataRow="2" firstDataCol="1"/>
  <pivotFields count="4">
    <pivotField dataField="1" showAll="0"/>
    <pivotField axis="axisRow" allDrilled="1" showAll="0" dataSourceSort="1" defaultAttributeDrillState="1">
      <items count="4">
        <item x="0"/>
        <item x="1"/>
        <item x="2"/>
        <item t="default"/>
      </items>
    </pivotField>
    <pivotField axis="axisCol" allDrilled="1" showAll="0" dataSourceSort="1" defaultAttributeDrillState="1">
      <items count="3">
        <item x="0"/>
        <item x="1"/>
        <item t="default"/>
      </items>
    </pivotField>
    <pivotField allDrilled="1" showAll="0" dataSourceSort="1" defaultAttributeDrillState="1"/>
  </pivotFields>
  <rowFields count="1">
    <field x="1"/>
  </rowFields>
  <rowItems count="4">
    <i>
      <x/>
    </i>
    <i>
      <x v="1"/>
    </i>
    <i>
      <x v="2"/>
    </i>
    <i t="grand">
      <x/>
    </i>
  </rowItems>
  <colFields count="1">
    <field x="2"/>
  </colFields>
  <colItems count="2">
    <i>
      <x/>
    </i>
    <i>
      <x v="1"/>
    </i>
  </colItems>
  <dataFields count="1">
    <dataField name="Subsidized per Income level" fld="0" subtotal="count" baseField="0" baseItem="0"/>
  </dataFields>
  <chartFormats count="2">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bsidized per Income level"/>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
        <x15:activeTabTopLevelEntity name="[Contributions]"/>
        <x15:activeTabTopLevelEntity name="[Healthcare_Services]"/>
        <x15:activeTabTopLevelEntity name="[Legal_Cases]"/>
        <x15:activeTabTopLevelEntity name="[Members]"/>
        <x15:activeTabTopLevelEntity name="[Providers]"/>
        <x15:activeTabTopLevelEntity name="[Surveys]"/>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 xr10:uid="{90454CF3-7177-4504-933D-3E4E8C5D53EE}" sourceName="[Providers].[level]">
  <pivotTables>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 tabId="2" name="PivotTable11"/>
    <pivotTable tabId="2" name="PivotTable12"/>
    <pivotTable tabId="2" name="PivotTable13"/>
    <pivotTable tabId="2" name="PivotTable14"/>
  </pivotTables>
  <data>
    <olap pivotCacheId="167259969">
      <levels count="2">
        <level uniqueName="[Providers].[level].[(All)]" sourceCaption="(All)" count="0"/>
        <level uniqueName="[Providers].[level].[level]" sourceCaption="level" count="4">
          <ranges>
            <range startItem="0">
              <i n="[Providers].[level].&amp;[Level 2]" c="Level 2"/>
              <i n="[Providers].[level].&amp;[Level 3]" c="Level 3"/>
              <i n="[Providers].[level].&amp;[Level 4]" c="Level 4"/>
              <i n="[Providers].[level].&amp;[Level 5]" c="Level 5"/>
            </range>
          </ranges>
        </level>
      </levels>
      <selections count="1">
        <selection n="[Providers].[leve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51C2F46-3AB1-41C2-AA12-A36AAD6F7034}" sourceName="[Members].[region]">
  <pivotTables>
    <pivotTable tabId="2" name="PivotTable4"/>
    <pivotTable tabId="2" name="PivotTable3"/>
    <pivotTable tabId="2" name="PivotTable5"/>
    <pivotTable tabId="2" name="PivotTable6"/>
    <pivotTable tabId="2" name="PivotTable7"/>
    <pivotTable tabId="2" name="PivotTable8"/>
    <pivotTable tabId="2" name="PivotTable9"/>
    <pivotTable tabId="2" name="PivotTable10"/>
    <pivotTable tabId="2" name="PivotTable11"/>
    <pivotTable tabId="2" name="PivotTable12"/>
    <pivotTable tabId="2" name="PivotTable13"/>
    <pivotTable tabId="2" name="PivotTable14"/>
  </pivotTables>
  <data>
    <olap pivotCacheId="1252254383">
      <levels count="2">
        <level uniqueName="[Members].[region].[(All)]" sourceCaption="(All)" count="0"/>
        <level uniqueName="[Members].[region].[region]" sourceCaption="region" count="8">
          <ranges>
            <range startItem="0">
              <i n="[Members].[region].&amp;[Central]" c="Central"/>
              <i n="[Members].[region].&amp;[Coast]" c="Coast"/>
              <i n="[Members].[region].&amp;[Eastern]" c="Eastern"/>
              <i n="[Members].[region].&amp;[Nairobi]" c="Nairobi"/>
              <i n="[Members].[region].&amp;[North Eastern]" c="North Eastern"/>
              <i n="[Members].[region].&amp;[Nyanza]" c="Nyanza"/>
              <i n="[Members].[region].&amp;[Rift Valley]" c="Rift Valley"/>
              <i n="[Members].[region].&amp;[Western]" c="Western"/>
            </range>
          </ranges>
        </level>
      </levels>
      <selections count="1">
        <selection n="[Member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0386DC0-9DE6-46F8-A0E5-1651BBE99655}" sourceName="[Members].[gender]">
  <pivotTables>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 tabId="2" name="PivotTable11"/>
    <pivotTable tabId="2" name="PivotTable12"/>
    <pivotTable tabId="2" name="PivotTable13"/>
    <pivotTable tabId="2" name="PivotTable14"/>
  </pivotTables>
  <data>
    <olap pivotCacheId="167259969">
      <levels count="2">
        <level uniqueName="[Members].[gender].[(All)]" sourceCaption="(All)" count="0"/>
        <level uniqueName="[Members].[gender].[gender]" sourceCaption="gender" count="2">
          <ranges>
            <range startItem="0">
              <i n="[Members].[gender].&amp;[F]" c="F"/>
              <i n="[Members].[gender].&amp;[M]" c="M"/>
            </range>
          </ranges>
        </level>
      </levels>
      <selections count="1">
        <selection n="[Members].[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vel" xr10:uid="{A4CFADAE-76ED-412C-A7EB-8160E677CC71}" cache="Slicer_level" caption="level" columnCount="2" showCaption="0" level="1" style="SlicerStyleOther2 2" rowHeight="365760"/>
  <slicer name="region" xr10:uid="{724BC9EE-98A7-41F2-B9EC-588B0FDAEC49}" cache="Slicer_region" caption="region" columnCount="2" showCaption="0" level="1" style="SlicerStyleOther2 2" rowHeight="274320"/>
  <slicer name="gender" xr10:uid="{9477AA93-CF16-47C1-970C-17D56EE61B5A}" cache="Slicer_gender" caption="Gender" columnCount="2" showCaption="0" level="1" style="SlicerStyleOther2 2"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contribution_date" xr10:uid="{455E6C33-5ED9-4F84-A57A-2FF43305F604}" sourceName="[Contributions].[contribution_date]">
  <pivotTables>
    <pivotTable tabId="2" name="PivotTable5"/>
    <pivotTable tabId="2" name="PivotTable3"/>
    <pivotTable tabId="2" name="PivotTable4"/>
    <pivotTable tabId="2" name="PivotTable6"/>
    <pivotTable tabId="2" name="PivotTable7"/>
    <pivotTable tabId="2" name="PivotTable8"/>
    <pivotTable tabId="2" name="PivotTable9"/>
    <pivotTable tabId="2" name="PivotTable10"/>
    <pivotTable tabId="2" name="PivotTable11"/>
    <pivotTable tabId="2" name="PivotTable12"/>
    <pivotTable tabId="2" name="PivotTable13"/>
    <pivotTable tabId="2" name="PivotTable14"/>
  </pivotTables>
  <state minimalRefreshVersion="6" lastRefreshVersion="6" pivotCacheId="1513544449"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ontribution_date" xr10:uid="{D6A4F51E-B865-41E9-BF56-62944B792CA2}" cache="Timeline_contribution_date" caption="contribution_date" showHeader="0" showSelectionLabel="0" showTimeLevel="0" showHorizontalScrollbar="0" level="2" selectionLevel="0" scrollPosition="2023-01-01T00:00:00" style="TimeSlicerStyleLight5 2"/>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7C61F-C3D5-4831-AB37-2963C45ACF41}">
  <dimension ref="A1"/>
  <sheetViews>
    <sheetView workbookViewId="0"/>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E01B8-10DF-4D59-BED8-4731E29EAA7E}">
  <dimension ref="A1:R93"/>
  <sheetViews>
    <sheetView topLeftCell="B1" workbookViewId="0">
      <selection activeCell="A88" sqref="A88"/>
    </sheetView>
  </sheetViews>
  <sheetFormatPr defaultRowHeight="14.5" x14ac:dyDescent="0.35"/>
  <cols>
    <col min="1" max="1" width="12.36328125" bestFit="1" customWidth="1"/>
    <col min="2" max="2" width="17" bestFit="1" customWidth="1"/>
    <col min="3" max="5" width="13.6328125" bestFit="1" customWidth="1"/>
    <col min="6" max="7" width="11.81640625" bestFit="1" customWidth="1"/>
    <col min="8" max="8" width="12.453125" bestFit="1" customWidth="1"/>
    <col min="9" max="9" width="12.08984375" bestFit="1" customWidth="1"/>
    <col min="10" max="10" width="16.6328125" bestFit="1" customWidth="1"/>
    <col min="11" max="11" width="17.26953125" bestFit="1" customWidth="1"/>
    <col min="12" max="12" width="12.7265625" bestFit="1" customWidth="1"/>
    <col min="13" max="50" width="11.81640625" bestFit="1" customWidth="1"/>
    <col min="51" max="52" width="10.81640625" bestFit="1" customWidth="1"/>
    <col min="53" max="56" width="11.81640625" bestFit="1" customWidth="1"/>
    <col min="57" max="57" width="10.81640625" bestFit="1" customWidth="1"/>
    <col min="58" max="58" width="11.81640625" bestFit="1" customWidth="1"/>
    <col min="59" max="59" width="10.81640625" bestFit="1" customWidth="1"/>
    <col min="60" max="63" width="11.81640625" bestFit="1" customWidth="1"/>
    <col min="64" max="64" width="10.81640625" bestFit="1" customWidth="1"/>
    <col min="65" max="67" width="11.81640625" bestFit="1" customWidth="1"/>
    <col min="68" max="68" width="10.81640625" bestFit="1" customWidth="1"/>
    <col min="69" max="69" width="11.81640625" bestFit="1" customWidth="1"/>
    <col min="70" max="71" width="10.81640625" bestFit="1" customWidth="1"/>
    <col min="72" max="74" width="11.81640625" bestFit="1" customWidth="1"/>
    <col min="75" max="75" width="10.81640625" bestFit="1" customWidth="1"/>
    <col min="76" max="86" width="11.81640625" bestFit="1" customWidth="1"/>
    <col min="87" max="87" width="10.81640625" bestFit="1" customWidth="1"/>
    <col min="88" max="115" width="11.81640625" bestFit="1" customWidth="1"/>
    <col min="116" max="116" width="10.81640625" bestFit="1" customWidth="1"/>
    <col min="117" max="125" width="11.81640625" bestFit="1" customWidth="1"/>
    <col min="126" max="126" width="10.81640625" bestFit="1" customWidth="1"/>
    <col min="127" max="142" width="11.81640625" bestFit="1" customWidth="1"/>
    <col min="143" max="143" width="10.81640625" bestFit="1" customWidth="1"/>
    <col min="144" max="146" width="11.81640625" bestFit="1" customWidth="1"/>
    <col min="147" max="147" width="10.81640625" bestFit="1" customWidth="1"/>
    <col min="148" max="160" width="11.81640625" bestFit="1" customWidth="1"/>
    <col min="161" max="161" width="10.81640625" bestFit="1" customWidth="1"/>
    <col min="162" max="162" width="11.81640625" bestFit="1" customWidth="1"/>
    <col min="163" max="163" width="10.81640625" bestFit="1" customWidth="1"/>
    <col min="164" max="172" width="11.81640625" bestFit="1" customWidth="1"/>
    <col min="173" max="173" width="10.81640625" bestFit="1" customWidth="1"/>
    <col min="174" max="181" width="11.81640625" bestFit="1" customWidth="1"/>
    <col min="182" max="182" width="10.81640625" bestFit="1" customWidth="1"/>
    <col min="183" max="194" width="11.81640625" bestFit="1" customWidth="1"/>
    <col min="195" max="195" width="9.453125" bestFit="1" customWidth="1"/>
    <col min="196" max="218" width="11.81640625" bestFit="1" customWidth="1"/>
    <col min="219" max="219" width="10.81640625" bestFit="1" customWidth="1"/>
    <col min="220" max="222" width="11.81640625" bestFit="1" customWidth="1"/>
    <col min="223" max="223" width="10.81640625" bestFit="1" customWidth="1"/>
    <col min="224" max="234" width="11.81640625" bestFit="1" customWidth="1"/>
    <col min="235" max="235" width="10.81640625" bestFit="1" customWidth="1"/>
    <col min="236" max="242" width="11.81640625" bestFit="1" customWidth="1"/>
    <col min="243" max="244" width="10.453125" bestFit="1" customWidth="1"/>
    <col min="245" max="277" width="11.81640625" bestFit="1" customWidth="1"/>
    <col min="278" max="279" width="10.81640625" bestFit="1" customWidth="1"/>
    <col min="280" max="284" width="11.81640625" bestFit="1" customWidth="1"/>
    <col min="285" max="285" width="10.81640625" bestFit="1" customWidth="1"/>
    <col min="286" max="298" width="11.81640625" bestFit="1" customWidth="1"/>
    <col min="299" max="299" width="10.81640625" bestFit="1" customWidth="1"/>
    <col min="300" max="364" width="11.81640625" bestFit="1" customWidth="1"/>
    <col min="365" max="365" width="10.81640625" bestFit="1" customWidth="1"/>
    <col min="366" max="540" width="11.81640625" bestFit="1" customWidth="1"/>
    <col min="541" max="541" width="10.81640625" bestFit="1" customWidth="1"/>
    <col min="542" max="574" width="11.81640625" bestFit="1" customWidth="1"/>
    <col min="575" max="575" width="7.81640625" bestFit="1" customWidth="1"/>
    <col min="576" max="723" width="11.81640625" bestFit="1" customWidth="1"/>
    <col min="724" max="724" width="10.81640625" bestFit="1" customWidth="1"/>
    <col min="725" max="758" width="11.81640625" bestFit="1" customWidth="1"/>
    <col min="759" max="759" width="10.81640625" bestFit="1" customWidth="1"/>
    <col min="760" max="781" width="11.81640625" bestFit="1" customWidth="1"/>
    <col min="782" max="782" width="10.81640625" bestFit="1" customWidth="1"/>
    <col min="783" max="801" width="11.81640625" bestFit="1" customWidth="1"/>
  </cols>
  <sheetData>
    <row r="1" spans="1:3" x14ac:dyDescent="0.35">
      <c r="A1" s="1" t="s">
        <v>0</v>
      </c>
      <c r="B1" t="s">
        <v>5</v>
      </c>
    </row>
    <row r="2" spans="1:3" x14ac:dyDescent="0.35">
      <c r="A2" s="2" t="s">
        <v>1</v>
      </c>
      <c r="B2">
        <v>68</v>
      </c>
    </row>
    <row r="3" spans="1:3" x14ac:dyDescent="0.35">
      <c r="A3" s="2" t="s">
        <v>2</v>
      </c>
      <c r="B3">
        <v>65</v>
      </c>
    </row>
    <row r="4" spans="1:3" x14ac:dyDescent="0.35">
      <c r="A4" s="2" t="s">
        <v>3</v>
      </c>
      <c r="B4">
        <v>67</v>
      </c>
    </row>
    <row r="5" spans="1:3" x14ac:dyDescent="0.35">
      <c r="A5" s="2" t="s">
        <v>4</v>
      </c>
      <c r="B5">
        <v>200</v>
      </c>
    </row>
    <row r="7" spans="1:3" x14ac:dyDescent="0.35">
      <c r="A7" s="1" t="s">
        <v>51</v>
      </c>
      <c r="B7" s="1" t="s">
        <v>11</v>
      </c>
    </row>
    <row r="8" spans="1:3" x14ac:dyDescent="0.35">
      <c r="A8" s="1" t="s">
        <v>0</v>
      </c>
      <c r="B8" t="s">
        <v>9</v>
      </c>
      <c r="C8" t="s">
        <v>10</v>
      </c>
    </row>
    <row r="9" spans="1:3" x14ac:dyDescent="0.35">
      <c r="A9" s="2" t="s">
        <v>6</v>
      </c>
      <c r="B9">
        <v>38</v>
      </c>
      <c r="C9">
        <v>38</v>
      </c>
    </row>
    <row r="10" spans="1:3" x14ac:dyDescent="0.35">
      <c r="A10" s="2" t="s">
        <v>7</v>
      </c>
      <c r="B10">
        <v>31</v>
      </c>
      <c r="C10">
        <v>31</v>
      </c>
    </row>
    <row r="11" spans="1:3" x14ac:dyDescent="0.35">
      <c r="A11" s="2" t="s">
        <v>8</v>
      </c>
      <c r="B11">
        <v>30</v>
      </c>
      <c r="C11">
        <v>32</v>
      </c>
    </row>
    <row r="12" spans="1:3" x14ac:dyDescent="0.35">
      <c r="A12" s="2" t="s">
        <v>4</v>
      </c>
      <c r="B12">
        <v>99</v>
      </c>
      <c r="C12">
        <v>101</v>
      </c>
    </row>
    <row r="14" spans="1:3" x14ac:dyDescent="0.35">
      <c r="A14" s="1" t="s">
        <v>0</v>
      </c>
      <c r="B14" t="s">
        <v>52</v>
      </c>
    </row>
    <row r="15" spans="1:3" x14ac:dyDescent="0.35">
      <c r="A15" s="2" t="s">
        <v>25</v>
      </c>
      <c r="B15">
        <v>998.06942220834583</v>
      </c>
    </row>
    <row r="16" spans="1:3" x14ac:dyDescent="0.35">
      <c r="A16" s="2" t="s">
        <v>26</v>
      </c>
      <c r="B16">
        <v>1092.5849894205728</v>
      </c>
    </row>
    <row r="17" spans="1:18" x14ac:dyDescent="0.35">
      <c r="A17" s="2" t="s">
        <v>27</v>
      </c>
      <c r="B17">
        <v>1299.5976377788343</v>
      </c>
    </row>
    <row r="18" spans="1:18" x14ac:dyDescent="0.35">
      <c r="A18" s="2" t="s">
        <v>16</v>
      </c>
      <c r="B18">
        <v>1205.4837249046147</v>
      </c>
    </row>
    <row r="19" spans="1:18" x14ac:dyDescent="0.35">
      <c r="A19" s="2" t="s">
        <v>17</v>
      </c>
      <c r="B19">
        <v>1135.2054047455658</v>
      </c>
    </row>
    <row r="20" spans="1:18" x14ac:dyDescent="0.35">
      <c r="A20" s="2" t="s">
        <v>18</v>
      </c>
      <c r="B20">
        <v>1079.8139144234035</v>
      </c>
    </row>
    <row r="21" spans="1:18" x14ac:dyDescent="0.35">
      <c r="A21" s="2" t="s">
        <v>19</v>
      </c>
      <c r="B21">
        <v>1184.7975777290962</v>
      </c>
    </row>
    <row r="22" spans="1:18" x14ac:dyDescent="0.35">
      <c r="A22" s="2" t="s">
        <v>20</v>
      </c>
      <c r="B22">
        <v>1268.4078229821246</v>
      </c>
    </row>
    <row r="23" spans="1:18" x14ac:dyDescent="0.35">
      <c r="A23" s="2" t="s">
        <v>21</v>
      </c>
      <c r="B23">
        <v>1015.1797770182292</v>
      </c>
    </row>
    <row r="24" spans="1:18" x14ac:dyDescent="0.35">
      <c r="A24" s="2" t="s">
        <v>22</v>
      </c>
      <c r="B24">
        <v>1147.8128283956776</v>
      </c>
    </row>
    <row r="25" spans="1:18" x14ac:dyDescent="0.35">
      <c r="A25" s="2" t="s">
        <v>23</v>
      </c>
      <c r="B25">
        <v>1157.7527488708497</v>
      </c>
    </row>
    <row r="26" spans="1:18" x14ac:dyDescent="0.35">
      <c r="A26" s="2" t="s">
        <v>24</v>
      </c>
      <c r="B26">
        <v>1168.4767539978027</v>
      </c>
    </row>
    <row r="27" spans="1:18" x14ac:dyDescent="0.35">
      <c r="A27" s="2" t="s">
        <v>4</v>
      </c>
      <c r="B27">
        <v>1142.5752810058593</v>
      </c>
    </row>
    <row r="28" spans="1:18" x14ac:dyDescent="0.35">
      <c r="A28" s="3"/>
      <c r="B28" s="3"/>
      <c r="C28" s="3"/>
      <c r="D28" s="3"/>
      <c r="E28" s="3"/>
      <c r="F28" s="3"/>
      <c r="G28" s="3"/>
      <c r="H28" s="3"/>
      <c r="I28" s="3"/>
      <c r="J28" s="3"/>
      <c r="K28" s="3"/>
      <c r="L28" s="3"/>
      <c r="M28" s="3"/>
      <c r="N28" s="3"/>
      <c r="O28" s="3"/>
      <c r="P28" s="3"/>
      <c r="Q28" s="3"/>
      <c r="R28" s="3"/>
    </row>
    <row r="29" spans="1:18" x14ac:dyDescent="0.35">
      <c r="A29" s="1" t="s">
        <v>0</v>
      </c>
      <c r="B29" t="s">
        <v>33</v>
      </c>
      <c r="D29" t="s">
        <v>53</v>
      </c>
      <c r="E29" t="s">
        <v>54</v>
      </c>
    </row>
    <row r="30" spans="1:18" x14ac:dyDescent="0.35">
      <c r="A30" s="2" t="s">
        <v>28</v>
      </c>
      <c r="B30">
        <v>148</v>
      </c>
      <c r="D30" t="str">
        <f>A30</f>
        <v>Consultation</v>
      </c>
      <c r="E30">
        <f>B30</f>
        <v>148</v>
      </c>
    </row>
    <row r="31" spans="1:18" x14ac:dyDescent="0.35">
      <c r="A31" s="2" t="s">
        <v>29</v>
      </c>
      <c r="B31">
        <v>154</v>
      </c>
      <c r="D31" t="str">
        <f>A31</f>
        <v>Maternity</v>
      </c>
      <c r="E31">
        <f>B31</f>
        <v>154</v>
      </c>
    </row>
    <row r="32" spans="1:18" x14ac:dyDescent="0.35">
      <c r="A32" s="2" t="s">
        <v>30</v>
      </c>
      <c r="B32">
        <v>161</v>
      </c>
      <c r="D32" t="str">
        <f t="shared" ref="D32:E34" si="0">A32</f>
        <v>Medication</v>
      </c>
      <c r="E32">
        <f t="shared" si="0"/>
        <v>161</v>
      </c>
    </row>
    <row r="33" spans="1:12" x14ac:dyDescent="0.35">
      <c r="A33" s="2" t="s">
        <v>31</v>
      </c>
      <c r="B33">
        <v>154</v>
      </c>
      <c r="D33" t="str">
        <f t="shared" si="0"/>
        <v>Surgery</v>
      </c>
      <c r="E33">
        <f t="shared" si="0"/>
        <v>154</v>
      </c>
    </row>
    <row r="34" spans="1:12" x14ac:dyDescent="0.35">
      <c r="A34" s="2" t="s">
        <v>32</v>
      </c>
      <c r="B34">
        <v>183</v>
      </c>
      <c r="D34" t="str">
        <f t="shared" si="0"/>
        <v>Therapy</v>
      </c>
      <c r="E34">
        <f t="shared" si="0"/>
        <v>183</v>
      </c>
    </row>
    <row r="35" spans="1:12" x14ac:dyDescent="0.35">
      <c r="A35" s="2" t="s">
        <v>4</v>
      </c>
      <c r="B35">
        <v>800</v>
      </c>
    </row>
    <row r="38" spans="1:12" x14ac:dyDescent="0.35">
      <c r="A38" s="1" t="s">
        <v>0</v>
      </c>
      <c r="B38" t="s">
        <v>57</v>
      </c>
      <c r="C38" t="s">
        <v>58</v>
      </c>
      <c r="D38" t="s">
        <v>55</v>
      </c>
      <c r="E38" t="s">
        <v>56</v>
      </c>
    </row>
    <row r="39" spans="1:12" x14ac:dyDescent="0.35">
      <c r="A39" s="2" t="s">
        <v>28</v>
      </c>
      <c r="B39">
        <v>7846.781334541939</v>
      </c>
      <c r="C39">
        <v>10492.749282012115</v>
      </c>
      <c r="D39">
        <f>GETPIVOTDATA("[Measures].[Average of cost_covered]",$A$38,"[Healthcare_Services].[service_type]","[Healthcare_Services].[service_type].&amp;[Consultation]")</f>
        <v>7846.781334541939</v>
      </c>
      <c r="E39">
        <f>GETPIVOTDATA("[Measures].[Average of cost_total]",$A$38,"[Healthcare_Services].[service_type]","[Healthcare_Services].[service_type].&amp;[Consultation]")</f>
        <v>10492.749282012115</v>
      </c>
    </row>
    <row r="40" spans="1:12" x14ac:dyDescent="0.35">
      <c r="A40" s="2" t="s">
        <v>29</v>
      </c>
      <c r="B40">
        <v>6880.0209748899779</v>
      </c>
      <c r="C40">
        <v>9370.5926557268413</v>
      </c>
      <c r="D40">
        <f>GETPIVOTDATA("[Measures].[Average of cost_covered]",$A$38,"[Healthcare_Services].[service_type]","[Healthcare_Services].[service_type].&amp;[Maternity]")</f>
        <v>6880.0209748899779</v>
      </c>
      <c r="E40">
        <f>GETPIVOTDATA("[Measures].[Average of cost_total]",$A$38,"[Healthcare_Services].[service_type]","[Healthcare_Services].[service_type].&amp;[Maternity]")</f>
        <v>9370.5926557268413</v>
      </c>
    </row>
    <row r="41" spans="1:12" x14ac:dyDescent="0.35">
      <c r="A41" s="2" t="s">
        <v>30</v>
      </c>
      <c r="B41">
        <v>7294.2333980583999</v>
      </c>
      <c r="C41">
        <v>10045.483764269336</v>
      </c>
      <c r="D41">
        <f>GETPIVOTDATA("[Measures].[Average of cost_covered]",$A$38,"[Healthcare_Services].[service_type]","[Healthcare_Services].[service_type].&amp;[Medication]")</f>
        <v>7294.2333980583999</v>
      </c>
      <c r="E41">
        <f>GETPIVOTDATA("[Measures].[Average of cost_total]",$A$38,"[Healthcare_Services].[service_type]","[Healthcare_Services].[service_type].&amp;[Medication]")</f>
        <v>10045.483764269336</v>
      </c>
    </row>
    <row r="42" spans="1:12" x14ac:dyDescent="0.35">
      <c r="A42" s="2" t="s">
        <v>31</v>
      </c>
      <c r="B42">
        <v>8209.1342357288704</v>
      </c>
      <c r="C42">
        <v>11030.906594016335</v>
      </c>
      <c r="D42">
        <f>GETPIVOTDATA("[Measures].[Average of cost_covered]",$A$38,"[Healthcare_Services].[service_type]","[Healthcare_Services].[service_type].&amp;[Surgery]")</f>
        <v>8209.1342357288704</v>
      </c>
      <c r="E42">
        <f>GETPIVOTDATA("[Measures].[Average of cost_total]",$A$38,"[Healthcare_Services].[service_type]","[Healthcare_Services].[service_type].&amp;[Surgery]")</f>
        <v>11030.906594016335</v>
      </c>
    </row>
    <row r="43" spans="1:12" x14ac:dyDescent="0.35">
      <c r="A43" s="2" t="s">
        <v>32</v>
      </c>
      <c r="B43">
        <v>7744.7891718963456</v>
      </c>
      <c r="C43">
        <v>10025.830579080217</v>
      </c>
      <c r="D43">
        <f>GETPIVOTDATA("[Measures].[Average of cost_covered]",$A$38,"[Healthcare_Services].[service_type]","[Healthcare_Services].[service_type].&amp;[Therapy]")</f>
        <v>7744.7891718963456</v>
      </c>
      <c r="E43">
        <f>GETPIVOTDATA("[Measures].[Average of cost_total]",$A$38,"[Healthcare_Services].[service_type]","[Healthcare_Services].[service_type].&amp;[Therapy]")</f>
        <v>10025.830579080217</v>
      </c>
    </row>
    <row r="44" spans="1:12" x14ac:dyDescent="0.35">
      <c r="A44" s="2" t="s">
        <v>4</v>
      </c>
      <c r="B44">
        <v>7595.9019193649292</v>
      </c>
      <c r="C44">
        <v>10183.509575271606</v>
      </c>
    </row>
    <row r="47" spans="1:12" x14ac:dyDescent="0.35">
      <c r="A47" s="1" t="s">
        <v>34</v>
      </c>
      <c r="C47" s="1" t="s">
        <v>38</v>
      </c>
    </row>
    <row r="48" spans="1:12" x14ac:dyDescent="0.35">
      <c r="A48" s="1" t="s">
        <v>39</v>
      </c>
      <c r="B48" s="1" t="s">
        <v>40</v>
      </c>
      <c r="C48" t="s">
        <v>35</v>
      </c>
      <c r="D48" t="s">
        <v>36</v>
      </c>
      <c r="E48" t="s">
        <v>37</v>
      </c>
      <c r="F48" t="s">
        <v>4</v>
      </c>
      <c r="H48" t="s">
        <v>41</v>
      </c>
      <c r="I48" t="s">
        <v>42</v>
      </c>
      <c r="J48" t="s">
        <v>45</v>
      </c>
      <c r="K48" t="s">
        <v>43</v>
      </c>
      <c r="L48" t="s">
        <v>44</v>
      </c>
    </row>
    <row r="49" spans="1:12" x14ac:dyDescent="0.35">
      <c r="A49" t="s">
        <v>15</v>
      </c>
      <c r="B49" t="s">
        <v>25</v>
      </c>
      <c r="C49">
        <v>171573.10046386719</v>
      </c>
      <c r="D49">
        <v>132059.77014160156</v>
      </c>
      <c r="E49">
        <v>208178.11145019531</v>
      </c>
      <c r="F49">
        <v>511810.98205566406</v>
      </c>
      <c r="H49" t="str">
        <f>A49</f>
        <v>Qtr1</v>
      </c>
      <c r="I49" t="str">
        <f>B49</f>
        <v>Jan</v>
      </c>
      <c r="J49">
        <f>C49</f>
        <v>171573.10046386719</v>
      </c>
      <c r="K49">
        <f>GETPIVOTDATA("[Measures].[Sum of claim_amount]",$A$47,"[Claims].[claim_date (Month)]","[Claims].[claim_date (Month)].&amp;[Jan]","[Claims].[claim_date (Quarter)]","[Claims].[claim_date (Quarter)].&amp;[Qtr1]")</f>
        <v>511810.98205566406</v>
      </c>
      <c r="L49" s="4">
        <f>J49/K49</f>
        <v>0.33522746967005695</v>
      </c>
    </row>
    <row r="50" spans="1:12" x14ac:dyDescent="0.35">
      <c r="B50" t="s">
        <v>26</v>
      </c>
      <c r="C50">
        <v>162456.07000732422</v>
      </c>
      <c r="D50">
        <v>116693.78958129883</v>
      </c>
      <c r="E50">
        <v>205541.16040039063</v>
      </c>
      <c r="F50">
        <v>484691.01998901367</v>
      </c>
      <c r="I50" t="str">
        <f t="shared" ref="I50:I60" si="1">B50</f>
        <v>Feb</v>
      </c>
      <c r="J50">
        <f t="shared" ref="J50:J60" si="2">C50</f>
        <v>162456.07000732422</v>
      </c>
      <c r="K50">
        <f>GETPIVOTDATA("[Measures].[Sum of claim_amount]",$A$47,"[Claims].[claim_date (Month)]","[Claims].[claim_date (Month)].&amp;[Feb]","[Claims].[claim_date (Quarter)]","[Claims].[claim_date (Quarter)].&amp;[Qtr1]")</f>
        <v>484691.01998901367</v>
      </c>
      <c r="L50" s="4">
        <f t="shared" ref="L50:L60" si="3">J50/K50</f>
        <v>0.33517449943885191</v>
      </c>
    </row>
    <row r="51" spans="1:12" x14ac:dyDescent="0.35">
      <c r="B51" t="s">
        <v>27</v>
      </c>
      <c r="C51">
        <v>245243.97052001953</v>
      </c>
      <c r="D51">
        <v>219612.38104248047</v>
      </c>
      <c r="E51">
        <v>181102.04150390625</v>
      </c>
      <c r="F51">
        <v>645958.39306640625</v>
      </c>
      <c r="I51" t="str">
        <f t="shared" si="1"/>
        <v>Mar</v>
      </c>
      <c r="J51">
        <f t="shared" si="2"/>
        <v>245243.97052001953</v>
      </c>
      <c r="K51">
        <f>GETPIVOTDATA("[Measures].[Sum of claim_amount]",$A$47,"[Claims].[claim_date (Month)]","[Claims].[claim_date (Month)].&amp;[Mar]","[Claims].[claim_date (Quarter)]","[Claims].[claim_date (Quarter)].&amp;[Qtr1]")</f>
        <v>645958.39306640625</v>
      </c>
      <c r="L51" s="4">
        <f t="shared" si="3"/>
        <v>0.37965908199726384</v>
      </c>
    </row>
    <row r="52" spans="1:12" x14ac:dyDescent="0.35">
      <c r="A52" t="s">
        <v>12</v>
      </c>
      <c r="B52" t="s">
        <v>16</v>
      </c>
      <c r="C52">
        <v>274872.06048583984</v>
      </c>
      <c r="D52">
        <v>270693.66143798828</v>
      </c>
      <c r="E52">
        <v>274409.52984619141</v>
      </c>
      <c r="F52">
        <v>819975.25177001953</v>
      </c>
      <c r="H52" t="str">
        <f>A52</f>
        <v>Qtr2</v>
      </c>
      <c r="I52" t="str">
        <f t="shared" si="1"/>
        <v>Apr</v>
      </c>
      <c r="J52">
        <f t="shared" si="2"/>
        <v>274872.06048583984</v>
      </c>
      <c r="K52">
        <f>GETPIVOTDATA("[Measures].[Sum of claim_amount]",$A$47,"[Claims].[claim_date (Month)]","[Claims].[claim_date (Month)].&amp;[Apr]","[Claims].[claim_date (Quarter)]","[Claims].[claim_date (Quarter)].&amp;[Qtr2]")</f>
        <v>819975.25177001953</v>
      </c>
      <c r="L52" s="4">
        <f t="shared" si="3"/>
        <v>0.33521994705632152</v>
      </c>
    </row>
    <row r="53" spans="1:12" x14ac:dyDescent="0.35">
      <c r="B53" t="s">
        <v>17</v>
      </c>
      <c r="C53">
        <v>109122.42962646484</v>
      </c>
      <c r="D53">
        <v>56406.039855957031</v>
      </c>
      <c r="E53">
        <v>40046.449768066406</v>
      </c>
      <c r="F53">
        <v>205574.91925048828</v>
      </c>
      <c r="I53" t="str">
        <f t="shared" si="1"/>
        <v>May</v>
      </c>
      <c r="J53">
        <f t="shared" si="2"/>
        <v>109122.42962646484</v>
      </c>
      <c r="K53">
        <f>GETPIVOTDATA("[Measures].[Sum of claim_amount]",$A$47,"[Claims].[claim_date (Month)]","[Claims].[claim_date (Month)].&amp;[May]","[Claims].[claim_date (Quarter)]","[Claims].[claim_date (Quarter)].&amp;[Qtr2]")</f>
        <v>205574.91925048828</v>
      </c>
      <c r="L53" s="4">
        <f t="shared" si="3"/>
        <v>0.53081587006974174</v>
      </c>
    </row>
    <row r="54" spans="1:12" x14ac:dyDescent="0.35">
      <c r="B54" t="s">
        <v>18</v>
      </c>
      <c r="C54">
        <v>36298.489562988281</v>
      </c>
      <c r="D54">
        <v>56764.149658203125</v>
      </c>
      <c r="E54">
        <v>46155.240173339844</v>
      </c>
      <c r="F54">
        <v>139217.87939453125</v>
      </c>
      <c r="I54" t="str">
        <f t="shared" si="1"/>
        <v>Jun</v>
      </c>
      <c r="J54">
        <f t="shared" si="2"/>
        <v>36298.489562988281</v>
      </c>
      <c r="K54">
        <f>GETPIVOTDATA("[Measures].[Sum of claim_amount]",$A$47,"[Claims].[claim_date (Month)]","[Claims].[claim_date (Month)].&amp;[Jun]","[Claims].[claim_date (Quarter)]","[Claims].[claim_date (Quarter)].&amp;[Qtr2]")</f>
        <v>139217.87939453125</v>
      </c>
      <c r="L54" s="4">
        <f t="shared" si="3"/>
        <v>0.26073152184800596</v>
      </c>
    </row>
    <row r="55" spans="1:12" x14ac:dyDescent="0.35">
      <c r="A55" t="s">
        <v>13</v>
      </c>
      <c r="B55" t="s">
        <v>19</v>
      </c>
      <c r="C55">
        <v>69827.86962890625</v>
      </c>
      <c r="D55">
        <v>85031.779663085938</v>
      </c>
      <c r="E55">
        <v>74139.720153808594</v>
      </c>
      <c r="F55">
        <v>228999.36944580078</v>
      </c>
      <c r="H55" t="str">
        <f>A55</f>
        <v>Qtr3</v>
      </c>
      <c r="I55" t="str">
        <f t="shared" si="1"/>
        <v>Jul</v>
      </c>
      <c r="J55">
        <f t="shared" si="2"/>
        <v>69827.86962890625</v>
      </c>
      <c r="K55">
        <f>GETPIVOTDATA("[Measures].[Sum of claim_amount]",$A$47,"[Claims].[claim_date (Month)]","[Claims].[claim_date (Month)].&amp;[Jul]","[Claims].[claim_date (Quarter)]","[Claims].[claim_date (Quarter)].&amp;[Qtr3]")</f>
        <v>228999.36944580078</v>
      </c>
      <c r="L55" s="4">
        <f t="shared" si="3"/>
        <v>0.30492603450348366</v>
      </c>
    </row>
    <row r="56" spans="1:12" x14ac:dyDescent="0.35">
      <c r="B56" t="s">
        <v>20</v>
      </c>
      <c r="C56">
        <v>74601.61083984375</v>
      </c>
      <c r="D56">
        <v>71395.919982910156</v>
      </c>
      <c r="E56">
        <v>122859.33862304688</v>
      </c>
      <c r="F56">
        <v>268856.86944580078</v>
      </c>
      <c r="I56" t="str">
        <f t="shared" si="1"/>
        <v>Aug</v>
      </c>
      <c r="J56">
        <f t="shared" si="2"/>
        <v>74601.61083984375</v>
      </c>
      <c r="K56">
        <f>GETPIVOTDATA("[Measures].[Sum of claim_amount]",$A$47,"[Claims].[claim_date (Month)]","[Claims].[claim_date (Month)].&amp;[Aug]","[Claims].[claim_date (Quarter)]","[Claims].[claim_date (Quarter)].&amp;[Qtr3]")</f>
        <v>268856.86944580078</v>
      </c>
      <c r="L56" s="4">
        <f t="shared" si="3"/>
        <v>0.27747704938178192</v>
      </c>
    </row>
    <row r="57" spans="1:12" x14ac:dyDescent="0.35">
      <c r="B57" t="s">
        <v>21</v>
      </c>
      <c r="C57">
        <v>125829.15045166016</v>
      </c>
      <c r="D57">
        <v>64509.009582519531</v>
      </c>
      <c r="E57">
        <v>45050.890747070313</v>
      </c>
      <c r="F57">
        <v>235389.05078125</v>
      </c>
      <c r="I57" t="str">
        <f t="shared" si="1"/>
        <v>Sep</v>
      </c>
      <c r="J57">
        <f t="shared" si="2"/>
        <v>125829.15045166016</v>
      </c>
      <c r="K57">
        <f>GETPIVOTDATA("[Measures].[Sum of claim_amount]",$A$47,"[Claims].[claim_date (Month)]","[Claims].[claim_date (Month)].&amp;[Sep]","[Claims].[claim_date (Quarter)]","[Claims].[claim_date (Quarter)].&amp;[Qtr3]")</f>
        <v>235389.05078125</v>
      </c>
      <c r="L57" s="4">
        <f t="shared" si="3"/>
        <v>0.53455821345146071</v>
      </c>
    </row>
    <row r="58" spans="1:12" x14ac:dyDescent="0.35">
      <c r="A58" t="s">
        <v>14</v>
      </c>
      <c r="B58" t="s">
        <v>22</v>
      </c>
      <c r="C58">
        <v>43826.060668945313</v>
      </c>
      <c r="D58">
        <v>123788.048828125</v>
      </c>
      <c r="E58">
        <v>94852.1103515625</v>
      </c>
      <c r="F58">
        <v>262466.21984863281</v>
      </c>
      <c r="H58" t="str">
        <f>A58</f>
        <v>Qtr4</v>
      </c>
      <c r="I58" t="str">
        <f t="shared" si="1"/>
        <v>Oct</v>
      </c>
      <c r="J58">
        <f t="shared" si="2"/>
        <v>43826.060668945313</v>
      </c>
      <c r="K58">
        <f>GETPIVOTDATA("[Measures].[Sum of claim_amount]",$A$47,"[Claims].[claim_date (Month)]","[Claims].[claim_date (Month)].&amp;[Oct]","[Claims].[claim_date (Quarter)]","[Claims].[claim_date (Quarter)].&amp;[Qtr4]")</f>
        <v>262466.21984863281</v>
      </c>
      <c r="L58" s="4">
        <f t="shared" si="3"/>
        <v>0.16697790936380419</v>
      </c>
    </row>
    <row r="59" spans="1:12" x14ac:dyDescent="0.35">
      <c r="B59" t="s">
        <v>23</v>
      </c>
      <c r="C59">
        <v>120403.20007324219</v>
      </c>
      <c r="D59">
        <v>93009.280334472656</v>
      </c>
      <c r="E59">
        <v>178267.83770751953</v>
      </c>
      <c r="F59">
        <v>391680.31811523438</v>
      </c>
      <c r="I59" t="str">
        <f t="shared" si="1"/>
        <v>Nov</v>
      </c>
      <c r="J59">
        <f t="shared" si="2"/>
        <v>120403.20007324219</v>
      </c>
      <c r="K59">
        <f>GETPIVOTDATA("[Measures].[Sum of claim_amount]",$A$47,"[Claims].[claim_date (Month)]","[Claims].[claim_date (Month)].&amp;[Nov]","[Claims].[claim_date (Quarter)]","[Claims].[claim_date (Quarter)].&amp;[Qtr4]")</f>
        <v>391680.31811523438</v>
      </c>
      <c r="L59" s="4">
        <f t="shared" si="3"/>
        <v>0.30740171130533789</v>
      </c>
    </row>
    <row r="60" spans="1:12" x14ac:dyDescent="0.35">
      <c r="B60" t="s">
        <v>24</v>
      </c>
      <c r="C60">
        <v>131662.72827148438</v>
      </c>
      <c r="D60">
        <v>135332.80053710938</v>
      </c>
      <c r="E60">
        <v>97834.0810546875</v>
      </c>
      <c r="F60">
        <v>364829.60986328125</v>
      </c>
      <c r="I60" t="str">
        <f t="shared" si="1"/>
        <v>Dec</v>
      </c>
      <c r="J60">
        <f t="shared" si="2"/>
        <v>131662.72827148438</v>
      </c>
      <c r="K60">
        <f>GETPIVOTDATA("[Measures].[Sum of claim_amount]",$A$47,"[Claims].[claim_date (Month)]","[Claims].[claim_date (Month)].&amp;[Dec]","[Claims].[claim_date (Quarter)]","[Claims].[claim_date (Quarter)].&amp;[Qtr4]")</f>
        <v>364829.60986328125</v>
      </c>
      <c r="L60" s="4">
        <f t="shared" si="3"/>
        <v>0.36088827417496228</v>
      </c>
    </row>
    <row r="63" spans="1:12" x14ac:dyDescent="0.35">
      <c r="A63" s="1" t="s">
        <v>38</v>
      </c>
      <c r="B63" t="s">
        <v>59</v>
      </c>
    </row>
    <row r="64" spans="1:12" x14ac:dyDescent="0.35">
      <c r="A64" t="s">
        <v>35</v>
      </c>
      <c r="B64" s="4">
        <v>0.32833333333333331</v>
      </c>
    </row>
    <row r="65" spans="1:2" x14ac:dyDescent="0.35">
      <c r="A65" t="s">
        <v>36</v>
      </c>
      <c r="B65" s="4">
        <v>0.33</v>
      </c>
    </row>
    <row r="66" spans="1:2" x14ac:dyDescent="0.35">
      <c r="A66" t="s">
        <v>37</v>
      </c>
      <c r="B66" s="4">
        <v>0.34166666666666667</v>
      </c>
    </row>
    <row r="68" spans="1:2" s="3" customFormat="1" x14ac:dyDescent="0.35"/>
    <row r="70" spans="1:2" x14ac:dyDescent="0.35">
      <c r="A70" t="s">
        <v>46</v>
      </c>
    </row>
    <row r="71" spans="1:2" x14ac:dyDescent="0.35">
      <c r="A71">
        <v>200</v>
      </c>
    </row>
    <row r="73" spans="1:2" x14ac:dyDescent="0.35">
      <c r="A73" s="1" t="s">
        <v>47</v>
      </c>
      <c r="B73" t="s">
        <v>5</v>
      </c>
    </row>
    <row r="74" spans="1:2" x14ac:dyDescent="0.35">
      <c r="A74" t="s">
        <v>9</v>
      </c>
      <c r="B74" s="4">
        <v>0.495</v>
      </c>
    </row>
    <row r="75" spans="1:2" x14ac:dyDescent="0.35">
      <c r="A75" t="s">
        <v>10</v>
      </c>
      <c r="B75" s="4">
        <v>0.505</v>
      </c>
    </row>
    <row r="76" spans="1:2" x14ac:dyDescent="0.35">
      <c r="A76" t="s">
        <v>4</v>
      </c>
      <c r="B76" s="4">
        <v>1</v>
      </c>
    </row>
    <row r="78" spans="1:2" x14ac:dyDescent="0.35">
      <c r="A78" t="s">
        <v>48</v>
      </c>
    </row>
    <row r="79" spans="1:2" x14ac:dyDescent="0.35">
      <c r="A79">
        <v>1142.5752810058593</v>
      </c>
    </row>
    <row r="81" spans="1:4" x14ac:dyDescent="0.35">
      <c r="A81" s="1" t="s">
        <v>38</v>
      </c>
      <c r="B81" t="s">
        <v>49</v>
      </c>
    </row>
    <row r="82" spans="1:4" x14ac:dyDescent="0.35">
      <c r="A82" t="s">
        <v>35</v>
      </c>
      <c r="B82" s="4">
        <v>0.32833333333333331</v>
      </c>
    </row>
    <row r="83" spans="1:4" x14ac:dyDescent="0.35">
      <c r="A83" t="s">
        <v>36</v>
      </c>
      <c r="B83" s="4">
        <v>0.33</v>
      </c>
    </row>
    <row r="84" spans="1:4" x14ac:dyDescent="0.35">
      <c r="A84" t="s">
        <v>37</v>
      </c>
      <c r="B84" s="4">
        <v>0.34166666666666667</v>
      </c>
    </row>
    <row r="85" spans="1:4" x14ac:dyDescent="0.35">
      <c r="A85" t="s">
        <v>4</v>
      </c>
      <c r="B85" s="4">
        <v>1</v>
      </c>
    </row>
    <row r="87" spans="1:4" x14ac:dyDescent="0.35">
      <c r="A87" s="1" t="s">
        <v>0</v>
      </c>
      <c r="B87" t="s">
        <v>33</v>
      </c>
      <c r="D87" t="s">
        <v>50</v>
      </c>
    </row>
    <row r="88" spans="1:4" x14ac:dyDescent="0.35">
      <c r="A88" s="2" t="s">
        <v>28</v>
      </c>
      <c r="B88">
        <v>148</v>
      </c>
      <c r="D88">
        <f>AVERAGE(B88:B92)</f>
        <v>160</v>
      </c>
    </row>
    <row r="89" spans="1:4" x14ac:dyDescent="0.35">
      <c r="A89" s="2" t="s">
        <v>29</v>
      </c>
      <c r="B89">
        <v>154</v>
      </c>
    </row>
    <row r="90" spans="1:4" x14ac:dyDescent="0.35">
      <c r="A90" s="2" t="s">
        <v>30</v>
      </c>
      <c r="B90">
        <v>161</v>
      </c>
    </row>
    <row r="91" spans="1:4" x14ac:dyDescent="0.35">
      <c r="A91" s="2" t="s">
        <v>31</v>
      </c>
      <c r="B91">
        <v>154</v>
      </c>
    </row>
    <row r="92" spans="1:4" x14ac:dyDescent="0.35">
      <c r="A92" s="2" t="s">
        <v>32</v>
      </c>
      <c r="B92">
        <v>183</v>
      </c>
    </row>
    <row r="93" spans="1:4" x14ac:dyDescent="0.35">
      <c r="A93" s="2" t="s">
        <v>4</v>
      </c>
      <c r="B93">
        <v>800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86B04-6BA9-4627-BDC1-6EAADB876A1C}">
  <dimension ref="A1"/>
  <sheetViews>
    <sheetView showGridLines="0" tabSelected="1" topLeftCell="A4" zoomScale="70" zoomScaleNormal="70" workbookViewId="0">
      <selection activeCell="Z5" sqref="Z5"/>
    </sheetView>
  </sheetViews>
  <sheetFormatPr defaultRowHeight="14.5" x14ac:dyDescent="0.3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4B0CB23-4F0B-4CE7-B110-58E93836C7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Data Sheet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njenga</dc:creator>
  <cp:lastModifiedBy>daniel njenga</cp:lastModifiedBy>
  <dcterms:created xsi:type="dcterms:W3CDTF">2025-04-30T14:15:28Z</dcterms:created>
  <dcterms:modified xsi:type="dcterms:W3CDTF">2025-05-04T12:39:49Z</dcterms:modified>
</cp:coreProperties>
</file>