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1-term-of-SPBSTU\Математическое моделирование\labs\"/>
    </mc:Choice>
  </mc:AlternateContent>
  <bookViews>
    <workbookView xWindow="0" yWindow="0" windowWidth="28800" windowHeight="129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6" i="1" l="1"/>
  <c r="AW13" i="1"/>
  <c r="AZ16" i="1"/>
  <c r="AY16" i="1"/>
  <c r="AX16" i="1"/>
  <c r="AW16" i="1"/>
  <c r="AV16" i="1"/>
  <c r="AU16" i="1"/>
  <c r="AT16" i="1"/>
  <c r="AS16" i="1"/>
  <c r="AR16" i="1"/>
  <c r="AQ16" i="1"/>
  <c r="AP16" i="1"/>
  <c r="AU13" i="1"/>
  <c r="AV13" i="1"/>
  <c r="AT13" i="1"/>
  <c r="AS13" i="1"/>
  <c r="AR13" i="1"/>
  <c r="AQ13" i="1"/>
  <c r="AP13" i="1"/>
  <c r="AJ19" i="1" l="1"/>
  <c r="AJ18" i="1"/>
  <c r="AJ16" i="1"/>
  <c r="AJ1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5" i="1"/>
  <c r="AJ1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5" i="1"/>
  <c r="AJ1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5" i="1"/>
  <c r="S83" i="1" l="1"/>
  <c r="S5" i="1"/>
  <c r="S69" i="1"/>
  <c r="S33" i="1"/>
  <c r="S114" i="1"/>
  <c r="S23" i="1"/>
  <c r="S85" i="1"/>
  <c r="S49" i="1"/>
  <c r="S40" i="1"/>
  <c r="S117" i="1"/>
  <c r="S15" i="1"/>
  <c r="S72" i="1"/>
  <c r="S60" i="1"/>
  <c r="S46" i="1"/>
  <c r="S102" i="1"/>
  <c r="S25" i="1"/>
  <c r="S93" i="1"/>
  <c r="S52" i="1"/>
  <c r="S43" i="1"/>
  <c r="S103" i="1"/>
  <c r="S6" i="1"/>
  <c r="S81" i="1"/>
  <c r="S57" i="1"/>
  <c r="S27" i="1"/>
  <c r="S108" i="1"/>
  <c r="S24" i="1"/>
  <c r="S76" i="1"/>
  <c r="S65" i="1"/>
  <c r="S42" i="1"/>
  <c r="S101" i="1"/>
  <c r="S17" i="1"/>
  <c r="S98" i="1"/>
  <c r="S51" i="1"/>
  <c r="S29" i="1"/>
  <c r="S106" i="1"/>
  <c r="S18" i="1"/>
  <c r="S73" i="1"/>
  <c r="S35" i="1"/>
  <c r="S115" i="1"/>
  <c r="S8" i="1"/>
  <c r="S91" i="1"/>
  <c r="S68" i="1"/>
  <c r="S45" i="1"/>
  <c r="S99" i="1"/>
  <c r="S7" i="1"/>
  <c r="S56" i="1"/>
  <c r="S31" i="1"/>
  <c r="S112" i="1"/>
  <c r="S95" i="1"/>
  <c r="S109" i="1"/>
  <c r="S12" i="1"/>
  <c r="S74" i="1"/>
  <c r="S38" i="1"/>
  <c r="S111" i="1"/>
  <c r="S9" i="1"/>
  <c r="S78" i="1"/>
  <c r="S55" i="1"/>
  <c r="S41" i="1"/>
  <c r="S105" i="1"/>
  <c r="S11" i="1"/>
  <c r="S82" i="1"/>
  <c r="S58" i="1"/>
  <c r="S30" i="1"/>
  <c r="S104" i="1"/>
  <c r="S96" i="1"/>
  <c r="S71" i="1"/>
  <c r="S116" i="1"/>
  <c r="S75" i="1"/>
  <c r="S63" i="1"/>
  <c r="S37" i="1"/>
  <c r="S113" i="1"/>
  <c r="S16" i="1"/>
  <c r="S77" i="1"/>
  <c r="S66" i="1"/>
  <c r="S107" i="1"/>
  <c r="S80" i="1"/>
  <c r="S70" i="1"/>
  <c r="S20" i="1"/>
  <c r="S88" i="1"/>
  <c r="S67" i="1"/>
  <c r="S14" i="1"/>
  <c r="S84" i="1"/>
  <c r="S62" i="1"/>
  <c r="S10" i="1"/>
  <c r="S94" i="1"/>
  <c r="S64" i="1"/>
  <c r="S36" i="1"/>
  <c r="S118" i="1"/>
  <c r="S92" i="1"/>
  <c r="S59" i="1"/>
  <c r="S47" i="1"/>
  <c r="S110" i="1"/>
  <c r="S97" i="1"/>
  <c r="S50" i="1"/>
  <c r="S44" i="1"/>
  <c r="S19" i="1"/>
  <c r="S79" i="1"/>
  <c r="S54" i="1"/>
  <c r="S28" i="1"/>
  <c r="S13" i="1"/>
  <c r="S90" i="1"/>
  <c r="S61" i="1"/>
  <c r="S34" i="1"/>
  <c r="S22" i="1"/>
  <c r="S86" i="1"/>
  <c r="S53" i="1"/>
  <c r="S48" i="1"/>
  <c r="S21" i="1"/>
  <c r="S89" i="1"/>
  <c r="S32" i="1"/>
  <c r="S87" i="1"/>
  <c r="S39" i="1"/>
  <c r="S100" i="1"/>
  <c r="S26" i="1"/>
  <c r="I35" i="1"/>
  <c r="I77" i="1"/>
  <c r="I10" i="1"/>
  <c r="I124" i="1"/>
  <c r="I174" i="1"/>
  <c r="I81" i="1"/>
  <c r="I16" i="1"/>
  <c r="I106" i="1"/>
  <c r="I27" i="1"/>
  <c r="I62" i="1"/>
  <c r="I45" i="1"/>
  <c r="I132" i="1"/>
  <c r="I140" i="1"/>
  <c r="I69" i="1"/>
  <c r="I8" i="1"/>
  <c r="I121" i="1"/>
  <c r="I51" i="1"/>
  <c r="I85" i="1"/>
  <c r="I21" i="1"/>
  <c r="I122" i="1"/>
  <c r="I161" i="1"/>
  <c r="I56" i="1"/>
  <c r="I102" i="1"/>
  <c r="I65" i="1"/>
  <c r="I43" i="1"/>
  <c r="I101" i="1"/>
  <c r="I154" i="1"/>
  <c r="I67" i="1"/>
  <c r="I47" i="1"/>
  <c r="I151" i="1"/>
  <c r="I38" i="1"/>
  <c r="I94" i="1"/>
  <c r="I31" i="1"/>
  <c r="I125" i="1"/>
  <c r="I143" i="1"/>
  <c r="I99" i="1"/>
  <c r="I28" i="1"/>
  <c r="I104" i="1"/>
  <c r="I42" i="1"/>
  <c r="I72" i="1"/>
  <c r="I18" i="1"/>
  <c r="I137" i="1"/>
  <c r="I157" i="1"/>
  <c r="I66" i="1"/>
  <c r="I118" i="1"/>
  <c r="I5" i="1"/>
  <c r="I61" i="1"/>
  <c r="I48" i="1"/>
  <c r="I112" i="1"/>
  <c r="I29" i="1"/>
  <c r="I119" i="1"/>
  <c r="I53" i="1"/>
  <c r="I97" i="1"/>
  <c r="I32" i="1"/>
  <c r="I126" i="1"/>
  <c r="I167" i="1"/>
  <c r="I84" i="1"/>
  <c r="I13" i="1"/>
  <c r="I141" i="1"/>
  <c r="I20" i="1"/>
  <c r="I11" i="1"/>
  <c r="I133" i="1"/>
  <c r="I142" i="1"/>
  <c r="I52" i="1"/>
  <c r="I147" i="1"/>
  <c r="I64" i="1"/>
  <c r="I37" i="1"/>
  <c r="I171" i="1"/>
  <c r="I93" i="1"/>
  <c r="I24" i="1"/>
  <c r="I12" i="1"/>
  <c r="I87" i="1"/>
  <c r="I34" i="1"/>
  <c r="I149" i="1"/>
  <c r="I165" i="1"/>
  <c r="I76" i="1"/>
  <c r="I26" i="1"/>
  <c r="I127" i="1"/>
  <c r="I50" i="1"/>
  <c r="I86" i="1"/>
  <c r="I103" i="1"/>
  <c r="I145" i="1"/>
  <c r="I83" i="1"/>
  <c r="I136" i="1"/>
  <c r="I40" i="1"/>
  <c r="I73" i="1"/>
  <c r="I138" i="1"/>
  <c r="I162" i="1"/>
  <c r="I68" i="1"/>
  <c r="I41" i="1"/>
  <c r="I130" i="1"/>
  <c r="I36" i="1"/>
  <c r="I58" i="1"/>
  <c r="I116" i="1"/>
  <c r="I158" i="1"/>
  <c r="I96" i="1"/>
  <c r="I44" i="1"/>
  <c r="I139" i="1"/>
  <c r="I6" i="1"/>
  <c r="I160" i="1"/>
  <c r="I98" i="1"/>
  <c r="I46" i="1"/>
  <c r="I111" i="1"/>
  <c r="I166" i="1"/>
  <c r="I75" i="1"/>
  <c r="I129" i="1"/>
  <c r="I88" i="1"/>
  <c r="I114" i="1"/>
  <c r="I169" i="1"/>
  <c r="I79" i="1"/>
  <c r="I19" i="1"/>
  <c r="I120" i="1"/>
  <c r="I39" i="1"/>
  <c r="I57" i="1"/>
  <c r="I131" i="1"/>
  <c r="I159" i="1"/>
  <c r="I30" i="1"/>
  <c r="I117" i="1"/>
  <c r="I7" i="1"/>
  <c r="I135" i="1"/>
  <c r="I170" i="1"/>
  <c r="I82" i="1"/>
  <c r="I25" i="1"/>
  <c r="I59" i="1"/>
  <c r="I9" i="1"/>
  <c r="I128" i="1"/>
  <c r="I152" i="1"/>
  <c r="I74" i="1"/>
  <c r="I14" i="1"/>
  <c r="I33" i="1"/>
  <c r="I95" i="1"/>
  <c r="I153" i="1"/>
  <c r="I71" i="1"/>
  <c r="I49" i="1"/>
  <c r="I134" i="1"/>
  <c r="I15" i="1"/>
  <c r="I113" i="1"/>
  <c r="I144" i="1"/>
  <c r="I17" i="1"/>
  <c r="I80" i="1"/>
  <c r="I110" i="1"/>
  <c r="I163" i="1"/>
  <c r="I55" i="1"/>
  <c r="I150" i="1"/>
  <c r="I109" i="1"/>
  <c r="I168" i="1"/>
  <c r="I78" i="1"/>
  <c r="I148" i="1"/>
  <c r="I172" i="1"/>
  <c r="I22" i="1"/>
  <c r="I92" i="1"/>
  <c r="I155" i="1"/>
  <c r="I89" i="1"/>
  <c r="I105" i="1"/>
  <c r="I63" i="1"/>
  <c r="I164" i="1"/>
  <c r="I54" i="1"/>
  <c r="I107" i="1"/>
  <c r="I23" i="1"/>
  <c r="I60" i="1"/>
  <c r="I123" i="1"/>
  <c r="I146" i="1"/>
  <c r="I90" i="1"/>
  <c r="I108" i="1"/>
  <c r="I70" i="1"/>
  <c r="I156" i="1"/>
  <c r="I91" i="1"/>
  <c r="I115" i="1"/>
  <c r="I173" i="1"/>
  <c r="I100" i="1"/>
  <c r="J127" i="1" l="1"/>
  <c r="K127" i="1" s="1"/>
  <c r="J9" i="1"/>
  <c r="K9" i="1" s="1"/>
  <c r="J73" i="1"/>
  <c r="K73" i="1" s="1"/>
  <c r="J67" i="1"/>
  <c r="K67" i="1" s="1"/>
  <c r="J44" i="1"/>
  <c r="K44" i="1" s="1"/>
  <c r="J164" i="1"/>
  <c r="K164" i="1" s="1"/>
  <c r="J132" i="1"/>
  <c r="K132" i="1" s="1"/>
  <c r="J12" i="1"/>
  <c r="K12" i="1" s="1"/>
  <c r="J163" i="1"/>
  <c r="K163" i="1" s="1"/>
  <c r="J3" i="1"/>
  <c r="J104" i="1" s="1"/>
  <c r="K104" i="1" s="1"/>
  <c r="J62" i="1"/>
  <c r="K62" i="1" s="1"/>
  <c r="J93" i="1"/>
  <c r="K93" i="1" s="1"/>
  <c r="J74" i="1"/>
  <c r="K74" i="1" s="1"/>
  <c r="J168" i="1"/>
  <c r="K168" i="1" s="1"/>
  <c r="J126" i="1"/>
  <c r="K126" i="1" s="1"/>
  <c r="J157" i="1"/>
  <c r="K157" i="1" s="1"/>
  <c r="T3" i="1"/>
  <c r="T75" i="1" s="1"/>
  <c r="U75" i="1" s="1"/>
  <c r="J158" i="1" l="1"/>
  <c r="K158" i="1" s="1"/>
  <c r="J99" i="1"/>
  <c r="K99" i="1" s="1"/>
  <c r="J133" i="1"/>
  <c r="K133" i="1" s="1"/>
  <c r="J170" i="1"/>
  <c r="K170" i="1" s="1"/>
  <c r="J53" i="1"/>
  <c r="K53" i="1" s="1"/>
  <c r="J174" i="1"/>
  <c r="K174" i="1" s="1"/>
  <c r="J172" i="1"/>
  <c r="K172" i="1" s="1"/>
  <c r="J46" i="1"/>
  <c r="K46" i="1" s="1"/>
  <c r="T54" i="1"/>
  <c r="U54" i="1" s="1"/>
  <c r="J56" i="1"/>
  <c r="K56" i="1" s="1"/>
  <c r="J169" i="1"/>
  <c r="K169" i="1" s="1"/>
  <c r="J37" i="1"/>
  <c r="K37" i="1" s="1"/>
  <c r="J58" i="1"/>
  <c r="K58" i="1" s="1"/>
  <c r="J75" i="1"/>
  <c r="K75" i="1" s="1"/>
  <c r="J71" i="1"/>
  <c r="K71" i="1" s="1"/>
  <c r="J94" i="1"/>
  <c r="K94" i="1" s="1"/>
  <c r="J100" i="1"/>
  <c r="K100" i="1" s="1"/>
  <c r="J7" i="1"/>
  <c r="K7" i="1" s="1"/>
  <c r="J20" i="1"/>
  <c r="K20" i="1" s="1"/>
  <c r="J35" i="1"/>
  <c r="K35" i="1" s="1"/>
  <c r="J109" i="1"/>
  <c r="K109" i="1" s="1"/>
  <c r="J76" i="1"/>
  <c r="K76" i="1" s="1"/>
  <c r="J47" i="1"/>
  <c r="K47" i="1" s="1"/>
  <c r="J79" i="1"/>
  <c r="K79" i="1" s="1"/>
  <c r="J128" i="1"/>
  <c r="K128" i="1" s="1"/>
  <c r="J65" i="1"/>
  <c r="K65" i="1" s="1"/>
  <c r="J41" i="1"/>
  <c r="K41" i="1" s="1"/>
  <c r="J106" i="1"/>
  <c r="K106" i="1" s="1"/>
  <c r="J50" i="1"/>
  <c r="K50" i="1" s="1"/>
  <c r="J48" i="1"/>
  <c r="K48" i="1" s="1"/>
  <c r="J52" i="1"/>
  <c r="K52" i="1" s="1"/>
  <c r="T101" i="1"/>
  <c r="U101" i="1" s="1"/>
  <c r="J10" i="1"/>
  <c r="K10" i="1" s="1"/>
  <c r="J14" i="1"/>
  <c r="K14" i="1" s="1"/>
  <c r="J13" i="1"/>
  <c r="K13" i="1" s="1"/>
  <c r="J119" i="1"/>
  <c r="K119" i="1" s="1"/>
  <c r="J95" i="1"/>
  <c r="K95" i="1" s="1"/>
  <c r="J87" i="1"/>
  <c r="K87" i="1" s="1"/>
  <c r="J140" i="1"/>
  <c r="K140" i="1" s="1"/>
  <c r="J54" i="1"/>
  <c r="K54" i="1" s="1"/>
  <c r="J162" i="1"/>
  <c r="K162" i="1" s="1"/>
  <c r="J18" i="1"/>
  <c r="K18" i="1" s="1"/>
  <c r="J165" i="1"/>
  <c r="K165" i="1" s="1"/>
  <c r="J144" i="1"/>
  <c r="K144" i="1" s="1"/>
  <c r="J23" i="1"/>
  <c r="K23" i="1" s="1"/>
  <c r="J55" i="1"/>
  <c r="K55" i="1" s="1"/>
  <c r="J136" i="1"/>
  <c r="K136" i="1" s="1"/>
  <c r="J43" i="1"/>
  <c r="K43" i="1" s="1"/>
  <c r="J173" i="1"/>
  <c r="K173" i="1" s="1"/>
  <c r="J160" i="1"/>
  <c r="K160" i="1" s="1"/>
  <c r="J97" i="1"/>
  <c r="K97" i="1" s="1"/>
  <c r="J81" i="1"/>
  <c r="K81" i="1" s="1"/>
  <c r="J22" i="1"/>
  <c r="K22" i="1" s="1"/>
  <c r="J27" i="1"/>
  <c r="K27" i="1" s="1"/>
  <c r="J63" i="1"/>
  <c r="K63" i="1" s="1"/>
  <c r="J96" i="1"/>
  <c r="K96" i="1" s="1"/>
  <c r="J28" i="1"/>
  <c r="K28" i="1" s="1"/>
  <c r="J77" i="1"/>
  <c r="K77" i="1" s="1"/>
  <c r="J120" i="1"/>
  <c r="K120" i="1" s="1"/>
  <c r="J147" i="1"/>
  <c r="K147" i="1" s="1"/>
  <c r="J85" i="1"/>
  <c r="K85" i="1" s="1"/>
  <c r="J146" i="1"/>
  <c r="K146" i="1" s="1"/>
  <c r="T112" i="1"/>
  <c r="U112" i="1" s="1"/>
  <c r="AJ12" i="1"/>
  <c r="J80" i="1"/>
  <c r="K80" i="1" s="1"/>
  <c r="J83" i="1"/>
  <c r="K83" i="1" s="1"/>
  <c r="J113" i="1"/>
  <c r="K113" i="1" s="1"/>
  <c r="J155" i="1"/>
  <c r="K155" i="1" s="1"/>
  <c r="T114" i="1"/>
  <c r="U114" i="1" s="1"/>
  <c r="J5" i="1"/>
  <c r="K5" i="1" s="1"/>
  <c r="J88" i="1"/>
  <c r="K88" i="1" s="1"/>
  <c r="J51" i="1"/>
  <c r="K51" i="1" s="1"/>
  <c r="J30" i="1"/>
  <c r="K30" i="1" s="1"/>
  <c r="J111" i="1"/>
  <c r="K111" i="1" s="1"/>
  <c r="J110" i="1"/>
  <c r="K110" i="1" s="1"/>
  <c r="J89" i="1"/>
  <c r="K89" i="1" s="1"/>
  <c r="T53" i="1"/>
  <c r="U53" i="1" s="1"/>
  <c r="J17" i="1"/>
  <c r="K17" i="1" s="1"/>
  <c r="J86" i="1"/>
  <c r="K86" i="1" s="1"/>
  <c r="J161" i="1"/>
  <c r="K161" i="1" s="1"/>
  <c r="J70" i="1"/>
  <c r="K70" i="1" s="1"/>
  <c r="J116" i="1"/>
  <c r="K116" i="1" s="1"/>
  <c r="J102" i="1"/>
  <c r="K102" i="1" s="1"/>
  <c r="J91" i="1"/>
  <c r="K91" i="1" s="1"/>
  <c r="J114" i="1"/>
  <c r="K114" i="1" s="1"/>
  <c r="J112" i="1"/>
  <c r="K112" i="1" s="1"/>
  <c r="J82" i="1"/>
  <c r="K82" i="1" s="1"/>
  <c r="J59" i="1"/>
  <c r="K59" i="1" s="1"/>
  <c r="J26" i="1"/>
  <c r="K26" i="1" s="1"/>
  <c r="J151" i="1"/>
  <c r="K151" i="1" s="1"/>
  <c r="J90" i="1"/>
  <c r="K90" i="1" s="1"/>
  <c r="J103" i="1"/>
  <c r="K103" i="1" s="1"/>
  <c r="J115" i="1"/>
  <c r="K115" i="1" s="1"/>
  <c r="J142" i="1"/>
  <c r="K142" i="1" s="1"/>
  <c r="J156" i="1"/>
  <c r="K156" i="1" s="1"/>
  <c r="J122" i="1"/>
  <c r="K122" i="1" s="1"/>
  <c r="J29" i="1"/>
  <c r="K29" i="1" s="1"/>
  <c r="J57" i="1"/>
  <c r="K57" i="1" s="1"/>
  <c r="J49" i="1"/>
  <c r="K49" i="1" s="1"/>
  <c r="T45" i="1"/>
  <c r="U45" i="1" s="1"/>
  <c r="J134" i="1"/>
  <c r="K134" i="1" s="1"/>
  <c r="J45" i="1"/>
  <c r="K45" i="1" s="1"/>
  <c r="J16" i="1"/>
  <c r="K16" i="1" s="1"/>
  <c r="J92" i="1"/>
  <c r="K92" i="1" s="1"/>
  <c r="J36" i="1"/>
  <c r="K36" i="1" s="1"/>
  <c r="J31" i="1"/>
  <c r="K31" i="1" s="1"/>
  <c r="J149" i="1"/>
  <c r="K149" i="1" s="1"/>
  <c r="J129" i="1"/>
  <c r="K129" i="1" s="1"/>
  <c r="J143" i="1"/>
  <c r="K143" i="1" s="1"/>
  <c r="J139" i="1"/>
  <c r="K139" i="1" s="1"/>
  <c r="J135" i="1"/>
  <c r="K135" i="1" s="1"/>
  <c r="J11" i="1"/>
  <c r="K11" i="1" s="1"/>
  <c r="J138" i="1"/>
  <c r="K138" i="1" s="1"/>
  <c r="J15" i="1"/>
  <c r="K15" i="1" s="1"/>
  <c r="J68" i="1"/>
  <c r="K68" i="1" s="1"/>
  <c r="J137" i="1"/>
  <c r="K137" i="1" s="1"/>
  <c r="AJ11" i="1"/>
  <c r="J131" i="1"/>
  <c r="K131" i="1" s="1"/>
  <c r="J167" i="1"/>
  <c r="K167" i="1" s="1"/>
  <c r="T97" i="1"/>
  <c r="U97" i="1" s="1"/>
  <c r="J145" i="1"/>
  <c r="K145" i="1" s="1"/>
  <c r="J21" i="1"/>
  <c r="K21" i="1" s="1"/>
  <c r="J108" i="1"/>
  <c r="K108" i="1" s="1"/>
  <c r="J166" i="1"/>
  <c r="K166" i="1" s="1"/>
  <c r="J118" i="1"/>
  <c r="K118" i="1" s="1"/>
  <c r="J154" i="1"/>
  <c r="K154" i="1" s="1"/>
  <c r="J117" i="1"/>
  <c r="K117" i="1" s="1"/>
  <c r="J61" i="1"/>
  <c r="K61" i="1" s="1"/>
  <c r="J8" i="1"/>
  <c r="K8" i="1" s="1"/>
  <c r="J153" i="1"/>
  <c r="K153" i="1" s="1"/>
  <c r="J34" i="1"/>
  <c r="K34" i="1" s="1"/>
  <c r="J124" i="1"/>
  <c r="K124" i="1" s="1"/>
  <c r="J148" i="1"/>
  <c r="K148" i="1" s="1"/>
  <c r="J98" i="1"/>
  <c r="K98" i="1" s="1"/>
  <c r="J32" i="1"/>
  <c r="K32" i="1" s="1"/>
  <c r="J107" i="1"/>
  <c r="K107" i="1" s="1"/>
  <c r="J19" i="1"/>
  <c r="K19" i="1" s="1"/>
  <c r="J105" i="1"/>
  <c r="K105" i="1" s="1"/>
  <c r="J72" i="1"/>
  <c r="K72" i="1" s="1"/>
  <c r="T87" i="1"/>
  <c r="U87" i="1" s="1"/>
  <c r="J125" i="1"/>
  <c r="K125" i="1" s="1"/>
  <c r="J69" i="1"/>
  <c r="K69" i="1" s="1"/>
  <c r="J6" i="1"/>
  <c r="K6" i="1" s="1"/>
  <c r="J123" i="1"/>
  <c r="K123" i="1" s="1"/>
  <c r="J130" i="1"/>
  <c r="K130" i="1" s="1"/>
  <c r="J66" i="1"/>
  <c r="K66" i="1" s="1"/>
  <c r="J24" i="1"/>
  <c r="K24" i="1" s="1"/>
  <c r="J152" i="1"/>
  <c r="K152" i="1" s="1"/>
  <c r="J171" i="1"/>
  <c r="K171" i="1" s="1"/>
  <c r="T94" i="1"/>
  <c r="U94" i="1" s="1"/>
  <c r="J38" i="1"/>
  <c r="K38" i="1" s="1"/>
  <c r="J101" i="1"/>
  <c r="K101" i="1" s="1"/>
  <c r="J159" i="1"/>
  <c r="K159" i="1" s="1"/>
  <c r="J84" i="1"/>
  <c r="K84" i="1" s="1"/>
  <c r="J78" i="1"/>
  <c r="K78" i="1" s="1"/>
  <c r="J33" i="1"/>
  <c r="K33" i="1" s="1"/>
  <c r="J141" i="1"/>
  <c r="K141" i="1" s="1"/>
  <c r="J25" i="1"/>
  <c r="K25" i="1" s="1"/>
  <c r="J150" i="1"/>
  <c r="K150" i="1" s="1"/>
  <c r="J40" i="1"/>
  <c r="K40" i="1" s="1"/>
  <c r="J121" i="1"/>
  <c r="K121" i="1" s="1"/>
  <c r="J60" i="1"/>
  <c r="K60" i="1" s="1"/>
  <c r="J39" i="1"/>
  <c r="K39" i="1" s="1"/>
  <c r="J64" i="1"/>
  <c r="K64" i="1" s="1"/>
  <c r="J42" i="1"/>
  <c r="K42" i="1" s="1"/>
  <c r="T79" i="1"/>
  <c r="U79" i="1" s="1"/>
  <c r="T32" i="1"/>
  <c r="U32" i="1" s="1"/>
  <c r="T33" i="1"/>
  <c r="U33" i="1" s="1"/>
  <c r="T93" i="1"/>
  <c r="U93" i="1" s="1"/>
  <c r="T68" i="1"/>
  <c r="U68" i="1" s="1"/>
  <c r="T9" i="1"/>
  <c r="U9" i="1" s="1"/>
  <c r="T67" i="1"/>
  <c r="U67" i="1" s="1"/>
  <c r="T86" i="1"/>
  <c r="U86" i="1" s="1"/>
  <c r="T11" i="1"/>
  <c r="U11" i="1" s="1"/>
  <c r="T89" i="1"/>
  <c r="U89" i="1" s="1"/>
  <c r="T10" i="1"/>
  <c r="U10" i="1" s="1"/>
  <c r="T25" i="1"/>
  <c r="U25" i="1" s="1"/>
  <c r="T42" i="1"/>
  <c r="U42" i="1" s="1"/>
  <c r="T111" i="1"/>
  <c r="U111" i="1" s="1"/>
  <c r="T116" i="1"/>
  <c r="U116" i="1" s="1"/>
  <c r="T110" i="1"/>
  <c r="U110" i="1" s="1"/>
  <c r="T72" i="1"/>
  <c r="U72" i="1" s="1"/>
  <c r="T15" i="1"/>
  <c r="U15" i="1" s="1"/>
  <c r="T69" i="1"/>
  <c r="U69" i="1" s="1"/>
  <c r="T65" i="1"/>
  <c r="U65" i="1" s="1"/>
  <c r="T91" i="1"/>
  <c r="U91" i="1" s="1"/>
  <c r="T71" i="1"/>
  <c r="U71" i="1" s="1"/>
  <c r="T88" i="1"/>
  <c r="U88" i="1" s="1"/>
  <c r="T22" i="1"/>
  <c r="U22" i="1" s="1"/>
  <c r="T21" i="1"/>
  <c r="U21" i="1" s="1"/>
  <c r="T57" i="1"/>
  <c r="U57" i="1" s="1"/>
  <c r="T5" i="1"/>
  <c r="U5" i="1" s="1"/>
  <c r="T102" i="1"/>
  <c r="U102" i="1" s="1"/>
  <c r="T8" i="1"/>
  <c r="U8" i="1" s="1"/>
  <c r="T38" i="1"/>
  <c r="U38" i="1" s="1"/>
  <c r="T20" i="1"/>
  <c r="U20" i="1" s="1"/>
  <c r="T47" i="1"/>
  <c r="U47" i="1" s="1"/>
  <c r="T27" i="1"/>
  <c r="U27" i="1" s="1"/>
  <c r="T117" i="1"/>
  <c r="U117" i="1" s="1"/>
  <c r="T106" i="1"/>
  <c r="U106" i="1" s="1"/>
  <c r="T83" i="1"/>
  <c r="U83" i="1" s="1"/>
  <c r="T46" i="1"/>
  <c r="U46" i="1" s="1"/>
  <c r="T76" i="1"/>
  <c r="U76" i="1" s="1"/>
  <c r="T74" i="1"/>
  <c r="U74" i="1" s="1"/>
  <c r="T96" i="1"/>
  <c r="U96" i="1" s="1"/>
  <c r="T59" i="1"/>
  <c r="U59" i="1" s="1"/>
  <c r="T34" i="1"/>
  <c r="U34" i="1" s="1"/>
  <c r="T40" i="1"/>
  <c r="U40" i="1" s="1"/>
  <c r="T81" i="1"/>
  <c r="U81" i="1" s="1"/>
  <c r="T31" i="1"/>
  <c r="U31" i="1" s="1"/>
  <c r="T60" i="1"/>
  <c r="U60" i="1" s="1"/>
  <c r="T24" i="1"/>
  <c r="U24" i="1" s="1"/>
  <c r="T115" i="1"/>
  <c r="U115" i="1" s="1"/>
  <c r="T104" i="1"/>
  <c r="U104" i="1" s="1"/>
  <c r="T70" i="1"/>
  <c r="U70" i="1" s="1"/>
  <c r="T61" i="1"/>
  <c r="U61" i="1" s="1"/>
  <c r="T18" i="1"/>
  <c r="U18" i="1" s="1"/>
  <c r="T6" i="1"/>
  <c r="U6" i="1" s="1"/>
  <c r="T29" i="1"/>
  <c r="U29" i="1" s="1"/>
  <c r="T105" i="1"/>
  <c r="U105" i="1" s="1"/>
  <c r="T108" i="1"/>
  <c r="U108" i="1" s="1"/>
  <c r="T35" i="1"/>
  <c r="U35" i="1" s="1"/>
  <c r="T12" i="1"/>
  <c r="U12" i="1" s="1"/>
  <c r="T80" i="1"/>
  <c r="U80" i="1" s="1"/>
  <c r="T92" i="1"/>
  <c r="U92" i="1" s="1"/>
  <c r="T26" i="1"/>
  <c r="U26" i="1" s="1"/>
  <c r="T49" i="1"/>
  <c r="U49" i="1" s="1"/>
  <c r="T51" i="1"/>
  <c r="U51" i="1" s="1"/>
  <c r="T56" i="1"/>
  <c r="U56" i="1" s="1"/>
  <c r="T113" i="1"/>
  <c r="U113" i="1" s="1"/>
  <c r="T73" i="1"/>
  <c r="U73" i="1" s="1"/>
  <c r="T109" i="1"/>
  <c r="U109" i="1" s="1"/>
  <c r="T30" i="1"/>
  <c r="U30" i="1" s="1"/>
  <c r="T118" i="1"/>
  <c r="U118" i="1" s="1"/>
  <c r="T90" i="1"/>
  <c r="U90" i="1" s="1"/>
  <c r="T19" i="1"/>
  <c r="U19" i="1" s="1"/>
  <c r="T103" i="1"/>
  <c r="U103" i="1" s="1"/>
  <c r="T7" i="1"/>
  <c r="U7" i="1" s="1"/>
  <c r="T41" i="1"/>
  <c r="U41" i="1" s="1"/>
  <c r="T62" i="1"/>
  <c r="U62" i="1" s="1"/>
  <c r="T95" i="1"/>
  <c r="U95" i="1" s="1"/>
  <c r="T58" i="1"/>
  <c r="U58" i="1" s="1"/>
  <c r="T107" i="1"/>
  <c r="U107" i="1" s="1"/>
  <c r="T13" i="1"/>
  <c r="U13" i="1" s="1"/>
  <c r="T100" i="1"/>
  <c r="U100" i="1" s="1"/>
  <c r="T85" i="1"/>
  <c r="U85" i="1" s="1"/>
  <c r="T98" i="1"/>
  <c r="U98" i="1" s="1"/>
  <c r="T55" i="1"/>
  <c r="U55" i="1" s="1"/>
  <c r="T37" i="1"/>
  <c r="U37" i="1" s="1"/>
  <c r="T44" i="1"/>
  <c r="U44" i="1" s="1"/>
  <c r="T82" i="1"/>
  <c r="U82" i="1" s="1"/>
  <c r="T66" i="1"/>
  <c r="U66" i="1" s="1"/>
  <c r="T36" i="1"/>
  <c r="U36" i="1" s="1"/>
  <c r="T39" i="1"/>
  <c r="U39" i="1" s="1"/>
  <c r="T23" i="1"/>
  <c r="U23" i="1" s="1"/>
  <c r="T43" i="1"/>
  <c r="U43" i="1" s="1"/>
  <c r="T99" i="1"/>
  <c r="U99" i="1" s="1"/>
  <c r="T63" i="1"/>
  <c r="U63" i="1" s="1"/>
  <c r="T84" i="1"/>
  <c r="U84" i="1" s="1"/>
  <c r="T48" i="1"/>
  <c r="U48" i="1" s="1"/>
  <c r="T77" i="1"/>
  <c r="U77" i="1" s="1"/>
  <c r="T64" i="1"/>
  <c r="U64" i="1" s="1"/>
  <c r="T28" i="1"/>
  <c r="U28" i="1" s="1"/>
  <c r="T16" i="1"/>
  <c r="U16" i="1" s="1"/>
  <c r="T52" i="1"/>
  <c r="U52" i="1" s="1"/>
  <c r="T17" i="1"/>
  <c r="U17" i="1" s="1"/>
  <c r="T78" i="1"/>
  <c r="U78" i="1" s="1"/>
  <c r="T14" i="1"/>
  <c r="U14" i="1" s="1"/>
  <c r="T50" i="1"/>
  <c r="U50" i="1" s="1"/>
  <c r="K3" i="1" l="1"/>
  <c r="U3" i="1"/>
  <c r="V13" i="1" l="1"/>
  <c r="V25" i="1"/>
  <c r="V37" i="1"/>
  <c r="V49" i="1"/>
  <c r="V61" i="1"/>
  <c r="V73" i="1"/>
  <c r="V85" i="1"/>
  <c r="V97" i="1"/>
  <c r="V109" i="1"/>
  <c r="V93" i="1"/>
  <c r="V24" i="1"/>
  <c r="V14" i="1"/>
  <c r="V26" i="1"/>
  <c r="V38" i="1"/>
  <c r="V50" i="1"/>
  <c r="V62" i="1"/>
  <c r="V74" i="1"/>
  <c r="V86" i="1"/>
  <c r="V98" i="1"/>
  <c r="V110" i="1"/>
  <c r="V57" i="1"/>
  <c r="V15" i="1"/>
  <c r="V27" i="1"/>
  <c r="V39" i="1"/>
  <c r="V51" i="1"/>
  <c r="V63" i="1"/>
  <c r="V75" i="1"/>
  <c r="V87" i="1"/>
  <c r="V99" i="1"/>
  <c r="V111" i="1"/>
  <c r="V9" i="1"/>
  <c r="V12" i="1"/>
  <c r="V16" i="1"/>
  <c r="V28" i="1"/>
  <c r="V40" i="1"/>
  <c r="V52" i="1"/>
  <c r="V64" i="1"/>
  <c r="V76" i="1"/>
  <c r="V88" i="1"/>
  <c r="V100" i="1"/>
  <c r="V112" i="1"/>
  <c r="V21" i="1"/>
  <c r="V96" i="1"/>
  <c r="V17" i="1"/>
  <c r="V29" i="1"/>
  <c r="V41" i="1"/>
  <c r="V53" i="1"/>
  <c r="V65" i="1"/>
  <c r="V77" i="1"/>
  <c r="V89" i="1"/>
  <c r="V101" i="1"/>
  <c r="V113" i="1"/>
  <c r="V33" i="1"/>
  <c r="V60" i="1"/>
  <c r="V6" i="1"/>
  <c r="V18" i="1"/>
  <c r="V30" i="1"/>
  <c r="V42" i="1"/>
  <c r="V54" i="1"/>
  <c r="V66" i="1"/>
  <c r="V78" i="1"/>
  <c r="V90" i="1"/>
  <c r="V102" i="1"/>
  <c r="V114" i="1"/>
  <c r="V45" i="1"/>
  <c r="V105" i="1"/>
  <c r="V36" i="1"/>
  <c r="V7" i="1"/>
  <c r="V19" i="1"/>
  <c r="V31" i="1"/>
  <c r="V43" i="1"/>
  <c r="V55" i="1"/>
  <c r="V67" i="1"/>
  <c r="V79" i="1"/>
  <c r="V91" i="1"/>
  <c r="V103" i="1"/>
  <c r="V115" i="1"/>
  <c r="V69" i="1"/>
  <c r="V72" i="1"/>
  <c r="V8" i="1"/>
  <c r="V20" i="1"/>
  <c r="V32" i="1"/>
  <c r="V44" i="1"/>
  <c r="V56" i="1"/>
  <c r="V68" i="1"/>
  <c r="V80" i="1"/>
  <c r="V92" i="1"/>
  <c r="V104" i="1"/>
  <c r="V116" i="1"/>
  <c r="V81" i="1"/>
  <c r="V117" i="1"/>
  <c r="V108" i="1"/>
  <c r="V10" i="1"/>
  <c r="V22" i="1"/>
  <c r="V34" i="1"/>
  <c r="V46" i="1"/>
  <c r="V58" i="1"/>
  <c r="V70" i="1"/>
  <c r="V82" i="1"/>
  <c r="V94" i="1"/>
  <c r="V106" i="1"/>
  <c r="V118" i="1"/>
  <c r="V48" i="1"/>
  <c r="V11" i="1"/>
  <c r="V23" i="1"/>
  <c r="V35" i="1"/>
  <c r="V47" i="1"/>
  <c r="V59" i="1"/>
  <c r="V71" i="1"/>
  <c r="V83" i="1"/>
  <c r="V95" i="1"/>
  <c r="V107" i="1"/>
  <c r="V5" i="1"/>
  <c r="V84" i="1"/>
  <c r="L7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66" i="1"/>
  <c r="L120" i="1"/>
  <c r="L144" i="1"/>
  <c r="L97" i="1"/>
  <c r="L145" i="1"/>
  <c r="L146" i="1"/>
  <c r="L135" i="1"/>
  <c r="L40" i="1"/>
  <c r="L88" i="1"/>
  <c r="L160" i="1"/>
  <c r="L53" i="1"/>
  <c r="L113" i="1"/>
  <c r="L162" i="1"/>
  <c r="L80" i="1"/>
  <c r="L6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96" i="1"/>
  <c r="L156" i="1"/>
  <c r="L109" i="1"/>
  <c r="L157" i="1"/>
  <c r="L158" i="1"/>
  <c r="L147" i="1"/>
  <c r="L171" i="1"/>
  <c r="L76" i="1"/>
  <c r="L17" i="1"/>
  <c r="L125" i="1"/>
  <c r="L163" i="1"/>
  <c r="L8" i="1"/>
  <c r="L5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36" i="1"/>
  <c r="L60" i="1"/>
  <c r="L72" i="1"/>
  <c r="L108" i="1"/>
  <c r="L132" i="1"/>
  <c r="L168" i="1"/>
  <c r="L121" i="1"/>
  <c r="L169" i="1"/>
  <c r="L170" i="1"/>
  <c r="L123" i="1"/>
  <c r="L100" i="1"/>
  <c r="L77" i="1"/>
  <c r="L138" i="1"/>
  <c r="L174" i="1"/>
  <c r="L32" i="1"/>
  <c r="L128" i="1"/>
  <c r="L12" i="1"/>
  <c r="L24" i="1"/>
  <c r="L48" i="1"/>
  <c r="L84" i="1"/>
  <c r="L111" i="1"/>
  <c r="L112" i="1"/>
  <c r="L41" i="1"/>
  <c r="L139" i="1"/>
  <c r="L56" i="1"/>
  <c r="L13" i="1"/>
  <c r="L25" i="1"/>
  <c r="L37" i="1"/>
  <c r="L49" i="1"/>
  <c r="L61" i="1"/>
  <c r="L73" i="1"/>
  <c r="L85" i="1"/>
  <c r="L133" i="1"/>
  <c r="L159" i="1"/>
  <c r="L172" i="1"/>
  <c r="L29" i="1"/>
  <c r="L149" i="1"/>
  <c r="L116" i="1"/>
  <c r="L14" i="1"/>
  <c r="L26" i="1"/>
  <c r="L38" i="1"/>
  <c r="L50" i="1"/>
  <c r="L62" i="1"/>
  <c r="L74" i="1"/>
  <c r="L86" i="1"/>
  <c r="L98" i="1"/>
  <c r="L110" i="1"/>
  <c r="L122" i="1"/>
  <c r="L134" i="1"/>
  <c r="L99" i="1"/>
  <c r="L124" i="1"/>
  <c r="L89" i="1"/>
  <c r="L173" i="1"/>
  <c r="L20" i="1"/>
  <c r="L140" i="1"/>
  <c r="L15" i="1"/>
  <c r="L27" i="1"/>
  <c r="L39" i="1"/>
  <c r="L51" i="1"/>
  <c r="L63" i="1"/>
  <c r="L75" i="1"/>
  <c r="L87" i="1"/>
  <c r="L136" i="1"/>
  <c r="L65" i="1"/>
  <c r="L137" i="1"/>
  <c r="L150" i="1"/>
  <c r="L127" i="1"/>
  <c r="L44" i="1"/>
  <c r="L152" i="1"/>
  <c r="L16" i="1"/>
  <c r="L28" i="1"/>
  <c r="L52" i="1"/>
  <c r="L64" i="1"/>
  <c r="L148" i="1"/>
  <c r="L101" i="1"/>
  <c r="L161" i="1"/>
  <c r="L151" i="1"/>
  <c r="L68" i="1"/>
  <c r="L164" i="1"/>
  <c r="L18" i="1"/>
  <c r="L30" i="1"/>
  <c r="L42" i="1"/>
  <c r="L54" i="1"/>
  <c r="L66" i="1"/>
  <c r="L78" i="1"/>
  <c r="L90" i="1"/>
  <c r="L102" i="1"/>
  <c r="L114" i="1"/>
  <c r="L126" i="1"/>
  <c r="L92" i="1"/>
  <c r="L19" i="1"/>
  <c r="L31" i="1"/>
  <c r="L43" i="1"/>
  <c r="L55" i="1"/>
  <c r="L67" i="1"/>
  <c r="L79" i="1"/>
  <c r="L91" i="1"/>
  <c r="L103" i="1"/>
  <c r="L115" i="1"/>
  <c r="L104" i="1"/>
  <c r="L3" i="1" l="1"/>
  <c r="M3" i="1" s="1"/>
  <c r="V3" i="1"/>
  <c r="W3" i="1" s="1"/>
</calcChain>
</file>

<file path=xl/sharedStrings.xml><?xml version="1.0" encoding="utf-8"?>
<sst xmlns="http://schemas.openxmlformats.org/spreadsheetml/2006/main" count="53" uniqueCount="37">
  <si>
    <t>Число2</t>
  </si>
  <si>
    <t>Длительность7</t>
  </si>
  <si>
    <t>x</t>
  </si>
  <si>
    <t>k</t>
  </si>
  <si>
    <t>p</t>
  </si>
  <si>
    <t>число</t>
  </si>
  <si>
    <t>длительность</t>
  </si>
  <si>
    <t>мат ожидание</t>
  </si>
  <si>
    <t>дисперсия</t>
  </si>
  <si>
    <t>ср.кв.отклонение</t>
  </si>
  <si>
    <t>n</t>
  </si>
  <si>
    <t>y</t>
  </si>
  <si>
    <t>Sxy</t>
  </si>
  <si>
    <t>rxy</t>
  </si>
  <si>
    <t>S2x</t>
  </si>
  <si>
    <t>S2y</t>
  </si>
  <si>
    <t>x^2</t>
  </si>
  <si>
    <t>y^2</t>
  </si>
  <si>
    <t>x*y</t>
  </si>
  <si>
    <t>a</t>
  </si>
  <si>
    <t>b</t>
  </si>
  <si>
    <t>-3,09a + 15,39</t>
  </si>
  <si>
    <t xml:space="preserve">Y = </t>
  </si>
  <si>
    <t>корреляция</t>
  </si>
  <si>
    <t>и уравнение регрессии</t>
  </si>
  <si>
    <t>[0-1)</t>
  </si>
  <si>
    <t>[1-2)</t>
  </si>
  <si>
    <t>[2-3)</t>
  </si>
  <si>
    <t>[3-4)</t>
  </si>
  <si>
    <t>[4-5)</t>
  </si>
  <si>
    <t>[5-6)</t>
  </si>
  <si>
    <t>[6-7)</t>
  </si>
  <si>
    <t>[7-8)</t>
  </si>
  <si>
    <t>[8-9)</t>
  </si>
  <si>
    <t>[9-10)</t>
  </si>
  <si>
    <t>[10-11)</t>
  </si>
  <si>
    <t>Работа в MS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</si>
</sst>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0" fontId="2" fillId="3" borderId="0" xfId="0" applyFont="1" applyFill="1" applyBorder="1" applyAlignment="1">
      <alignment horizontal="right" vertical="center" wrapText="1"/>
    </xf>
    <xf numFmtId="0" fontId="0" fillId="4" borderId="0" xfId="0" applyFill="1"/>
    <xf numFmtId="49" fontId="0" fillId="4" borderId="0" xfId="0" applyNumberFormat="1" applyFill="1"/>
    <xf numFmtId="0" fontId="2" fillId="3" borderId="1" xfId="0" applyFont="1" applyFill="1" applyBorder="1" applyAlignment="1">
      <alignment horizontal="right" vertical="center"/>
    </xf>
    <xf numFmtId="17" fontId="0" fillId="0" borderId="0" xfId="0" applyNumberFormat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Лист1!$H$5:$H$174</c:f>
              <c:numCache>
                <c:formatCode>General</c:formatCode>
                <c:ptCount val="170"/>
                <c:pt idx="0">
                  <c:v>2.41</c:v>
                </c:pt>
                <c:pt idx="1">
                  <c:v>2.42</c:v>
                </c:pt>
                <c:pt idx="2">
                  <c:v>2.4300000000000002</c:v>
                </c:pt>
                <c:pt idx="3">
                  <c:v>2.44</c:v>
                </c:pt>
                <c:pt idx="4">
                  <c:v>2.4500000000000002</c:v>
                </c:pt>
                <c:pt idx="5">
                  <c:v>2.46</c:v>
                </c:pt>
                <c:pt idx="6">
                  <c:v>2.4700000000000002</c:v>
                </c:pt>
                <c:pt idx="7">
                  <c:v>2.5099999999999998</c:v>
                </c:pt>
                <c:pt idx="8">
                  <c:v>2.52</c:v>
                </c:pt>
                <c:pt idx="9">
                  <c:v>2.5299999999999998</c:v>
                </c:pt>
                <c:pt idx="10">
                  <c:v>2.54</c:v>
                </c:pt>
                <c:pt idx="11">
                  <c:v>2.5499999999999998</c:v>
                </c:pt>
                <c:pt idx="12">
                  <c:v>2.56</c:v>
                </c:pt>
                <c:pt idx="13">
                  <c:v>2.57</c:v>
                </c:pt>
                <c:pt idx="14">
                  <c:v>2.58</c:v>
                </c:pt>
                <c:pt idx="15">
                  <c:v>2.59</c:v>
                </c:pt>
                <c:pt idx="16">
                  <c:v>2.6</c:v>
                </c:pt>
                <c:pt idx="17">
                  <c:v>2.61</c:v>
                </c:pt>
                <c:pt idx="18">
                  <c:v>2.62</c:v>
                </c:pt>
                <c:pt idx="19">
                  <c:v>2.63</c:v>
                </c:pt>
                <c:pt idx="20">
                  <c:v>2.64</c:v>
                </c:pt>
                <c:pt idx="21">
                  <c:v>2.65</c:v>
                </c:pt>
                <c:pt idx="22">
                  <c:v>2.67</c:v>
                </c:pt>
                <c:pt idx="23">
                  <c:v>2.69</c:v>
                </c:pt>
                <c:pt idx="24">
                  <c:v>2.7</c:v>
                </c:pt>
                <c:pt idx="25">
                  <c:v>2.71</c:v>
                </c:pt>
                <c:pt idx="26">
                  <c:v>2.72</c:v>
                </c:pt>
                <c:pt idx="27">
                  <c:v>2.73</c:v>
                </c:pt>
                <c:pt idx="28">
                  <c:v>2.74</c:v>
                </c:pt>
                <c:pt idx="29">
                  <c:v>2.75</c:v>
                </c:pt>
                <c:pt idx="30">
                  <c:v>2.76</c:v>
                </c:pt>
                <c:pt idx="31">
                  <c:v>2.78</c:v>
                </c:pt>
                <c:pt idx="32">
                  <c:v>2.79</c:v>
                </c:pt>
                <c:pt idx="33">
                  <c:v>2.8</c:v>
                </c:pt>
                <c:pt idx="34">
                  <c:v>2.82</c:v>
                </c:pt>
                <c:pt idx="35">
                  <c:v>2.83</c:v>
                </c:pt>
                <c:pt idx="36">
                  <c:v>2.84</c:v>
                </c:pt>
                <c:pt idx="37">
                  <c:v>2.85</c:v>
                </c:pt>
                <c:pt idx="38">
                  <c:v>2.87</c:v>
                </c:pt>
                <c:pt idx="39">
                  <c:v>2.89</c:v>
                </c:pt>
                <c:pt idx="40">
                  <c:v>2.9</c:v>
                </c:pt>
                <c:pt idx="41">
                  <c:v>2.91</c:v>
                </c:pt>
                <c:pt idx="42">
                  <c:v>2.92</c:v>
                </c:pt>
                <c:pt idx="43">
                  <c:v>2.93</c:v>
                </c:pt>
                <c:pt idx="44">
                  <c:v>2.94</c:v>
                </c:pt>
                <c:pt idx="45">
                  <c:v>2.95</c:v>
                </c:pt>
                <c:pt idx="46">
                  <c:v>2.96</c:v>
                </c:pt>
                <c:pt idx="47">
                  <c:v>2.99</c:v>
                </c:pt>
                <c:pt idx="48">
                  <c:v>3</c:v>
                </c:pt>
                <c:pt idx="49">
                  <c:v>3.24</c:v>
                </c:pt>
                <c:pt idx="50">
                  <c:v>3.25</c:v>
                </c:pt>
                <c:pt idx="51">
                  <c:v>3.27</c:v>
                </c:pt>
                <c:pt idx="52">
                  <c:v>3.28</c:v>
                </c:pt>
                <c:pt idx="53">
                  <c:v>3.31</c:v>
                </c:pt>
                <c:pt idx="54">
                  <c:v>3.32</c:v>
                </c:pt>
                <c:pt idx="55">
                  <c:v>3.33</c:v>
                </c:pt>
                <c:pt idx="56">
                  <c:v>3.34</c:v>
                </c:pt>
                <c:pt idx="57">
                  <c:v>3.35</c:v>
                </c:pt>
                <c:pt idx="58">
                  <c:v>3.37</c:v>
                </c:pt>
                <c:pt idx="59">
                  <c:v>3.38</c:v>
                </c:pt>
                <c:pt idx="60">
                  <c:v>3.39</c:v>
                </c:pt>
                <c:pt idx="61">
                  <c:v>3.41</c:v>
                </c:pt>
                <c:pt idx="62">
                  <c:v>3.42</c:v>
                </c:pt>
                <c:pt idx="63">
                  <c:v>3.46</c:v>
                </c:pt>
                <c:pt idx="64">
                  <c:v>3.47</c:v>
                </c:pt>
                <c:pt idx="65">
                  <c:v>3.48</c:v>
                </c:pt>
                <c:pt idx="66">
                  <c:v>3.51</c:v>
                </c:pt>
                <c:pt idx="67">
                  <c:v>3.52</c:v>
                </c:pt>
                <c:pt idx="68">
                  <c:v>3.53</c:v>
                </c:pt>
                <c:pt idx="69">
                  <c:v>3.54</c:v>
                </c:pt>
                <c:pt idx="70">
                  <c:v>3.55</c:v>
                </c:pt>
                <c:pt idx="71">
                  <c:v>3.56</c:v>
                </c:pt>
                <c:pt idx="72">
                  <c:v>3.57</c:v>
                </c:pt>
                <c:pt idx="73">
                  <c:v>3.58</c:v>
                </c:pt>
                <c:pt idx="74">
                  <c:v>3.59</c:v>
                </c:pt>
                <c:pt idx="75">
                  <c:v>3.61</c:v>
                </c:pt>
                <c:pt idx="76">
                  <c:v>3.63</c:v>
                </c:pt>
                <c:pt idx="77">
                  <c:v>3.64</c:v>
                </c:pt>
                <c:pt idx="78">
                  <c:v>3.65</c:v>
                </c:pt>
                <c:pt idx="79">
                  <c:v>3.66</c:v>
                </c:pt>
                <c:pt idx="80">
                  <c:v>3.67</c:v>
                </c:pt>
                <c:pt idx="81">
                  <c:v>3.68</c:v>
                </c:pt>
                <c:pt idx="82">
                  <c:v>3.69</c:v>
                </c:pt>
                <c:pt idx="83">
                  <c:v>3.7</c:v>
                </c:pt>
                <c:pt idx="84">
                  <c:v>3.71</c:v>
                </c:pt>
                <c:pt idx="85">
                  <c:v>3.82</c:v>
                </c:pt>
                <c:pt idx="86">
                  <c:v>3.83</c:v>
                </c:pt>
                <c:pt idx="87">
                  <c:v>3.84</c:v>
                </c:pt>
                <c:pt idx="88">
                  <c:v>3.87</c:v>
                </c:pt>
                <c:pt idx="89">
                  <c:v>3.88</c:v>
                </c:pt>
                <c:pt idx="90">
                  <c:v>3.9</c:v>
                </c:pt>
                <c:pt idx="91">
                  <c:v>3.92</c:v>
                </c:pt>
                <c:pt idx="92">
                  <c:v>3.97</c:v>
                </c:pt>
                <c:pt idx="93">
                  <c:v>3.98</c:v>
                </c:pt>
                <c:pt idx="94">
                  <c:v>3.99</c:v>
                </c:pt>
                <c:pt idx="95">
                  <c:v>4.0199999999999996</c:v>
                </c:pt>
                <c:pt idx="96">
                  <c:v>4.03</c:v>
                </c:pt>
                <c:pt idx="97">
                  <c:v>4.04</c:v>
                </c:pt>
                <c:pt idx="98">
                  <c:v>4.0599999999999996</c:v>
                </c:pt>
                <c:pt idx="99">
                  <c:v>4.08</c:v>
                </c:pt>
                <c:pt idx="100">
                  <c:v>4.12</c:v>
                </c:pt>
                <c:pt idx="101">
                  <c:v>4.1500000000000004</c:v>
                </c:pt>
                <c:pt idx="102">
                  <c:v>4.16</c:v>
                </c:pt>
                <c:pt idx="103">
                  <c:v>4.22</c:v>
                </c:pt>
                <c:pt idx="104">
                  <c:v>4.2300000000000004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4.29</c:v>
                </c:pt>
                <c:pt idx="108">
                  <c:v>4.3099999999999996</c:v>
                </c:pt>
                <c:pt idx="109">
                  <c:v>4.32</c:v>
                </c:pt>
                <c:pt idx="110">
                  <c:v>4.33</c:v>
                </c:pt>
                <c:pt idx="111">
                  <c:v>4.3600000000000003</c:v>
                </c:pt>
                <c:pt idx="112">
                  <c:v>4.37</c:v>
                </c:pt>
                <c:pt idx="113">
                  <c:v>4.38</c:v>
                </c:pt>
                <c:pt idx="114">
                  <c:v>4.41</c:v>
                </c:pt>
                <c:pt idx="115">
                  <c:v>4.42</c:v>
                </c:pt>
                <c:pt idx="116">
                  <c:v>4.4400000000000004</c:v>
                </c:pt>
                <c:pt idx="117">
                  <c:v>4.49</c:v>
                </c:pt>
                <c:pt idx="118">
                  <c:v>4.5</c:v>
                </c:pt>
                <c:pt idx="119">
                  <c:v>4.51</c:v>
                </c:pt>
                <c:pt idx="120">
                  <c:v>4.55</c:v>
                </c:pt>
                <c:pt idx="121">
                  <c:v>4.57</c:v>
                </c:pt>
                <c:pt idx="122">
                  <c:v>4.58</c:v>
                </c:pt>
                <c:pt idx="123">
                  <c:v>4.59</c:v>
                </c:pt>
                <c:pt idx="124">
                  <c:v>4.6100000000000003</c:v>
                </c:pt>
                <c:pt idx="125">
                  <c:v>4.6399999999999997</c:v>
                </c:pt>
                <c:pt idx="126">
                  <c:v>4.6500000000000004</c:v>
                </c:pt>
                <c:pt idx="127">
                  <c:v>4.66</c:v>
                </c:pt>
                <c:pt idx="128">
                  <c:v>4.6900000000000004</c:v>
                </c:pt>
                <c:pt idx="129">
                  <c:v>4.7</c:v>
                </c:pt>
                <c:pt idx="130">
                  <c:v>4.71</c:v>
                </c:pt>
                <c:pt idx="131">
                  <c:v>4.7300000000000004</c:v>
                </c:pt>
                <c:pt idx="132">
                  <c:v>4.74</c:v>
                </c:pt>
                <c:pt idx="133">
                  <c:v>4.76</c:v>
                </c:pt>
                <c:pt idx="134">
                  <c:v>4.7699999999999996</c:v>
                </c:pt>
                <c:pt idx="135">
                  <c:v>4.8</c:v>
                </c:pt>
                <c:pt idx="136">
                  <c:v>4.8099999999999996</c:v>
                </c:pt>
                <c:pt idx="137">
                  <c:v>4.82</c:v>
                </c:pt>
                <c:pt idx="138">
                  <c:v>4.83</c:v>
                </c:pt>
                <c:pt idx="139">
                  <c:v>4.84</c:v>
                </c:pt>
                <c:pt idx="140">
                  <c:v>4.8499999999999996</c:v>
                </c:pt>
                <c:pt idx="141">
                  <c:v>4.88</c:v>
                </c:pt>
                <c:pt idx="142">
                  <c:v>4.9000000000000004</c:v>
                </c:pt>
                <c:pt idx="143">
                  <c:v>4.91</c:v>
                </c:pt>
                <c:pt idx="144">
                  <c:v>4.95</c:v>
                </c:pt>
                <c:pt idx="145">
                  <c:v>4.96</c:v>
                </c:pt>
                <c:pt idx="146">
                  <c:v>5</c:v>
                </c:pt>
                <c:pt idx="147">
                  <c:v>5.09</c:v>
                </c:pt>
                <c:pt idx="148">
                  <c:v>5.0999999999999996</c:v>
                </c:pt>
                <c:pt idx="149">
                  <c:v>5.1100000000000003</c:v>
                </c:pt>
                <c:pt idx="150">
                  <c:v>5.14</c:v>
                </c:pt>
                <c:pt idx="151">
                  <c:v>5.21</c:v>
                </c:pt>
                <c:pt idx="152">
                  <c:v>5.22</c:v>
                </c:pt>
                <c:pt idx="153">
                  <c:v>5.23</c:v>
                </c:pt>
                <c:pt idx="154">
                  <c:v>5.25</c:v>
                </c:pt>
                <c:pt idx="155">
                  <c:v>5.26</c:v>
                </c:pt>
                <c:pt idx="156">
                  <c:v>5.28</c:v>
                </c:pt>
                <c:pt idx="157">
                  <c:v>5.29</c:v>
                </c:pt>
                <c:pt idx="158">
                  <c:v>5.32</c:v>
                </c:pt>
                <c:pt idx="159">
                  <c:v>5.36</c:v>
                </c:pt>
                <c:pt idx="160">
                  <c:v>5.4</c:v>
                </c:pt>
                <c:pt idx="161">
                  <c:v>5.41</c:v>
                </c:pt>
                <c:pt idx="162">
                  <c:v>5.43</c:v>
                </c:pt>
                <c:pt idx="163">
                  <c:v>5.45</c:v>
                </c:pt>
                <c:pt idx="164">
                  <c:v>5.52</c:v>
                </c:pt>
                <c:pt idx="165">
                  <c:v>5.55</c:v>
                </c:pt>
                <c:pt idx="166">
                  <c:v>5.67</c:v>
                </c:pt>
                <c:pt idx="167">
                  <c:v>5.73</c:v>
                </c:pt>
                <c:pt idx="168">
                  <c:v>5.87</c:v>
                </c:pt>
                <c:pt idx="169">
                  <c:v>5.93</c:v>
                </c:pt>
              </c:numCache>
            </c:numRef>
          </c:cat>
          <c:val>
            <c:numRef>
              <c:f>Лист1!$I$5:$I$174</c:f>
              <c:numCache>
                <c:formatCode>General</c:formatCode>
                <c:ptCount val="1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0-43E0-B60F-AE097D0A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80952"/>
        <c:axId val="598378656"/>
      </c:barChart>
      <c:catAx>
        <c:axId val="59838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78656"/>
        <c:crosses val="autoZero"/>
        <c:auto val="1"/>
        <c:lblAlgn val="ctr"/>
        <c:lblOffset val="100"/>
        <c:noMultiLvlLbl val="0"/>
      </c:catAx>
      <c:valAx>
        <c:axId val="598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4925144251341801E-2"/>
          <c:y val="8.6002165063610539E-2"/>
          <c:w val="0.96816225782655441"/>
          <c:h val="0.86387709237183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Лист1!$R$6:$R$118</c:f>
              <c:numCache>
                <c:formatCode>General</c:formatCode>
                <c:ptCount val="113"/>
                <c:pt idx="0">
                  <c:v>2.88</c:v>
                </c:pt>
                <c:pt idx="1">
                  <c:v>2.89</c:v>
                </c:pt>
                <c:pt idx="2">
                  <c:v>2.9</c:v>
                </c:pt>
                <c:pt idx="3">
                  <c:v>2.91</c:v>
                </c:pt>
                <c:pt idx="4">
                  <c:v>2.92</c:v>
                </c:pt>
                <c:pt idx="5">
                  <c:v>2.93</c:v>
                </c:pt>
                <c:pt idx="6">
                  <c:v>2.94</c:v>
                </c:pt>
                <c:pt idx="7">
                  <c:v>2.95</c:v>
                </c:pt>
                <c:pt idx="8">
                  <c:v>2.96</c:v>
                </c:pt>
                <c:pt idx="9">
                  <c:v>2.97</c:v>
                </c:pt>
                <c:pt idx="10">
                  <c:v>2.99</c:v>
                </c:pt>
                <c:pt idx="11">
                  <c:v>3</c:v>
                </c:pt>
                <c:pt idx="12">
                  <c:v>3.01</c:v>
                </c:pt>
                <c:pt idx="13">
                  <c:v>3.02</c:v>
                </c:pt>
                <c:pt idx="14">
                  <c:v>3.06</c:v>
                </c:pt>
                <c:pt idx="15">
                  <c:v>3.08</c:v>
                </c:pt>
                <c:pt idx="16">
                  <c:v>3.1</c:v>
                </c:pt>
                <c:pt idx="17">
                  <c:v>3.11</c:v>
                </c:pt>
                <c:pt idx="18">
                  <c:v>3.12</c:v>
                </c:pt>
                <c:pt idx="19">
                  <c:v>3.14</c:v>
                </c:pt>
                <c:pt idx="20">
                  <c:v>3.16</c:v>
                </c:pt>
                <c:pt idx="21">
                  <c:v>4.7699999999999996</c:v>
                </c:pt>
                <c:pt idx="22">
                  <c:v>4.79</c:v>
                </c:pt>
                <c:pt idx="23">
                  <c:v>4.8099999999999996</c:v>
                </c:pt>
                <c:pt idx="24">
                  <c:v>4.83</c:v>
                </c:pt>
                <c:pt idx="25">
                  <c:v>4.84</c:v>
                </c:pt>
                <c:pt idx="26">
                  <c:v>4.8499999999999996</c:v>
                </c:pt>
                <c:pt idx="27">
                  <c:v>4.88</c:v>
                </c:pt>
                <c:pt idx="28">
                  <c:v>4.8899999999999997</c:v>
                </c:pt>
                <c:pt idx="29">
                  <c:v>4.91</c:v>
                </c:pt>
                <c:pt idx="30">
                  <c:v>4.93</c:v>
                </c:pt>
                <c:pt idx="31">
                  <c:v>4.9400000000000004</c:v>
                </c:pt>
                <c:pt idx="32">
                  <c:v>4.95</c:v>
                </c:pt>
                <c:pt idx="33">
                  <c:v>4.97</c:v>
                </c:pt>
                <c:pt idx="34">
                  <c:v>4.99</c:v>
                </c:pt>
                <c:pt idx="35">
                  <c:v>5</c:v>
                </c:pt>
                <c:pt idx="36">
                  <c:v>5.08</c:v>
                </c:pt>
                <c:pt idx="37">
                  <c:v>5.0999999999999996</c:v>
                </c:pt>
                <c:pt idx="38">
                  <c:v>5.15</c:v>
                </c:pt>
                <c:pt idx="39">
                  <c:v>5.17</c:v>
                </c:pt>
                <c:pt idx="40">
                  <c:v>5.23</c:v>
                </c:pt>
                <c:pt idx="41">
                  <c:v>5.24</c:v>
                </c:pt>
                <c:pt idx="42">
                  <c:v>5.28</c:v>
                </c:pt>
                <c:pt idx="43">
                  <c:v>6.74</c:v>
                </c:pt>
                <c:pt idx="44">
                  <c:v>6.77</c:v>
                </c:pt>
                <c:pt idx="45">
                  <c:v>6.79</c:v>
                </c:pt>
                <c:pt idx="46">
                  <c:v>6.8</c:v>
                </c:pt>
                <c:pt idx="47">
                  <c:v>6.81</c:v>
                </c:pt>
                <c:pt idx="48">
                  <c:v>6.82</c:v>
                </c:pt>
                <c:pt idx="49">
                  <c:v>6.87</c:v>
                </c:pt>
                <c:pt idx="50">
                  <c:v>6.88</c:v>
                </c:pt>
                <c:pt idx="51">
                  <c:v>6.9</c:v>
                </c:pt>
                <c:pt idx="52">
                  <c:v>6.91</c:v>
                </c:pt>
                <c:pt idx="53">
                  <c:v>6.93</c:v>
                </c:pt>
                <c:pt idx="54">
                  <c:v>7</c:v>
                </c:pt>
                <c:pt idx="55">
                  <c:v>7.03</c:v>
                </c:pt>
                <c:pt idx="56">
                  <c:v>7.06</c:v>
                </c:pt>
                <c:pt idx="57">
                  <c:v>7.07</c:v>
                </c:pt>
                <c:pt idx="58">
                  <c:v>7.09</c:v>
                </c:pt>
                <c:pt idx="59">
                  <c:v>7.11</c:v>
                </c:pt>
                <c:pt idx="60">
                  <c:v>7.18</c:v>
                </c:pt>
                <c:pt idx="61">
                  <c:v>7.27</c:v>
                </c:pt>
                <c:pt idx="62">
                  <c:v>7.28</c:v>
                </c:pt>
                <c:pt idx="63">
                  <c:v>7.31</c:v>
                </c:pt>
                <c:pt idx="64">
                  <c:v>7.34</c:v>
                </c:pt>
                <c:pt idx="65">
                  <c:v>7.39</c:v>
                </c:pt>
                <c:pt idx="66">
                  <c:v>7.68</c:v>
                </c:pt>
                <c:pt idx="67">
                  <c:v>7.73</c:v>
                </c:pt>
                <c:pt idx="68">
                  <c:v>7.74</c:v>
                </c:pt>
                <c:pt idx="69">
                  <c:v>7.78</c:v>
                </c:pt>
                <c:pt idx="70">
                  <c:v>7.79</c:v>
                </c:pt>
                <c:pt idx="71">
                  <c:v>7.8</c:v>
                </c:pt>
                <c:pt idx="72">
                  <c:v>7.81</c:v>
                </c:pt>
                <c:pt idx="73">
                  <c:v>7.83</c:v>
                </c:pt>
                <c:pt idx="74">
                  <c:v>7.84</c:v>
                </c:pt>
                <c:pt idx="75">
                  <c:v>7.85</c:v>
                </c:pt>
                <c:pt idx="76">
                  <c:v>7.86</c:v>
                </c:pt>
                <c:pt idx="77">
                  <c:v>7.88</c:v>
                </c:pt>
                <c:pt idx="78">
                  <c:v>7.9</c:v>
                </c:pt>
                <c:pt idx="79">
                  <c:v>7.95</c:v>
                </c:pt>
                <c:pt idx="80">
                  <c:v>8</c:v>
                </c:pt>
                <c:pt idx="81">
                  <c:v>8.02</c:v>
                </c:pt>
                <c:pt idx="82">
                  <c:v>8.0299999999999994</c:v>
                </c:pt>
                <c:pt idx="83">
                  <c:v>8.0500000000000007</c:v>
                </c:pt>
                <c:pt idx="84">
                  <c:v>8.06</c:v>
                </c:pt>
                <c:pt idx="85">
                  <c:v>8.07</c:v>
                </c:pt>
                <c:pt idx="86">
                  <c:v>8.09</c:v>
                </c:pt>
                <c:pt idx="87">
                  <c:v>8.14</c:v>
                </c:pt>
                <c:pt idx="88">
                  <c:v>8.18</c:v>
                </c:pt>
                <c:pt idx="89">
                  <c:v>8.2200000000000006</c:v>
                </c:pt>
                <c:pt idx="90">
                  <c:v>8.3000000000000007</c:v>
                </c:pt>
                <c:pt idx="91">
                  <c:v>8.33</c:v>
                </c:pt>
                <c:pt idx="92">
                  <c:v>8.41</c:v>
                </c:pt>
                <c:pt idx="93">
                  <c:v>8.66</c:v>
                </c:pt>
                <c:pt idx="94">
                  <c:v>8.69</c:v>
                </c:pt>
                <c:pt idx="95">
                  <c:v>8.6999999999999993</c:v>
                </c:pt>
                <c:pt idx="96">
                  <c:v>8.7100000000000009</c:v>
                </c:pt>
                <c:pt idx="97">
                  <c:v>8.73</c:v>
                </c:pt>
                <c:pt idx="98">
                  <c:v>8.75</c:v>
                </c:pt>
                <c:pt idx="99">
                  <c:v>8.76</c:v>
                </c:pt>
                <c:pt idx="100">
                  <c:v>8.91</c:v>
                </c:pt>
                <c:pt idx="101">
                  <c:v>8.92</c:v>
                </c:pt>
                <c:pt idx="102">
                  <c:v>8.93</c:v>
                </c:pt>
                <c:pt idx="103">
                  <c:v>8.94</c:v>
                </c:pt>
                <c:pt idx="104">
                  <c:v>8.99</c:v>
                </c:pt>
                <c:pt idx="105">
                  <c:v>9.01</c:v>
                </c:pt>
                <c:pt idx="106">
                  <c:v>9.02</c:v>
                </c:pt>
                <c:pt idx="107">
                  <c:v>9.06</c:v>
                </c:pt>
                <c:pt idx="108">
                  <c:v>9.18</c:v>
                </c:pt>
                <c:pt idx="109">
                  <c:v>9.2100000000000009</c:v>
                </c:pt>
                <c:pt idx="110">
                  <c:v>9.25</c:v>
                </c:pt>
                <c:pt idx="111">
                  <c:v>9.3800000000000008</c:v>
                </c:pt>
                <c:pt idx="112">
                  <c:v>9.5399999999999991</c:v>
                </c:pt>
              </c:numCache>
            </c:numRef>
          </c:cat>
          <c:val>
            <c:numRef>
              <c:f>Лист1!$S$6:$S$118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AB2-A76C-9673ACEF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32512"/>
        <c:axId val="370434808"/>
      </c:barChart>
      <c:catAx>
        <c:axId val="370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4808"/>
        <c:crosses val="autoZero"/>
        <c:auto val="1"/>
        <c:lblAlgn val="ctr"/>
        <c:lblOffset val="100"/>
        <c:noMultiLvlLbl val="0"/>
      </c:catAx>
      <c:valAx>
        <c:axId val="3704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попаданий в интервал первого параметра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Лист1!$AP$12:$AV$12</c:f>
              <c:strCache>
                <c:ptCount val="7"/>
                <c:pt idx="0">
                  <c:v>[0-1)</c:v>
                </c:pt>
                <c:pt idx="1">
                  <c:v>[1-2)</c:v>
                </c:pt>
                <c:pt idx="2">
                  <c:v>[2-3)</c:v>
                </c:pt>
                <c:pt idx="3">
                  <c:v>[3-4)</c:v>
                </c:pt>
                <c:pt idx="4">
                  <c:v>[4-5)</c:v>
                </c:pt>
                <c:pt idx="5">
                  <c:v>[5-6)</c:v>
                </c:pt>
                <c:pt idx="6">
                  <c:v>[6-7)</c:v>
                </c:pt>
              </c:strCache>
            </c:strRef>
          </c:cat>
          <c:val>
            <c:numRef>
              <c:f>Лист1!$AP$13:$AV$13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88</c:v>
                </c:pt>
                <c:pt idx="3">
                  <c:v>62</c:v>
                </c:pt>
                <c:pt idx="4">
                  <c:v>66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0-4E23-B232-D84C1BB0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11320"/>
        <c:axId val="454111648"/>
      </c:barChart>
      <c:catAx>
        <c:axId val="45411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1648"/>
        <c:crosses val="autoZero"/>
        <c:auto val="1"/>
        <c:lblAlgn val="ctr"/>
        <c:lblOffset val="100"/>
        <c:noMultiLvlLbl val="0"/>
      </c:catAx>
      <c:valAx>
        <c:axId val="4541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попаданий в интервал второго параметра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Лист1!$AP$15:$AZ$15</c:f>
              <c:strCache>
                <c:ptCount val="11"/>
                <c:pt idx="0">
                  <c:v>[0-1)</c:v>
                </c:pt>
                <c:pt idx="1">
                  <c:v>[1-2)</c:v>
                </c:pt>
                <c:pt idx="2">
                  <c:v>[2-3)</c:v>
                </c:pt>
                <c:pt idx="3">
                  <c:v>[3-4)</c:v>
                </c:pt>
                <c:pt idx="4">
                  <c:v>[4-5)</c:v>
                </c:pt>
                <c:pt idx="5">
                  <c:v>[5-6)</c:v>
                </c:pt>
                <c:pt idx="6">
                  <c:v>[6-7)</c:v>
                </c:pt>
                <c:pt idx="7">
                  <c:v>[7-8)</c:v>
                </c:pt>
                <c:pt idx="8">
                  <c:v>[8-9)</c:v>
                </c:pt>
                <c:pt idx="9">
                  <c:v>[9-10)</c:v>
                </c:pt>
                <c:pt idx="10">
                  <c:v>[10-11)</c:v>
                </c:pt>
              </c:strCache>
            </c:strRef>
          </c:cat>
          <c:val>
            <c:numRef>
              <c:f>Лист1!$AP$16:$AZ$16</c:f>
              <c:numCache>
                <c:formatCode>General</c:formatCode>
                <c:ptCount val="11"/>
                <c:pt idx="0">
                  <c:v>90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20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29</c:v>
                </c:pt>
                <c:pt idx="9">
                  <c:v>14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8-4B5B-942F-9F84BCD5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11320"/>
        <c:axId val="454111648"/>
      </c:barChart>
      <c:catAx>
        <c:axId val="45411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1648"/>
        <c:crosses val="autoZero"/>
        <c:auto val="1"/>
        <c:lblAlgn val="ctr"/>
        <c:lblOffset val="100"/>
        <c:noMultiLvlLbl val="0"/>
      </c:catAx>
      <c:valAx>
        <c:axId val="4541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11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494335</xdr:colOff>
      <xdr:row>146</xdr:row>
      <xdr:rowOff>78018</xdr:rowOff>
    </xdr:from>
    <xdr:to>
      <xdr:col>38</xdr:col>
      <xdr:colOff>156147</xdr:colOff>
      <xdr:row>180</xdr:row>
      <xdr:rowOff>181927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203532</xdr:colOff>
      <xdr:row>146</xdr:row>
      <xdr:rowOff>20127</xdr:rowOff>
    </xdr:from>
    <xdr:to>
      <xdr:col>64</xdr:col>
      <xdr:colOff>207632</xdr:colOff>
      <xdr:row>176</xdr:row>
      <xdr:rowOff>23592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10205</xdr:colOff>
      <xdr:row>9</xdr:row>
      <xdr:rowOff>10204</xdr:rowOff>
    </xdr:from>
    <xdr:to>
      <xdr:col>33</xdr:col>
      <xdr:colOff>515273</xdr:colOff>
      <xdr:row>23</xdr:row>
      <xdr:rowOff>77261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63026" y="1534204"/>
          <a:ext cx="1729711" cy="2734057"/>
        </a:xfrm>
        <a:prstGeom prst="rect">
          <a:avLst/>
        </a:prstGeom>
      </xdr:spPr>
    </xdr:pic>
    <xdr:clientData/>
  </xdr:twoCellAnchor>
  <xdr:twoCellAnchor editAs="oneCell">
    <xdr:from>
      <xdr:col>31</xdr:col>
      <xdr:colOff>374196</xdr:colOff>
      <xdr:row>23</xdr:row>
      <xdr:rowOff>78241</xdr:rowOff>
    </xdr:from>
    <xdr:to>
      <xdr:col>33</xdr:col>
      <xdr:colOff>38225</xdr:colOff>
      <xdr:row>27</xdr:row>
      <xdr:rowOff>87874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27017" y="4459741"/>
          <a:ext cx="888672" cy="771633"/>
        </a:xfrm>
        <a:prstGeom prst="rect">
          <a:avLst/>
        </a:prstGeom>
      </xdr:spPr>
    </xdr:pic>
    <xdr:clientData/>
  </xdr:twoCellAnchor>
  <xdr:twoCellAnchor>
    <xdr:from>
      <xdr:col>53</xdr:col>
      <xdr:colOff>417419</xdr:colOff>
      <xdr:row>4</xdr:row>
      <xdr:rowOff>8123</xdr:rowOff>
    </xdr:from>
    <xdr:to>
      <xdr:col>61</xdr:col>
      <xdr:colOff>58831</xdr:colOff>
      <xdr:row>18</xdr:row>
      <xdr:rowOff>5882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417419</xdr:colOff>
      <xdr:row>18</xdr:row>
      <xdr:rowOff>8123</xdr:rowOff>
    </xdr:from>
    <xdr:to>
      <xdr:col>61</xdr:col>
      <xdr:colOff>58831</xdr:colOff>
      <xdr:row>32</xdr:row>
      <xdr:rowOff>5882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31230</xdr:colOff>
      <xdr:row>31</xdr:row>
      <xdr:rowOff>0</xdr:rowOff>
    </xdr:from>
    <xdr:to>
      <xdr:col>51</xdr:col>
      <xdr:colOff>249290</xdr:colOff>
      <xdr:row>45</xdr:row>
      <xdr:rowOff>177463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27705" y="5808689"/>
          <a:ext cx="17347446" cy="2800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277"/>
  <sheetViews>
    <sheetView tabSelected="1" zoomScale="61" zoomScaleNormal="40" workbookViewId="0">
      <selection activeCell="AB28" sqref="AB28"/>
    </sheetView>
  </sheetViews>
  <sheetFormatPr defaultRowHeight="15" x14ac:dyDescent="0.25"/>
  <cols>
    <col min="3" max="3" width="18.42578125" customWidth="1"/>
    <col min="17" max="17" width="13" customWidth="1"/>
    <col min="38" max="38" width="10.28515625" bestFit="1" customWidth="1"/>
  </cols>
  <sheetData>
    <row r="3" spans="1:53" x14ac:dyDescent="0.25">
      <c r="G3" s="6"/>
      <c r="H3" s="6"/>
      <c r="I3" s="6"/>
      <c r="J3" s="6">
        <f>SUM(I5:I174)</f>
        <v>240</v>
      </c>
      <c r="K3" s="6">
        <f>SUM(K5:K174)</f>
        <v>3.6906666666666665</v>
      </c>
      <c r="L3" s="6">
        <f>SUM(L5:L174)</f>
        <v>0.8826887222222225</v>
      </c>
      <c r="M3" s="6">
        <f>SQRT(L3)</f>
        <v>0.93951515273689035</v>
      </c>
      <c r="N3" s="6"/>
      <c r="O3" s="6"/>
      <c r="P3" s="6"/>
      <c r="Q3" s="6"/>
      <c r="R3" s="6"/>
      <c r="S3" s="6"/>
      <c r="T3" s="6">
        <f>SUM(S5:S118)</f>
        <v>240</v>
      </c>
      <c r="U3" s="6">
        <f>SUM(U5:U118)</f>
        <v>3.9864583333333332</v>
      </c>
      <c r="V3" s="6">
        <f>SUM(V5:V118)</f>
        <v>12.437141206597223</v>
      </c>
      <c r="W3" s="6">
        <f>SQRT(V3)</f>
        <v>3.5266331261696648</v>
      </c>
      <c r="X3" s="6"/>
    </row>
    <row r="4" spans="1:53" x14ac:dyDescent="0.25">
      <c r="B4" s="1" t="s">
        <v>0</v>
      </c>
      <c r="C4" s="1" t="s">
        <v>1</v>
      </c>
      <c r="D4" t="s">
        <v>16</v>
      </c>
      <c r="E4" t="s">
        <v>17</v>
      </c>
      <c r="F4" t="s">
        <v>18</v>
      </c>
      <c r="G4" s="6" t="s">
        <v>5</v>
      </c>
      <c r="H4" s="6" t="s">
        <v>2</v>
      </c>
      <c r="I4" s="6" t="s">
        <v>3</v>
      </c>
      <c r="J4" s="6" t="s">
        <v>4</v>
      </c>
      <c r="K4" s="6" t="s">
        <v>7</v>
      </c>
      <c r="L4" s="6" t="s">
        <v>8</v>
      </c>
      <c r="M4" s="6" t="s">
        <v>9</v>
      </c>
      <c r="N4" s="6"/>
      <c r="O4" s="6"/>
      <c r="P4" s="6"/>
      <c r="Q4" s="6" t="s">
        <v>6</v>
      </c>
      <c r="R4" s="6" t="s">
        <v>2</v>
      </c>
      <c r="S4" s="6" t="s">
        <v>3</v>
      </c>
      <c r="T4" s="6" t="s">
        <v>4</v>
      </c>
      <c r="U4" s="6" t="s">
        <v>7</v>
      </c>
      <c r="V4" s="6" t="s">
        <v>8</v>
      </c>
      <c r="W4" s="6" t="s">
        <v>9</v>
      </c>
      <c r="X4" s="6"/>
    </row>
    <row r="5" spans="1:53" x14ac:dyDescent="0.25">
      <c r="A5">
        <v>1</v>
      </c>
      <c r="B5" s="2">
        <v>4.0199999999999996</v>
      </c>
      <c r="C5" s="3">
        <v>3.16</v>
      </c>
      <c r="D5">
        <f>B5^2</f>
        <v>16.160399999999996</v>
      </c>
      <c r="E5">
        <f>C5^2</f>
        <v>9.9856000000000016</v>
      </c>
      <c r="F5">
        <f>B5*C5</f>
        <v>12.703199999999999</v>
      </c>
      <c r="H5" s="2">
        <v>2.41</v>
      </c>
      <c r="I5">
        <f t="shared" ref="I5:I36" si="0">COUNTIF($B$5:$B$244,H5)</f>
        <v>2</v>
      </c>
      <c r="J5">
        <f t="shared" ref="J5:J36" si="1">I5/$J$3</f>
        <v>8.3333333333333332E-3</v>
      </c>
      <c r="K5">
        <f>H5*J5</f>
        <v>2.0083333333333335E-2</v>
      </c>
      <c r="L5">
        <f>((H5-$K$3)^2)*J5</f>
        <v>1.3667559259259254E-2</v>
      </c>
      <c r="R5" s="3">
        <v>0</v>
      </c>
      <c r="S5">
        <f t="shared" ref="S5:S36" si="2">COUNTIF($C$5:$C$244,R5)</f>
        <v>90</v>
      </c>
      <c r="T5">
        <f t="shared" ref="T5:T36" si="3">S5/$T$3</f>
        <v>0.375</v>
      </c>
      <c r="U5">
        <f>R5*T5</f>
        <v>0</v>
      </c>
      <c r="V5">
        <f>(R5-$U$3)^2*T5</f>
        <v>5.9594437662760411</v>
      </c>
    </row>
    <row r="6" spans="1:53" x14ac:dyDescent="0.25">
      <c r="B6" s="2">
        <v>2.76</v>
      </c>
      <c r="C6" s="3">
        <v>7.88</v>
      </c>
      <c r="D6">
        <f t="shared" ref="D6:D69" si="4">B6^2</f>
        <v>7.6175999999999986</v>
      </c>
      <c r="E6">
        <f t="shared" ref="E6:E69" si="5">C6^2</f>
        <v>62.0944</v>
      </c>
      <c r="F6">
        <f t="shared" ref="F6:F69" si="6">B6*C6</f>
        <v>21.748799999999999</v>
      </c>
      <c r="H6" s="2">
        <v>2.42</v>
      </c>
      <c r="I6">
        <f t="shared" si="0"/>
        <v>1</v>
      </c>
      <c r="J6">
        <f t="shared" si="1"/>
        <v>4.1666666666666666E-3</v>
      </c>
      <c r="K6">
        <f t="shared" ref="K6:K69" si="7">H6*J6</f>
        <v>1.0083333333333333E-2</v>
      </c>
      <c r="L6">
        <f>((H6-$K$3)^2)*J6</f>
        <v>6.7274740740740739E-3</v>
      </c>
      <c r="R6" s="3">
        <v>2.88</v>
      </c>
      <c r="S6">
        <f t="shared" si="2"/>
        <v>1</v>
      </c>
      <c r="T6">
        <f t="shared" si="3"/>
        <v>4.1666666666666666E-3</v>
      </c>
      <c r="U6">
        <f t="shared" ref="U6:U69" si="8">R6*T6</f>
        <v>1.2E-2</v>
      </c>
      <c r="V6">
        <f t="shared" ref="V6:V69" si="9">(R6-$U$3)^2*T6</f>
        <v>5.1010418475115737E-3</v>
      </c>
    </row>
    <row r="7" spans="1:53" x14ac:dyDescent="0.25">
      <c r="B7" s="2">
        <v>3.57</v>
      </c>
      <c r="C7" s="3">
        <v>0</v>
      </c>
      <c r="D7">
        <f t="shared" si="4"/>
        <v>12.744899999999999</v>
      </c>
      <c r="E7">
        <f t="shared" si="5"/>
        <v>0</v>
      </c>
      <c r="F7">
        <f t="shared" si="6"/>
        <v>0</v>
      </c>
      <c r="H7" s="2">
        <v>2.4300000000000002</v>
      </c>
      <c r="I7">
        <f t="shared" si="0"/>
        <v>1</v>
      </c>
      <c r="J7">
        <f t="shared" si="1"/>
        <v>4.1666666666666666E-3</v>
      </c>
      <c r="K7">
        <f t="shared" si="7"/>
        <v>1.0125E-2</v>
      </c>
      <c r="L7">
        <f>((H7-$K$3)^2)*J7</f>
        <v>6.6220018518518484E-3</v>
      </c>
      <c r="R7" s="3">
        <v>2.89</v>
      </c>
      <c r="S7">
        <f t="shared" si="2"/>
        <v>1</v>
      </c>
      <c r="T7">
        <f t="shared" si="3"/>
        <v>4.1666666666666666E-3</v>
      </c>
      <c r="U7">
        <f t="shared" si="8"/>
        <v>1.2041666666666668E-2</v>
      </c>
      <c r="V7">
        <f t="shared" si="9"/>
        <v>5.0092536530671281E-3</v>
      </c>
    </row>
    <row r="8" spans="1:53" x14ac:dyDescent="0.25">
      <c r="B8" s="2">
        <v>2.46</v>
      </c>
      <c r="C8" s="3">
        <v>7.31</v>
      </c>
      <c r="D8">
        <f t="shared" si="4"/>
        <v>6.0515999999999996</v>
      </c>
      <c r="E8">
        <f t="shared" si="5"/>
        <v>53.436099999999996</v>
      </c>
      <c r="F8">
        <f t="shared" si="6"/>
        <v>17.982599999999998</v>
      </c>
      <c r="H8" s="2">
        <v>2.44</v>
      </c>
      <c r="I8">
        <f t="shared" si="0"/>
        <v>3</v>
      </c>
      <c r="J8">
        <f t="shared" si="1"/>
        <v>1.2500000000000001E-2</v>
      </c>
      <c r="K8">
        <f t="shared" si="7"/>
        <v>3.0499999999999999E-2</v>
      </c>
      <c r="L8">
        <f t="shared" ref="L8:L69" si="10">(H8-$K$3)^2*J8</f>
        <v>1.9552088888888888E-2</v>
      </c>
      <c r="R8" s="3">
        <v>2.9</v>
      </c>
      <c r="S8">
        <f t="shared" si="2"/>
        <v>3</v>
      </c>
      <c r="T8">
        <f t="shared" si="3"/>
        <v>1.2500000000000001E-2</v>
      </c>
      <c r="U8">
        <f t="shared" si="8"/>
        <v>3.6249999999999998E-2</v>
      </c>
      <c r="V8">
        <f t="shared" si="9"/>
        <v>1.4754896375868055E-2</v>
      </c>
      <c r="AG8" s="6" t="s">
        <v>23</v>
      </c>
      <c r="AH8" s="6"/>
      <c r="AI8" s="6" t="s">
        <v>24</v>
      </c>
      <c r="AJ8" s="6"/>
      <c r="AK8" s="6"/>
    </row>
    <row r="9" spans="1:53" x14ac:dyDescent="0.25">
      <c r="B9" s="2">
        <v>4.51</v>
      </c>
      <c r="C9" s="3">
        <v>0</v>
      </c>
      <c r="D9">
        <f t="shared" si="4"/>
        <v>20.3401</v>
      </c>
      <c r="E9">
        <f t="shared" si="5"/>
        <v>0</v>
      </c>
      <c r="F9">
        <f t="shared" si="6"/>
        <v>0</v>
      </c>
      <c r="H9" s="2">
        <v>2.4500000000000002</v>
      </c>
      <c r="I9">
        <f t="shared" si="0"/>
        <v>2</v>
      </c>
      <c r="J9">
        <f t="shared" si="1"/>
        <v>8.3333333333333332E-3</v>
      </c>
      <c r="K9">
        <f t="shared" si="7"/>
        <v>2.0416666666666666E-2</v>
      </c>
      <c r="L9">
        <f t="shared" si="10"/>
        <v>1.2827114814814808E-2</v>
      </c>
      <c r="R9" s="3">
        <v>2.91</v>
      </c>
      <c r="S9">
        <f t="shared" si="2"/>
        <v>2</v>
      </c>
      <c r="T9">
        <f t="shared" si="3"/>
        <v>8.3333333333333332E-3</v>
      </c>
      <c r="U9">
        <f t="shared" si="8"/>
        <v>2.4250000000000001E-2</v>
      </c>
      <c r="V9">
        <f t="shared" si="9"/>
        <v>9.6563545283564773E-3</v>
      </c>
      <c r="AH9" t="s">
        <v>10</v>
      </c>
      <c r="AI9">
        <v>240</v>
      </c>
    </row>
    <row r="10" spans="1:53" x14ac:dyDescent="0.25">
      <c r="B10" s="2">
        <v>5.93</v>
      </c>
      <c r="C10" s="3">
        <v>0</v>
      </c>
      <c r="D10">
        <f t="shared" si="4"/>
        <v>35.164899999999996</v>
      </c>
      <c r="E10">
        <f t="shared" si="5"/>
        <v>0</v>
      </c>
      <c r="F10">
        <f t="shared" si="6"/>
        <v>0</v>
      </c>
      <c r="H10" s="2">
        <v>2.46</v>
      </c>
      <c r="I10">
        <f t="shared" si="0"/>
        <v>1</v>
      </c>
      <c r="J10">
        <f t="shared" si="1"/>
        <v>4.1666666666666666E-3</v>
      </c>
      <c r="K10">
        <f t="shared" si="7"/>
        <v>1.025E-2</v>
      </c>
      <c r="L10">
        <f t="shared" si="10"/>
        <v>6.3105851851851837E-3</v>
      </c>
      <c r="R10" s="3">
        <v>2.92</v>
      </c>
      <c r="S10">
        <f t="shared" si="2"/>
        <v>1</v>
      </c>
      <c r="T10">
        <f t="shared" si="3"/>
        <v>4.1666666666666666E-3</v>
      </c>
      <c r="U10">
        <f t="shared" si="8"/>
        <v>1.2166666666666666E-2</v>
      </c>
      <c r="V10">
        <f t="shared" si="9"/>
        <v>4.7388890697337956E-3</v>
      </c>
    </row>
    <row r="11" spans="1:53" x14ac:dyDescent="0.25">
      <c r="B11" s="2">
        <v>3.63</v>
      </c>
      <c r="C11" s="3">
        <v>4.88</v>
      </c>
      <c r="D11">
        <f t="shared" si="4"/>
        <v>13.1769</v>
      </c>
      <c r="E11">
        <f t="shared" si="5"/>
        <v>23.814399999999999</v>
      </c>
      <c r="F11">
        <f t="shared" si="6"/>
        <v>17.714399999999998</v>
      </c>
      <c r="H11" s="2">
        <v>2.4700000000000002</v>
      </c>
      <c r="I11">
        <f t="shared" si="0"/>
        <v>2</v>
      </c>
      <c r="J11">
        <f t="shared" si="1"/>
        <v>8.3333333333333332E-3</v>
      </c>
      <c r="K11">
        <f t="shared" si="7"/>
        <v>2.0583333333333335E-2</v>
      </c>
      <c r="L11">
        <f t="shared" si="10"/>
        <v>1.2416892592592585E-2</v>
      </c>
      <c r="R11" s="3">
        <v>2.93</v>
      </c>
      <c r="S11">
        <f t="shared" si="2"/>
        <v>2</v>
      </c>
      <c r="T11">
        <f t="shared" si="3"/>
        <v>8.3333333333333332E-3</v>
      </c>
      <c r="U11">
        <f t="shared" si="8"/>
        <v>2.4416666666666666E-2</v>
      </c>
      <c r="V11">
        <f t="shared" si="9"/>
        <v>9.3008684172453653E-3</v>
      </c>
      <c r="AI11" t="s">
        <v>2</v>
      </c>
      <c r="AJ11">
        <f>SUM(B5:B244) * (1/J3)</f>
        <v>3.6906666666666679</v>
      </c>
    </row>
    <row r="12" spans="1:53" x14ac:dyDescent="0.25">
      <c r="B12" s="2">
        <v>2.5499999999999998</v>
      </c>
      <c r="C12" s="3">
        <v>9.18</v>
      </c>
      <c r="D12">
        <f t="shared" si="4"/>
        <v>6.5024999999999995</v>
      </c>
      <c r="E12">
        <f t="shared" si="5"/>
        <v>84.27239999999999</v>
      </c>
      <c r="F12">
        <f t="shared" si="6"/>
        <v>23.408999999999999</v>
      </c>
      <c r="H12" s="2">
        <v>2.5099999999999998</v>
      </c>
      <c r="I12">
        <f t="shared" si="0"/>
        <v>2</v>
      </c>
      <c r="J12">
        <f t="shared" si="1"/>
        <v>8.3333333333333332E-3</v>
      </c>
      <c r="K12">
        <f t="shared" si="7"/>
        <v>2.0916666666666663E-2</v>
      </c>
      <c r="L12">
        <f t="shared" si="10"/>
        <v>1.1616448148148151E-2</v>
      </c>
      <c r="R12" s="3">
        <v>2.94</v>
      </c>
      <c r="S12">
        <f t="shared" si="2"/>
        <v>2</v>
      </c>
      <c r="T12">
        <f t="shared" si="3"/>
        <v>8.3333333333333332E-3</v>
      </c>
      <c r="U12">
        <f t="shared" si="8"/>
        <v>2.4500000000000001E-2</v>
      </c>
      <c r="V12">
        <f t="shared" si="9"/>
        <v>9.1256253616898136E-3</v>
      </c>
      <c r="AI12" t="s">
        <v>11</v>
      </c>
      <c r="AJ12">
        <f>SUM(C5:C244)* (1/T3)</f>
        <v>3.9864583333333314</v>
      </c>
      <c r="AO12" t="s">
        <v>5</v>
      </c>
      <c r="AP12" s="9" t="s">
        <v>25</v>
      </c>
      <c r="AQ12" s="9" t="s">
        <v>26</v>
      </c>
      <c r="AR12" t="s">
        <v>27</v>
      </c>
      <c r="AS12" t="s">
        <v>28</v>
      </c>
      <c r="AT12" t="s">
        <v>29</v>
      </c>
      <c r="AU12" t="s">
        <v>30</v>
      </c>
      <c r="AV12" t="s">
        <v>31</v>
      </c>
    </row>
    <row r="13" spans="1:53" x14ac:dyDescent="0.25">
      <c r="A13">
        <v>2</v>
      </c>
      <c r="B13" s="2">
        <v>4.1500000000000004</v>
      </c>
      <c r="C13" s="3">
        <v>3.11</v>
      </c>
      <c r="D13">
        <f t="shared" si="4"/>
        <v>17.222500000000004</v>
      </c>
      <c r="E13">
        <f t="shared" si="5"/>
        <v>9.6720999999999986</v>
      </c>
      <c r="F13">
        <f t="shared" si="6"/>
        <v>12.906500000000001</v>
      </c>
      <c r="H13" s="2">
        <v>2.52</v>
      </c>
      <c r="I13">
        <f t="shared" si="0"/>
        <v>2</v>
      </c>
      <c r="J13">
        <f t="shared" si="1"/>
        <v>8.3333333333333332E-3</v>
      </c>
      <c r="K13">
        <f t="shared" si="7"/>
        <v>2.1000000000000001E-2</v>
      </c>
      <c r="L13">
        <f t="shared" si="10"/>
        <v>1.1420503703703701E-2</v>
      </c>
      <c r="R13" s="3">
        <v>2.95</v>
      </c>
      <c r="S13">
        <f t="shared" si="2"/>
        <v>1</v>
      </c>
      <c r="T13">
        <f t="shared" si="3"/>
        <v>4.1666666666666666E-3</v>
      </c>
      <c r="U13">
        <f t="shared" si="8"/>
        <v>1.2291666666666668E-2</v>
      </c>
      <c r="V13">
        <f t="shared" si="9"/>
        <v>4.4760244864004602E-3</v>
      </c>
      <c r="AI13" t="s">
        <v>14</v>
      </c>
      <c r="AJ13">
        <f>((1/J3)*SUM(D5:D244))-AJ11^2</f>
        <v>0.88268872222221439</v>
      </c>
      <c r="AP13">
        <f>COUNTIF($B$5:$B$244,"&lt;1")</f>
        <v>0</v>
      </c>
      <c r="AQ13">
        <f>COUNTIF($B$5:$B$244,"&lt;2")-AP13</f>
        <v>0</v>
      </c>
      <c r="AR13">
        <f>COUNTIF($B$5:$B$244,"&lt;3")-AQ13-AP13</f>
        <v>88</v>
      </c>
      <c r="AS13">
        <f>COUNTIF($B$5:$B$244,"&lt;4")-AR13-AQ13-AP13</f>
        <v>62</v>
      </c>
      <c r="AT13">
        <f>COUNTIF($B$5:$B$244,"&lt;5")-AS13-AR13-AQ13-AP13</f>
        <v>66</v>
      </c>
      <c r="AU13">
        <f>COUNTIF($B$5:$B$244,"&lt;6")-AT13-AS13-AR13-AQ13-AP13</f>
        <v>24</v>
      </c>
      <c r="AV13">
        <f>COUNTIF($B$5:$B$244,"&lt;7")-AU13-AT13-AS13-AR13-AQ13-AP13</f>
        <v>0</v>
      </c>
      <c r="AW13">
        <f>SUM(AP13:AV13)</f>
        <v>240</v>
      </c>
    </row>
    <row r="14" spans="1:53" x14ac:dyDescent="0.25">
      <c r="B14" s="2">
        <v>2.67</v>
      </c>
      <c r="C14" s="3">
        <v>7.95</v>
      </c>
      <c r="D14">
        <f t="shared" si="4"/>
        <v>7.1288999999999998</v>
      </c>
      <c r="E14">
        <f t="shared" si="5"/>
        <v>63.202500000000001</v>
      </c>
      <c r="F14">
        <f t="shared" si="6"/>
        <v>21.226500000000001</v>
      </c>
      <c r="H14" s="2">
        <v>2.5299999999999998</v>
      </c>
      <c r="I14">
        <f t="shared" si="0"/>
        <v>1</v>
      </c>
      <c r="J14">
        <f t="shared" si="1"/>
        <v>4.1666666666666666E-3</v>
      </c>
      <c r="K14">
        <f t="shared" si="7"/>
        <v>1.0541666666666666E-2</v>
      </c>
      <c r="L14">
        <f t="shared" si="10"/>
        <v>5.6131129629629637E-3</v>
      </c>
      <c r="R14" s="3">
        <v>2.96</v>
      </c>
      <c r="S14">
        <f t="shared" si="2"/>
        <v>1</v>
      </c>
      <c r="T14">
        <f t="shared" si="3"/>
        <v>4.1666666666666666E-3</v>
      </c>
      <c r="U14">
        <f t="shared" si="8"/>
        <v>1.2333333333333333E-2</v>
      </c>
      <c r="V14">
        <f t="shared" si="9"/>
        <v>4.3900696252893506E-3</v>
      </c>
      <c r="AI14" t="s">
        <v>15</v>
      </c>
      <c r="AJ14">
        <f>((1/T3)*SUM(E5:E244))-AJ12^2</f>
        <v>12.437141206597222</v>
      </c>
    </row>
    <row r="15" spans="1:53" x14ac:dyDescent="0.25">
      <c r="B15" s="2">
        <v>3.35</v>
      </c>
      <c r="C15" s="3">
        <v>0</v>
      </c>
      <c r="D15">
        <f t="shared" si="4"/>
        <v>11.2225</v>
      </c>
      <c r="E15">
        <f t="shared" si="5"/>
        <v>0</v>
      </c>
      <c r="F15">
        <f t="shared" si="6"/>
        <v>0</v>
      </c>
      <c r="H15" s="2">
        <v>2.54</v>
      </c>
      <c r="I15">
        <f t="shared" si="0"/>
        <v>1</v>
      </c>
      <c r="J15">
        <f t="shared" si="1"/>
        <v>4.1666666666666666E-3</v>
      </c>
      <c r="K15">
        <f t="shared" si="7"/>
        <v>1.0583333333333333E-2</v>
      </c>
      <c r="L15">
        <f t="shared" si="10"/>
        <v>5.516807407407405E-3</v>
      </c>
      <c r="R15" s="3">
        <v>2.97</v>
      </c>
      <c r="S15">
        <f t="shared" si="2"/>
        <v>1</v>
      </c>
      <c r="T15">
        <f t="shared" si="3"/>
        <v>4.1666666666666666E-3</v>
      </c>
      <c r="U15">
        <f t="shared" si="8"/>
        <v>1.2375000000000001E-2</v>
      </c>
      <c r="V15">
        <f t="shared" si="9"/>
        <v>4.3049480975115711E-3</v>
      </c>
      <c r="AI15" t="s">
        <v>12</v>
      </c>
      <c r="AJ15">
        <f>((1/T3)*SUM(F5:F244)) - (AJ11*AJ12)</f>
        <v>-2.7286722222222117</v>
      </c>
      <c r="AO15" t="s">
        <v>6</v>
      </c>
      <c r="AP15" s="9" t="s">
        <v>25</v>
      </c>
      <c r="AQ15" s="9" t="s">
        <v>26</v>
      </c>
      <c r="AR15" t="s">
        <v>27</v>
      </c>
      <c r="AS15" t="s">
        <v>28</v>
      </c>
      <c r="AT15" t="s">
        <v>29</v>
      </c>
      <c r="AU15" t="s">
        <v>30</v>
      </c>
      <c r="AV15" t="s">
        <v>31</v>
      </c>
      <c r="AW15" t="s">
        <v>32</v>
      </c>
      <c r="AX15" t="s">
        <v>33</v>
      </c>
      <c r="AY15" t="s">
        <v>34</v>
      </c>
      <c r="AZ15" t="s">
        <v>35</v>
      </c>
    </row>
    <row r="16" spans="1:53" x14ac:dyDescent="0.25">
      <c r="B16" s="2">
        <v>2.9</v>
      </c>
      <c r="C16" s="3">
        <v>6.74</v>
      </c>
      <c r="D16">
        <f t="shared" si="4"/>
        <v>8.41</v>
      </c>
      <c r="E16">
        <f t="shared" si="5"/>
        <v>45.427600000000005</v>
      </c>
      <c r="F16">
        <f t="shared" si="6"/>
        <v>19.545999999999999</v>
      </c>
      <c r="H16" s="2">
        <v>2.5499999999999998</v>
      </c>
      <c r="I16">
        <f t="shared" si="0"/>
        <v>4</v>
      </c>
      <c r="J16">
        <f t="shared" si="1"/>
        <v>1.6666666666666666E-2</v>
      </c>
      <c r="K16">
        <f t="shared" si="7"/>
        <v>4.2499999999999996E-2</v>
      </c>
      <c r="L16">
        <f t="shared" si="10"/>
        <v>2.1685340740740744E-2</v>
      </c>
      <c r="R16" s="3">
        <v>2.99</v>
      </c>
      <c r="S16">
        <f t="shared" si="2"/>
        <v>1</v>
      </c>
      <c r="T16">
        <f t="shared" si="3"/>
        <v>4.1666666666666666E-3</v>
      </c>
      <c r="U16">
        <f t="shared" si="8"/>
        <v>1.2458333333333333E-2</v>
      </c>
      <c r="V16">
        <f t="shared" si="9"/>
        <v>4.1372050419560156E-3</v>
      </c>
      <c r="AI16" t="s">
        <v>13</v>
      </c>
      <c r="AJ16" s="6">
        <f>AJ15/(SQRT(AJ13)*SQRT(AJ14))</f>
        <v>-0.82354493083294933</v>
      </c>
      <c r="AP16">
        <f>COUNTIF($C$5:$C$244,"&lt;1")</f>
        <v>90</v>
      </c>
      <c r="AQ16">
        <f>COUNTIF($C$5:$C$244,"&lt;2")-AP16</f>
        <v>0</v>
      </c>
      <c r="AR16">
        <f>COUNTIF($C$5:$C$244,"&lt;3")-AQ16-AP16</f>
        <v>16</v>
      </c>
      <c r="AS16">
        <f>COUNTIF($C$5:$C$244,"&lt;4")-AR16-AQ16-AP16</f>
        <v>14</v>
      </c>
      <c r="AT16">
        <f>COUNTIF($C$5:$C$244,"&lt;5")-AS16-AR16-AQ16-AP16</f>
        <v>20</v>
      </c>
      <c r="AU16">
        <f>COUNTIF($C$5:$C$244,"&lt;6")-AT16-AS16-AR16-AQ16-AP16</f>
        <v>10</v>
      </c>
      <c r="AV16">
        <f>COUNTIF($C$5:$C$244,"&lt;7")-AU16-AT16-AS16-AR16-AQ16-AP16</f>
        <v>17</v>
      </c>
      <c r="AW16">
        <f>COUNTIF($C$5:$C$244,"&lt;8")-AV16-AU16-AT16-AS16-AR16-AQ16-AP16</f>
        <v>30</v>
      </c>
      <c r="AX16">
        <f>COUNTIF($C$5:$C$244,"&lt;9")-AW16-AV16-AU16-AT16-AS16-AR16-AQ16-AP16</f>
        <v>29</v>
      </c>
      <c r="AY16">
        <f>COUNTIF($C$5:$C$244,"&lt;10")-AX16-AW16-AV16-AU16-AT16-AS16-AR16-AQ16-AP16</f>
        <v>14</v>
      </c>
      <c r="AZ16">
        <f>COUNTIF($C$5:$C$244,"&lt;11")-AY16-AX16-AW16-AV16-AU16-AT16-AS16-AR16-AQ16-AP16</f>
        <v>0</v>
      </c>
      <c r="BA16">
        <f>SUM(AP16:AZ16)</f>
        <v>240</v>
      </c>
    </row>
    <row r="17" spans="1:37" x14ac:dyDescent="0.25">
      <c r="B17" s="2">
        <v>4.66</v>
      </c>
      <c r="C17" s="3">
        <v>0</v>
      </c>
      <c r="D17">
        <f t="shared" si="4"/>
        <v>21.715600000000002</v>
      </c>
      <c r="E17">
        <f t="shared" si="5"/>
        <v>0</v>
      </c>
      <c r="F17">
        <f t="shared" si="6"/>
        <v>0</v>
      </c>
      <c r="H17" s="2">
        <v>2.56</v>
      </c>
      <c r="I17">
        <f t="shared" si="0"/>
        <v>1</v>
      </c>
      <c r="J17">
        <f t="shared" si="1"/>
        <v>4.1666666666666666E-3</v>
      </c>
      <c r="K17">
        <f t="shared" si="7"/>
        <v>1.0666666666666666E-2</v>
      </c>
      <c r="L17">
        <f t="shared" si="10"/>
        <v>5.3266962962962945E-3</v>
      </c>
      <c r="R17" s="3">
        <v>3</v>
      </c>
      <c r="S17">
        <f t="shared" si="2"/>
        <v>2</v>
      </c>
      <c r="T17">
        <f t="shared" si="3"/>
        <v>8.3333333333333332E-3</v>
      </c>
      <c r="U17">
        <f t="shared" si="8"/>
        <v>2.5000000000000001E-2</v>
      </c>
      <c r="V17">
        <f t="shared" si="9"/>
        <v>8.1091670283564791E-3</v>
      </c>
    </row>
    <row r="18" spans="1:37" x14ac:dyDescent="0.25">
      <c r="B18" s="2">
        <v>4.8</v>
      </c>
      <c r="C18" s="3">
        <v>0</v>
      </c>
      <c r="D18">
        <f t="shared" si="4"/>
        <v>23.04</v>
      </c>
      <c r="E18">
        <f t="shared" si="5"/>
        <v>0</v>
      </c>
      <c r="F18">
        <f t="shared" si="6"/>
        <v>0</v>
      </c>
      <c r="H18" s="2">
        <v>2.57</v>
      </c>
      <c r="I18">
        <f t="shared" si="0"/>
        <v>2</v>
      </c>
      <c r="J18">
        <f t="shared" si="1"/>
        <v>8.3333333333333332E-3</v>
      </c>
      <c r="K18">
        <f t="shared" si="7"/>
        <v>2.1416666666666664E-2</v>
      </c>
      <c r="L18">
        <f t="shared" si="10"/>
        <v>1.0465781481481482E-2</v>
      </c>
      <c r="R18" s="3">
        <v>3.01</v>
      </c>
      <c r="S18">
        <f t="shared" si="2"/>
        <v>1</v>
      </c>
      <c r="T18">
        <f t="shared" si="3"/>
        <v>4.1666666666666666E-3</v>
      </c>
      <c r="U18">
        <f t="shared" si="8"/>
        <v>1.2541666666666666E-2</v>
      </c>
      <c r="V18">
        <f t="shared" si="9"/>
        <v>3.972795319733797E-3</v>
      </c>
      <c r="AI18" t="s">
        <v>19</v>
      </c>
      <c r="AJ18">
        <f>AJ15/AJ13</f>
        <v>-3.0913187780995304</v>
      </c>
    </row>
    <row r="19" spans="1:37" x14ac:dyDescent="0.25">
      <c r="B19" s="2">
        <v>3.47</v>
      </c>
      <c r="C19" s="3">
        <v>4.99</v>
      </c>
      <c r="D19">
        <f t="shared" si="4"/>
        <v>12.040900000000001</v>
      </c>
      <c r="E19">
        <f t="shared" si="5"/>
        <v>24.900100000000002</v>
      </c>
      <c r="F19">
        <f t="shared" si="6"/>
        <v>17.315300000000001</v>
      </c>
      <c r="H19" s="2">
        <v>2.58</v>
      </c>
      <c r="I19">
        <f t="shared" si="0"/>
        <v>1</v>
      </c>
      <c r="J19">
        <f t="shared" si="1"/>
        <v>4.1666666666666666E-3</v>
      </c>
      <c r="K19">
        <f t="shared" si="7"/>
        <v>1.0750000000000001E-2</v>
      </c>
      <c r="L19">
        <f t="shared" si="10"/>
        <v>5.1399185185185166E-3</v>
      </c>
      <c r="R19" s="3">
        <v>3.02</v>
      </c>
      <c r="S19">
        <f t="shared" si="2"/>
        <v>1</v>
      </c>
      <c r="T19">
        <f t="shared" si="3"/>
        <v>4.1666666666666666E-3</v>
      </c>
      <c r="U19">
        <f t="shared" si="8"/>
        <v>1.2583333333333334E-2</v>
      </c>
      <c r="V19">
        <f t="shared" si="9"/>
        <v>3.8918404586226838E-3</v>
      </c>
      <c r="AI19" t="s">
        <v>20</v>
      </c>
      <c r="AJ19">
        <f>AJ12-AJ18*AJ11</f>
        <v>15.395485503706002</v>
      </c>
    </row>
    <row r="20" spans="1:37" x14ac:dyDescent="0.25">
      <c r="B20" s="2">
        <v>2.44</v>
      </c>
      <c r="C20" s="3">
        <v>9.3800000000000008</v>
      </c>
      <c r="D20">
        <f t="shared" si="4"/>
        <v>5.9535999999999998</v>
      </c>
      <c r="E20">
        <f t="shared" si="5"/>
        <v>87.984400000000008</v>
      </c>
      <c r="F20">
        <f t="shared" si="6"/>
        <v>22.8872</v>
      </c>
      <c r="H20" s="2">
        <v>2.59</v>
      </c>
      <c r="I20">
        <f t="shared" si="0"/>
        <v>2</v>
      </c>
      <c r="J20">
        <f t="shared" si="1"/>
        <v>8.3333333333333332E-3</v>
      </c>
      <c r="K20">
        <f t="shared" si="7"/>
        <v>2.1583333333333333E-2</v>
      </c>
      <c r="L20">
        <f t="shared" si="10"/>
        <v>1.0095559259259259E-2</v>
      </c>
      <c r="R20" s="3">
        <v>3.06</v>
      </c>
      <c r="S20">
        <f t="shared" si="2"/>
        <v>1</v>
      </c>
      <c r="T20">
        <f t="shared" si="3"/>
        <v>4.1666666666666666E-3</v>
      </c>
      <c r="U20">
        <f t="shared" si="8"/>
        <v>1.2749999999999999E-2</v>
      </c>
      <c r="V20">
        <f t="shared" si="9"/>
        <v>3.5763543475115728E-3</v>
      </c>
      <c r="AI20" t="s">
        <v>22</v>
      </c>
      <c r="AJ20" s="7" t="s">
        <v>21</v>
      </c>
      <c r="AK20" s="6"/>
    </row>
    <row r="21" spans="1:37" x14ac:dyDescent="0.25">
      <c r="A21">
        <v>3</v>
      </c>
      <c r="B21" s="2">
        <v>4.4400000000000004</v>
      </c>
      <c r="C21" s="3">
        <v>2.97</v>
      </c>
      <c r="D21">
        <f t="shared" si="4"/>
        <v>19.713600000000003</v>
      </c>
      <c r="E21">
        <f t="shared" si="5"/>
        <v>8.8209000000000017</v>
      </c>
      <c r="F21">
        <f t="shared" si="6"/>
        <v>13.186800000000002</v>
      </c>
      <c r="H21" s="2">
        <v>2.6</v>
      </c>
      <c r="I21">
        <f t="shared" si="0"/>
        <v>2</v>
      </c>
      <c r="J21">
        <f t="shared" si="1"/>
        <v>8.3333333333333332E-3</v>
      </c>
      <c r="K21">
        <f t="shared" si="7"/>
        <v>2.1666666666666667E-2</v>
      </c>
      <c r="L21">
        <f t="shared" si="10"/>
        <v>9.9129481481481443E-3</v>
      </c>
      <c r="R21" s="3">
        <v>3.08</v>
      </c>
      <c r="S21">
        <f t="shared" si="2"/>
        <v>2</v>
      </c>
      <c r="T21">
        <f t="shared" si="3"/>
        <v>8.3333333333333332E-3</v>
      </c>
      <c r="U21">
        <f t="shared" si="8"/>
        <v>2.5666666666666667E-2</v>
      </c>
      <c r="V21">
        <f t="shared" si="9"/>
        <v>6.8472225839120342E-3</v>
      </c>
    </row>
    <row r="22" spans="1:37" x14ac:dyDescent="0.25">
      <c r="B22" s="2">
        <v>2.96</v>
      </c>
      <c r="C22" s="3">
        <v>7.68</v>
      </c>
      <c r="D22">
        <f t="shared" si="4"/>
        <v>8.7615999999999996</v>
      </c>
      <c r="E22">
        <f t="shared" si="5"/>
        <v>58.982399999999998</v>
      </c>
      <c r="F22">
        <f t="shared" si="6"/>
        <v>22.732799999999997</v>
      </c>
      <c r="H22" s="2">
        <v>2.61</v>
      </c>
      <c r="I22">
        <f t="shared" si="0"/>
        <v>2</v>
      </c>
      <c r="J22">
        <f t="shared" si="1"/>
        <v>8.3333333333333332E-3</v>
      </c>
      <c r="K22">
        <f t="shared" si="7"/>
        <v>2.1749999999999999E-2</v>
      </c>
      <c r="L22">
        <f t="shared" si="10"/>
        <v>9.7320037037037024E-3</v>
      </c>
      <c r="R22" s="3">
        <v>3.1</v>
      </c>
      <c r="S22">
        <f t="shared" si="2"/>
        <v>1</v>
      </c>
      <c r="T22">
        <f t="shared" si="3"/>
        <v>4.1666666666666666E-3</v>
      </c>
      <c r="U22">
        <f t="shared" si="8"/>
        <v>1.2916666666666667E-2</v>
      </c>
      <c r="V22">
        <f t="shared" si="9"/>
        <v>3.2742015697337945E-3</v>
      </c>
    </row>
    <row r="23" spans="1:37" x14ac:dyDescent="0.25">
      <c r="B23" s="2">
        <v>3.67</v>
      </c>
      <c r="C23" s="3">
        <v>0</v>
      </c>
      <c r="D23">
        <f t="shared" si="4"/>
        <v>13.4689</v>
      </c>
      <c r="E23">
        <f t="shared" si="5"/>
        <v>0</v>
      </c>
      <c r="F23">
        <f t="shared" si="6"/>
        <v>0</v>
      </c>
      <c r="H23" s="2">
        <v>2.62</v>
      </c>
      <c r="I23">
        <f t="shared" si="0"/>
        <v>2</v>
      </c>
      <c r="J23">
        <f t="shared" si="1"/>
        <v>8.3333333333333332E-3</v>
      </c>
      <c r="K23">
        <f t="shared" si="7"/>
        <v>2.1833333333333333E-2</v>
      </c>
      <c r="L23">
        <f t="shared" si="10"/>
        <v>9.5527259259259225E-3</v>
      </c>
      <c r="R23" s="3">
        <v>3.11</v>
      </c>
      <c r="S23">
        <f t="shared" si="2"/>
        <v>1</v>
      </c>
      <c r="T23">
        <f t="shared" si="3"/>
        <v>4.1666666666666666E-3</v>
      </c>
      <c r="U23">
        <f t="shared" si="8"/>
        <v>1.2958333333333332E-2</v>
      </c>
      <c r="V23">
        <f t="shared" si="9"/>
        <v>3.2007467086226852E-3</v>
      </c>
    </row>
    <row r="24" spans="1:37" x14ac:dyDescent="0.25">
      <c r="B24" s="2">
        <v>2.6</v>
      </c>
      <c r="C24" s="3">
        <v>7</v>
      </c>
      <c r="D24">
        <f t="shared" si="4"/>
        <v>6.7600000000000007</v>
      </c>
      <c r="E24">
        <f t="shared" si="5"/>
        <v>49</v>
      </c>
      <c r="F24">
        <f t="shared" si="6"/>
        <v>18.2</v>
      </c>
      <c r="H24" s="2">
        <v>2.63</v>
      </c>
      <c r="I24">
        <f t="shared" si="0"/>
        <v>1</v>
      </c>
      <c r="J24">
        <f t="shared" si="1"/>
        <v>4.1666666666666666E-3</v>
      </c>
      <c r="K24">
        <f t="shared" si="7"/>
        <v>1.0958333333333332E-2</v>
      </c>
      <c r="L24">
        <f t="shared" si="10"/>
        <v>4.6875574074074075E-3</v>
      </c>
      <c r="R24" s="3">
        <v>3.12</v>
      </c>
      <c r="S24">
        <f t="shared" si="2"/>
        <v>2</v>
      </c>
      <c r="T24">
        <f t="shared" si="3"/>
        <v>8.3333333333333332E-3</v>
      </c>
      <c r="U24">
        <f t="shared" si="8"/>
        <v>2.5999999999999999E-2</v>
      </c>
      <c r="V24">
        <f t="shared" si="9"/>
        <v>6.2562503616898114E-3</v>
      </c>
    </row>
    <row r="25" spans="1:37" x14ac:dyDescent="0.25">
      <c r="B25" s="2">
        <v>4.49</v>
      </c>
      <c r="C25" s="3">
        <v>0</v>
      </c>
      <c r="D25">
        <f t="shared" si="4"/>
        <v>20.160100000000003</v>
      </c>
      <c r="E25">
        <f t="shared" si="5"/>
        <v>0</v>
      </c>
      <c r="F25">
        <f t="shared" si="6"/>
        <v>0</v>
      </c>
      <c r="H25" s="2">
        <v>2.64</v>
      </c>
      <c r="I25">
        <f t="shared" si="0"/>
        <v>2</v>
      </c>
      <c r="J25">
        <f t="shared" si="1"/>
        <v>8.3333333333333332E-3</v>
      </c>
      <c r="K25">
        <f t="shared" si="7"/>
        <v>2.2000000000000002E-2</v>
      </c>
      <c r="L25">
        <f t="shared" si="10"/>
        <v>9.1991703703703659E-3</v>
      </c>
      <c r="R25" s="3">
        <v>3.14</v>
      </c>
      <c r="S25">
        <f t="shared" si="2"/>
        <v>1</v>
      </c>
      <c r="T25">
        <f t="shared" si="3"/>
        <v>4.1666666666666666E-3</v>
      </c>
      <c r="U25">
        <f t="shared" si="8"/>
        <v>1.3083333333333334E-2</v>
      </c>
      <c r="V25">
        <f t="shared" si="9"/>
        <v>2.98538212528935E-3</v>
      </c>
    </row>
    <row r="26" spans="1:37" x14ac:dyDescent="0.25">
      <c r="B26" s="2">
        <v>5.28</v>
      </c>
      <c r="C26" s="3">
        <v>0</v>
      </c>
      <c r="D26">
        <f t="shared" si="4"/>
        <v>27.878400000000003</v>
      </c>
      <c r="E26">
        <f t="shared" si="5"/>
        <v>0</v>
      </c>
      <c r="F26">
        <f t="shared" si="6"/>
        <v>0</v>
      </c>
      <c r="H26" s="2">
        <v>2.65</v>
      </c>
      <c r="I26">
        <f t="shared" si="0"/>
        <v>5</v>
      </c>
      <c r="J26">
        <f t="shared" si="1"/>
        <v>2.0833333333333332E-2</v>
      </c>
      <c r="K26">
        <f t="shared" si="7"/>
        <v>5.5208333333333331E-2</v>
      </c>
      <c r="L26">
        <f t="shared" si="10"/>
        <v>2.2562231481481482E-2</v>
      </c>
      <c r="R26" s="3">
        <v>3.16</v>
      </c>
      <c r="S26">
        <f t="shared" si="2"/>
        <v>2</v>
      </c>
      <c r="T26">
        <f t="shared" si="3"/>
        <v>8.3333333333333332E-3</v>
      </c>
      <c r="U26">
        <f t="shared" si="8"/>
        <v>2.6333333333333334E-2</v>
      </c>
      <c r="V26">
        <f t="shared" si="9"/>
        <v>5.6919448061342557E-3</v>
      </c>
    </row>
    <row r="27" spans="1:37" x14ac:dyDescent="0.25">
      <c r="B27" s="2">
        <v>3.27</v>
      </c>
      <c r="C27" s="3">
        <v>5.23</v>
      </c>
      <c r="D27">
        <f t="shared" si="4"/>
        <v>10.6929</v>
      </c>
      <c r="E27">
        <f t="shared" si="5"/>
        <v>27.352900000000005</v>
      </c>
      <c r="F27">
        <f t="shared" si="6"/>
        <v>17.1021</v>
      </c>
      <c r="H27" s="2">
        <v>2.67</v>
      </c>
      <c r="I27">
        <f t="shared" si="0"/>
        <v>1</v>
      </c>
      <c r="J27">
        <f t="shared" si="1"/>
        <v>4.1666666666666666E-3</v>
      </c>
      <c r="K27">
        <f t="shared" si="7"/>
        <v>1.1124999999999999E-2</v>
      </c>
      <c r="L27">
        <f t="shared" si="10"/>
        <v>4.3406685185185178E-3</v>
      </c>
      <c r="R27" s="3">
        <v>4.7699999999999996</v>
      </c>
      <c r="S27">
        <f t="shared" si="2"/>
        <v>1</v>
      </c>
      <c r="T27">
        <f t="shared" si="3"/>
        <v>4.1666666666666666E-3</v>
      </c>
      <c r="U27">
        <f t="shared" si="8"/>
        <v>1.9874999999999997E-2</v>
      </c>
      <c r="V27">
        <f t="shared" si="9"/>
        <v>2.5580730975115719E-3</v>
      </c>
    </row>
    <row r="28" spans="1:37" x14ac:dyDescent="0.25">
      <c r="B28" s="2">
        <v>2.96</v>
      </c>
      <c r="C28" s="3">
        <v>8.7100000000000009</v>
      </c>
      <c r="D28">
        <f t="shared" si="4"/>
        <v>8.7615999999999996</v>
      </c>
      <c r="E28">
        <f t="shared" si="5"/>
        <v>75.864100000000022</v>
      </c>
      <c r="F28">
        <f t="shared" si="6"/>
        <v>25.781600000000001</v>
      </c>
      <c r="H28" s="2">
        <v>2.69</v>
      </c>
      <c r="I28">
        <f t="shared" si="0"/>
        <v>1</v>
      </c>
      <c r="J28">
        <f t="shared" si="1"/>
        <v>4.1666666666666666E-3</v>
      </c>
      <c r="K28">
        <f t="shared" si="7"/>
        <v>1.1208333333333332E-2</v>
      </c>
      <c r="L28">
        <f t="shared" si="10"/>
        <v>4.1722240740740728E-3</v>
      </c>
      <c r="R28" s="3">
        <v>4.79</v>
      </c>
      <c r="S28">
        <f t="shared" si="2"/>
        <v>1</v>
      </c>
      <c r="T28">
        <f t="shared" si="3"/>
        <v>4.1666666666666666E-3</v>
      </c>
      <c r="U28">
        <f t="shared" si="8"/>
        <v>1.9958333333333335E-2</v>
      </c>
      <c r="V28">
        <f t="shared" si="9"/>
        <v>2.6903300419560197E-3</v>
      </c>
    </row>
    <row r="29" spans="1:37" x14ac:dyDescent="0.25">
      <c r="A29">
        <v>4</v>
      </c>
      <c r="B29" s="2">
        <v>4.04</v>
      </c>
      <c r="C29" s="3">
        <v>3.14</v>
      </c>
      <c r="D29">
        <f t="shared" si="4"/>
        <v>16.3216</v>
      </c>
      <c r="E29">
        <f t="shared" si="5"/>
        <v>9.8596000000000004</v>
      </c>
      <c r="F29">
        <f t="shared" si="6"/>
        <v>12.685600000000001</v>
      </c>
      <c r="H29" s="2">
        <v>2.7</v>
      </c>
      <c r="I29">
        <f t="shared" si="0"/>
        <v>2</v>
      </c>
      <c r="J29">
        <f t="shared" si="1"/>
        <v>8.3333333333333332E-3</v>
      </c>
      <c r="K29">
        <f t="shared" si="7"/>
        <v>2.2500000000000003E-2</v>
      </c>
      <c r="L29">
        <f t="shared" si="10"/>
        <v>8.1785037037036996E-3</v>
      </c>
      <c r="R29" s="3">
        <v>4.8099999999999996</v>
      </c>
      <c r="S29">
        <f t="shared" si="2"/>
        <v>1</v>
      </c>
      <c r="T29">
        <f t="shared" si="3"/>
        <v>4.1666666666666666E-3</v>
      </c>
      <c r="U29">
        <f t="shared" si="8"/>
        <v>2.0041666666666666E-2</v>
      </c>
      <c r="V29">
        <f t="shared" si="9"/>
        <v>2.8259203197337941E-3</v>
      </c>
    </row>
    <row r="30" spans="1:37" x14ac:dyDescent="0.25">
      <c r="B30" s="2">
        <v>2.5499999999999998</v>
      </c>
      <c r="C30" s="3">
        <v>8.14</v>
      </c>
      <c r="D30">
        <f t="shared" si="4"/>
        <v>6.5024999999999995</v>
      </c>
      <c r="E30">
        <f t="shared" si="5"/>
        <v>66.259600000000006</v>
      </c>
      <c r="F30">
        <f t="shared" si="6"/>
        <v>20.757000000000001</v>
      </c>
      <c r="H30" s="2">
        <v>2.71</v>
      </c>
      <c r="I30">
        <f t="shared" si="0"/>
        <v>1</v>
      </c>
      <c r="J30">
        <f t="shared" si="1"/>
        <v>4.1666666666666666E-3</v>
      </c>
      <c r="K30">
        <f t="shared" si="7"/>
        <v>1.1291666666666667E-2</v>
      </c>
      <c r="L30">
        <f t="shared" si="10"/>
        <v>4.0071129629629621E-3</v>
      </c>
      <c r="R30" s="3">
        <v>4.83</v>
      </c>
      <c r="S30">
        <f t="shared" si="2"/>
        <v>1</v>
      </c>
      <c r="T30">
        <f t="shared" si="3"/>
        <v>4.1666666666666666E-3</v>
      </c>
      <c r="U30">
        <f t="shared" si="8"/>
        <v>2.0125000000000001E-2</v>
      </c>
      <c r="V30">
        <f t="shared" si="9"/>
        <v>2.964843930844909E-3</v>
      </c>
      <c r="X30" s="10" t="s">
        <v>36</v>
      </c>
      <c r="Y30" s="10"/>
      <c r="Z30" s="10"/>
    </row>
    <row r="31" spans="1:37" x14ac:dyDescent="0.25">
      <c r="B31" s="2">
        <v>3.39</v>
      </c>
      <c r="C31" s="3">
        <v>0</v>
      </c>
      <c r="D31">
        <f t="shared" si="4"/>
        <v>11.492100000000001</v>
      </c>
      <c r="E31">
        <f t="shared" si="5"/>
        <v>0</v>
      </c>
      <c r="F31">
        <f t="shared" si="6"/>
        <v>0</v>
      </c>
      <c r="H31" s="2">
        <v>2.72</v>
      </c>
      <c r="I31">
        <f t="shared" si="0"/>
        <v>1</v>
      </c>
      <c r="J31">
        <f t="shared" si="1"/>
        <v>4.1666666666666666E-3</v>
      </c>
      <c r="K31">
        <f t="shared" si="7"/>
        <v>1.1333333333333334E-2</v>
      </c>
      <c r="L31">
        <f t="shared" si="10"/>
        <v>3.9258074074074046E-3</v>
      </c>
      <c r="R31" s="3">
        <v>4.84</v>
      </c>
      <c r="S31">
        <f t="shared" si="2"/>
        <v>2</v>
      </c>
      <c r="T31">
        <f t="shared" si="3"/>
        <v>8.3333333333333332E-3</v>
      </c>
      <c r="U31">
        <f t="shared" si="8"/>
        <v>4.0333333333333332E-2</v>
      </c>
      <c r="V31">
        <f t="shared" si="9"/>
        <v>6.0711114728009257E-3</v>
      </c>
    </row>
    <row r="32" spans="1:37" x14ac:dyDescent="0.25">
      <c r="B32" s="2">
        <v>2.87</v>
      </c>
      <c r="C32" s="3">
        <v>6.8</v>
      </c>
      <c r="D32">
        <f t="shared" si="4"/>
        <v>8.2369000000000003</v>
      </c>
      <c r="E32">
        <f t="shared" si="5"/>
        <v>46.239999999999995</v>
      </c>
      <c r="F32">
        <f t="shared" si="6"/>
        <v>19.516000000000002</v>
      </c>
      <c r="H32" s="2">
        <v>2.73</v>
      </c>
      <c r="I32">
        <f t="shared" si="0"/>
        <v>2</v>
      </c>
      <c r="J32">
        <f t="shared" si="1"/>
        <v>8.3333333333333332E-3</v>
      </c>
      <c r="K32">
        <f t="shared" si="7"/>
        <v>2.2749999999999999E-2</v>
      </c>
      <c r="L32">
        <f t="shared" si="10"/>
        <v>7.6906703703703691E-3</v>
      </c>
      <c r="R32" s="3">
        <v>4.8499999999999996</v>
      </c>
      <c r="S32">
        <f t="shared" si="2"/>
        <v>2</v>
      </c>
      <c r="T32">
        <f t="shared" si="3"/>
        <v>8.3333333333333332E-3</v>
      </c>
      <c r="U32">
        <f t="shared" si="8"/>
        <v>4.0416666666666663E-2</v>
      </c>
      <c r="V32">
        <f t="shared" si="9"/>
        <v>6.2142017505786998E-3</v>
      </c>
    </row>
    <row r="33" spans="1:37" x14ac:dyDescent="0.25">
      <c r="B33" s="2">
        <v>4.03</v>
      </c>
      <c r="C33" s="3">
        <v>0</v>
      </c>
      <c r="D33">
        <f t="shared" si="4"/>
        <v>16.240900000000003</v>
      </c>
      <c r="E33">
        <f t="shared" si="5"/>
        <v>0</v>
      </c>
      <c r="F33">
        <f t="shared" si="6"/>
        <v>0</v>
      </c>
      <c r="H33" s="2">
        <v>2.74</v>
      </c>
      <c r="I33">
        <f t="shared" si="0"/>
        <v>2</v>
      </c>
      <c r="J33">
        <f t="shared" si="1"/>
        <v>8.3333333333333332E-3</v>
      </c>
      <c r="K33">
        <f t="shared" si="7"/>
        <v>2.2833333333333334E-2</v>
      </c>
      <c r="L33">
        <f t="shared" si="10"/>
        <v>7.5313925925925866E-3</v>
      </c>
      <c r="R33" s="3">
        <v>4.88</v>
      </c>
      <c r="S33">
        <f t="shared" si="2"/>
        <v>1</v>
      </c>
      <c r="T33">
        <f t="shared" si="3"/>
        <v>4.1666666666666666E-3</v>
      </c>
      <c r="U33">
        <f t="shared" si="8"/>
        <v>2.0333333333333332E-2</v>
      </c>
      <c r="V33">
        <f t="shared" si="9"/>
        <v>3.3267362919560187E-3</v>
      </c>
    </row>
    <row r="34" spans="1:37" x14ac:dyDescent="0.25">
      <c r="B34" s="2">
        <v>5.1100000000000003</v>
      </c>
      <c r="C34" s="3">
        <v>0</v>
      </c>
      <c r="D34">
        <f t="shared" si="4"/>
        <v>26.112100000000002</v>
      </c>
      <c r="E34">
        <f t="shared" si="5"/>
        <v>0</v>
      </c>
      <c r="F34">
        <f t="shared" si="6"/>
        <v>0</v>
      </c>
      <c r="H34" s="2">
        <v>2.75</v>
      </c>
      <c r="I34">
        <f t="shared" si="0"/>
        <v>2</v>
      </c>
      <c r="J34">
        <f t="shared" si="1"/>
        <v>8.3333333333333332E-3</v>
      </c>
      <c r="K34">
        <f t="shared" si="7"/>
        <v>2.2916666666666665E-2</v>
      </c>
      <c r="L34">
        <f t="shared" si="10"/>
        <v>7.3737814814814791E-3</v>
      </c>
      <c r="R34" s="3">
        <v>4.8899999999999997</v>
      </c>
      <c r="S34">
        <f t="shared" si="2"/>
        <v>1</v>
      </c>
      <c r="T34">
        <f t="shared" si="3"/>
        <v>4.1666666666666666E-3</v>
      </c>
      <c r="U34">
        <f t="shared" si="8"/>
        <v>2.0374999999999997E-2</v>
      </c>
      <c r="V34">
        <f t="shared" si="9"/>
        <v>3.4016147641782392E-3</v>
      </c>
    </row>
    <row r="35" spans="1:37" x14ac:dyDescent="0.25">
      <c r="B35" s="2">
        <v>3.42</v>
      </c>
      <c r="C35" s="3">
        <v>5.0999999999999996</v>
      </c>
      <c r="D35">
        <f t="shared" si="4"/>
        <v>11.696399999999999</v>
      </c>
      <c r="E35">
        <f t="shared" si="5"/>
        <v>26.009999999999998</v>
      </c>
      <c r="F35">
        <f t="shared" si="6"/>
        <v>17.442</v>
      </c>
      <c r="H35" s="2">
        <v>2.76</v>
      </c>
      <c r="I35">
        <f t="shared" si="0"/>
        <v>2</v>
      </c>
      <c r="J35">
        <f t="shared" si="1"/>
        <v>8.3333333333333332E-3</v>
      </c>
      <c r="K35">
        <f t="shared" si="7"/>
        <v>2.3E-2</v>
      </c>
      <c r="L35">
        <f t="shared" si="10"/>
        <v>7.2178370370370379E-3</v>
      </c>
      <c r="R35" s="3">
        <v>4.91</v>
      </c>
      <c r="S35">
        <f t="shared" si="2"/>
        <v>2</v>
      </c>
      <c r="T35">
        <f t="shared" si="3"/>
        <v>8.3333333333333332E-3</v>
      </c>
      <c r="U35">
        <f t="shared" si="8"/>
        <v>4.0916666666666671E-2</v>
      </c>
      <c r="V35">
        <f t="shared" si="9"/>
        <v>7.1077434172453742E-3</v>
      </c>
    </row>
    <row r="36" spans="1:37" x14ac:dyDescent="0.25">
      <c r="B36" s="2">
        <v>2.92</v>
      </c>
      <c r="C36" s="3">
        <v>8.73</v>
      </c>
      <c r="D36">
        <f t="shared" si="4"/>
        <v>8.5263999999999989</v>
      </c>
      <c r="E36">
        <f t="shared" si="5"/>
        <v>76.212900000000005</v>
      </c>
      <c r="F36">
        <f t="shared" si="6"/>
        <v>25.491600000000002</v>
      </c>
      <c r="H36" s="2">
        <v>2.78</v>
      </c>
      <c r="I36">
        <f t="shared" si="0"/>
        <v>1</v>
      </c>
      <c r="J36">
        <f t="shared" si="1"/>
        <v>4.1666666666666666E-3</v>
      </c>
      <c r="K36">
        <f t="shared" si="7"/>
        <v>1.1583333333333333E-2</v>
      </c>
      <c r="L36">
        <f t="shared" si="10"/>
        <v>3.4554740740740746E-3</v>
      </c>
      <c r="R36" s="3">
        <v>4.93</v>
      </c>
      <c r="S36">
        <f t="shared" si="2"/>
        <v>1</v>
      </c>
      <c r="T36">
        <f t="shared" si="3"/>
        <v>4.1666666666666666E-3</v>
      </c>
      <c r="U36">
        <f t="shared" si="8"/>
        <v>2.0541666666666666E-2</v>
      </c>
      <c r="V36">
        <f t="shared" si="9"/>
        <v>3.7094619864004616E-3</v>
      </c>
    </row>
    <row r="37" spans="1:37" x14ac:dyDescent="0.25">
      <c r="A37">
        <v>5</v>
      </c>
      <c r="B37" s="2">
        <v>5</v>
      </c>
      <c r="C37" s="3">
        <v>2.88</v>
      </c>
      <c r="D37">
        <f t="shared" si="4"/>
        <v>25</v>
      </c>
      <c r="E37">
        <f t="shared" si="5"/>
        <v>8.2943999999999996</v>
      </c>
      <c r="F37">
        <f t="shared" si="6"/>
        <v>14.399999999999999</v>
      </c>
      <c r="H37" s="2">
        <v>2.79</v>
      </c>
      <c r="I37">
        <f t="shared" ref="I37:I68" si="11">COUNTIF($B$5:$B$244,H37)</f>
        <v>3</v>
      </c>
      <c r="J37">
        <f t="shared" ref="J37:J68" si="12">I37/$J$3</f>
        <v>1.2500000000000001E-2</v>
      </c>
      <c r="K37">
        <f t="shared" si="7"/>
        <v>3.4875000000000003E-2</v>
      </c>
      <c r="L37">
        <f t="shared" si="10"/>
        <v>1.0140005555555553E-2</v>
      </c>
      <c r="R37" s="3">
        <v>4.9400000000000004</v>
      </c>
      <c r="S37">
        <f t="shared" ref="S37:S68" si="13">COUNTIF($C$5:$C$244,R37)</f>
        <v>1</v>
      </c>
      <c r="T37">
        <f t="shared" ref="T37:T68" si="14">S37/$T$3</f>
        <v>4.1666666666666666E-3</v>
      </c>
      <c r="U37">
        <f t="shared" si="8"/>
        <v>2.0583333333333335E-2</v>
      </c>
      <c r="V37">
        <f t="shared" si="9"/>
        <v>3.7885071252893557E-3</v>
      </c>
    </row>
    <row r="38" spans="1:37" x14ac:dyDescent="0.25">
      <c r="B38" s="2">
        <v>2.8</v>
      </c>
      <c r="C38" s="3">
        <v>7.85</v>
      </c>
      <c r="D38">
        <f t="shared" si="4"/>
        <v>7.839999999999999</v>
      </c>
      <c r="E38">
        <f t="shared" si="5"/>
        <v>61.622499999999995</v>
      </c>
      <c r="F38">
        <f t="shared" si="6"/>
        <v>21.979999999999997</v>
      </c>
      <c r="H38" s="2">
        <v>2.8</v>
      </c>
      <c r="I38">
        <f t="shared" si="11"/>
        <v>1</v>
      </c>
      <c r="J38">
        <f t="shared" si="12"/>
        <v>4.1666666666666666E-3</v>
      </c>
      <c r="K38">
        <f t="shared" si="7"/>
        <v>1.1666666666666665E-2</v>
      </c>
      <c r="L38">
        <f t="shared" si="10"/>
        <v>3.3053629629629633E-3</v>
      </c>
      <c r="R38" s="3">
        <v>4.95</v>
      </c>
      <c r="S38">
        <f t="shared" si="13"/>
        <v>3</v>
      </c>
      <c r="T38">
        <f t="shared" si="14"/>
        <v>1.2500000000000001E-2</v>
      </c>
      <c r="U38">
        <f t="shared" si="8"/>
        <v>6.1875000000000006E-2</v>
      </c>
      <c r="V38">
        <f t="shared" si="9"/>
        <v>1.1605156792534731E-2</v>
      </c>
      <c r="AJ38" s="2"/>
      <c r="AK38" s="2"/>
    </row>
    <row r="39" spans="1:37" x14ac:dyDescent="0.25">
      <c r="B39" s="2">
        <v>3.88</v>
      </c>
      <c r="C39" s="3">
        <v>0</v>
      </c>
      <c r="D39">
        <f t="shared" si="4"/>
        <v>15.054399999999999</v>
      </c>
      <c r="E39">
        <f t="shared" si="5"/>
        <v>0</v>
      </c>
      <c r="F39">
        <f t="shared" si="6"/>
        <v>0</v>
      </c>
      <c r="H39" s="2">
        <v>2.82</v>
      </c>
      <c r="I39">
        <f t="shared" si="11"/>
        <v>1</v>
      </c>
      <c r="J39">
        <f t="shared" si="12"/>
        <v>4.1666666666666666E-3</v>
      </c>
      <c r="K39">
        <f t="shared" si="7"/>
        <v>1.175E-2</v>
      </c>
      <c r="L39">
        <f t="shared" si="10"/>
        <v>3.1585851851851855E-3</v>
      </c>
      <c r="R39" s="3">
        <v>4.97</v>
      </c>
      <c r="S39">
        <f t="shared" si="13"/>
        <v>1</v>
      </c>
      <c r="T39">
        <f t="shared" si="14"/>
        <v>4.1666666666666666E-3</v>
      </c>
      <c r="U39">
        <f t="shared" si="8"/>
        <v>2.0708333333333332E-2</v>
      </c>
      <c r="V39">
        <f t="shared" si="9"/>
        <v>4.0306425419560175E-3</v>
      </c>
      <c r="AJ39" s="2"/>
    </row>
    <row r="40" spans="1:37" x14ac:dyDescent="0.25">
      <c r="B40" s="2">
        <v>2.72</v>
      </c>
      <c r="C40" s="3">
        <v>6.9</v>
      </c>
      <c r="D40">
        <f t="shared" si="4"/>
        <v>7.3984000000000014</v>
      </c>
      <c r="E40">
        <f t="shared" si="5"/>
        <v>47.610000000000007</v>
      </c>
      <c r="F40">
        <f t="shared" si="6"/>
        <v>18.768000000000001</v>
      </c>
      <c r="H40" s="4">
        <v>2.83</v>
      </c>
      <c r="I40">
        <f t="shared" si="11"/>
        <v>1</v>
      </c>
      <c r="J40">
        <f t="shared" si="12"/>
        <v>4.1666666666666666E-3</v>
      </c>
      <c r="K40">
        <f t="shared" si="7"/>
        <v>1.1791666666666667E-2</v>
      </c>
      <c r="L40">
        <f t="shared" si="10"/>
        <v>3.0864462962962949E-3</v>
      </c>
      <c r="R40" s="3">
        <v>4.99</v>
      </c>
      <c r="S40">
        <f t="shared" si="13"/>
        <v>2</v>
      </c>
      <c r="T40">
        <f t="shared" si="14"/>
        <v>8.3333333333333332E-3</v>
      </c>
      <c r="U40">
        <f t="shared" si="8"/>
        <v>4.1583333333333333E-2</v>
      </c>
      <c r="V40">
        <f t="shared" si="9"/>
        <v>8.3924656394675987E-3</v>
      </c>
      <c r="AJ40" s="2"/>
    </row>
    <row r="41" spans="1:37" x14ac:dyDescent="0.25">
      <c r="B41" s="2">
        <v>4.55</v>
      </c>
      <c r="C41" s="3">
        <v>0</v>
      </c>
      <c r="D41">
        <f t="shared" si="4"/>
        <v>20.702499999999997</v>
      </c>
      <c r="E41">
        <f t="shared" si="5"/>
        <v>0</v>
      </c>
      <c r="F41">
        <f t="shared" si="6"/>
        <v>0</v>
      </c>
      <c r="H41" s="4">
        <v>2.84</v>
      </c>
      <c r="I41">
        <f t="shared" si="11"/>
        <v>2</v>
      </c>
      <c r="J41">
        <f t="shared" si="12"/>
        <v>8.3333333333333332E-3</v>
      </c>
      <c r="K41">
        <f t="shared" si="7"/>
        <v>2.3666666666666666E-2</v>
      </c>
      <c r="L41">
        <f t="shared" si="10"/>
        <v>6.0302814814814816E-3</v>
      </c>
      <c r="R41" s="3">
        <v>5</v>
      </c>
      <c r="S41">
        <f t="shared" si="13"/>
        <v>3</v>
      </c>
      <c r="T41">
        <f t="shared" si="14"/>
        <v>1.2500000000000001E-2</v>
      </c>
      <c r="U41">
        <f t="shared" si="8"/>
        <v>6.25E-2</v>
      </c>
      <c r="V41">
        <f t="shared" si="9"/>
        <v>1.2840833875868058E-2</v>
      </c>
      <c r="AJ41" s="2"/>
    </row>
    <row r="42" spans="1:37" x14ac:dyDescent="0.25">
      <c r="B42" s="2">
        <v>4.83</v>
      </c>
      <c r="C42" s="3">
        <v>0</v>
      </c>
      <c r="D42">
        <f t="shared" si="4"/>
        <v>23.328900000000001</v>
      </c>
      <c r="E42">
        <f t="shared" si="5"/>
        <v>0</v>
      </c>
      <c r="F42">
        <f t="shared" si="6"/>
        <v>0</v>
      </c>
      <c r="H42" s="2">
        <v>2.85</v>
      </c>
      <c r="I42">
        <f t="shared" si="11"/>
        <v>2</v>
      </c>
      <c r="J42">
        <f t="shared" si="12"/>
        <v>8.3333333333333332E-3</v>
      </c>
      <c r="K42">
        <f t="shared" si="7"/>
        <v>2.375E-2</v>
      </c>
      <c r="L42">
        <f t="shared" si="10"/>
        <v>5.8893370370370337E-3</v>
      </c>
      <c r="R42" s="3">
        <v>5.08</v>
      </c>
      <c r="S42">
        <f t="shared" si="13"/>
        <v>1</v>
      </c>
      <c r="T42">
        <f t="shared" si="14"/>
        <v>4.1666666666666666E-3</v>
      </c>
      <c r="U42">
        <f t="shared" si="8"/>
        <v>2.1166666666666667E-2</v>
      </c>
      <c r="V42">
        <f t="shared" si="9"/>
        <v>4.9826390697337982E-3</v>
      </c>
      <c r="AJ42" s="2"/>
    </row>
    <row r="43" spans="1:37" x14ac:dyDescent="0.25">
      <c r="B43" s="2">
        <v>3.99</v>
      </c>
      <c r="C43" s="3">
        <v>4.7699999999999996</v>
      </c>
      <c r="D43">
        <f t="shared" si="4"/>
        <v>15.920100000000001</v>
      </c>
      <c r="E43">
        <f t="shared" si="5"/>
        <v>22.752899999999997</v>
      </c>
      <c r="F43">
        <f t="shared" si="6"/>
        <v>19.032299999999999</v>
      </c>
      <c r="H43" s="2">
        <v>2.87</v>
      </c>
      <c r="I43">
        <f t="shared" si="11"/>
        <v>3</v>
      </c>
      <c r="J43">
        <f t="shared" si="12"/>
        <v>1.2500000000000001E-2</v>
      </c>
      <c r="K43">
        <f t="shared" si="7"/>
        <v>3.5875000000000004E-2</v>
      </c>
      <c r="L43">
        <f t="shared" si="10"/>
        <v>8.4186722222222184E-3</v>
      </c>
      <c r="R43" s="3">
        <v>5.0999999999999996</v>
      </c>
      <c r="S43">
        <f t="shared" si="13"/>
        <v>1</v>
      </c>
      <c r="T43">
        <f t="shared" si="14"/>
        <v>4.1666666666666666E-3</v>
      </c>
      <c r="U43">
        <f t="shared" si="8"/>
        <v>2.1249999999999998E-2</v>
      </c>
      <c r="V43">
        <f t="shared" si="9"/>
        <v>5.1665626808449052E-3</v>
      </c>
      <c r="AJ43" s="2"/>
    </row>
    <row r="44" spans="1:37" x14ac:dyDescent="0.25">
      <c r="B44" s="2">
        <v>2.69</v>
      </c>
      <c r="C44" s="3">
        <v>8.93</v>
      </c>
      <c r="D44">
        <f t="shared" si="4"/>
        <v>7.2360999999999995</v>
      </c>
      <c r="E44">
        <f t="shared" si="5"/>
        <v>79.744900000000001</v>
      </c>
      <c r="F44">
        <f t="shared" si="6"/>
        <v>24.021699999999999</v>
      </c>
      <c r="H44" s="2">
        <v>2.89</v>
      </c>
      <c r="I44">
        <f t="shared" si="11"/>
        <v>4</v>
      </c>
      <c r="J44">
        <f t="shared" si="12"/>
        <v>1.6666666666666666E-2</v>
      </c>
      <c r="K44">
        <f t="shared" si="7"/>
        <v>4.816666666666667E-2</v>
      </c>
      <c r="L44">
        <f t="shared" si="10"/>
        <v>1.0684451851851845E-2</v>
      </c>
      <c r="R44" s="3">
        <v>5.15</v>
      </c>
      <c r="S44">
        <f t="shared" si="13"/>
        <v>1</v>
      </c>
      <c r="T44">
        <f t="shared" si="14"/>
        <v>4.1666666666666666E-3</v>
      </c>
      <c r="U44">
        <f t="shared" si="8"/>
        <v>2.1458333333333336E-2</v>
      </c>
      <c r="V44">
        <f t="shared" si="9"/>
        <v>5.6409550419560233E-3</v>
      </c>
      <c r="AJ44" s="2"/>
    </row>
    <row r="45" spans="1:37" x14ac:dyDescent="0.25">
      <c r="A45">
        <v>6</v>
      </c>
      <c r="B45" s="2">
        <v>4.08</v>
      </c>
      <c r="C45" s="3">
        <v>3.12</v>
      </c>
      <c r="D45">
        <f t="shared" si="4"/>
        <v>16.6464</v>
      </c>
      <c r="E45">
        <f t="shared" si="5"/>
        <v>9.7344000000000008</v>
      </c>
      <c r="F45">
        <f t="shared" si="6"/>
        <v>12.729600000000001</v>
      </c>
      <c r="H45" s="2">
        <v>2.9</v>
      </c>
      <c r="I45">
        <f t="shared" si="11"/>
        <v>2</v>
      </c>
      <c r="J45">
        <f t="shared" si="12"/>
        <v>8.3333333333333332E-3</v>
      </c>
      <c r="K45">
        <f t="shared" si="7"/>
        <v>2.4166666666666666E-2</v>
      </c>
      <c r="L45">
        <f t="shared" si="10"/>
        <v>5.2096148148148141E-3</v>
      </c>
      <c r="R45" s="3">
        <v>5.17</v>
      </c>
      <c r="S45">
        <f t="shared" si="13"/>
        <v>1</v>
      </c>
      <c r="T45">
        <f t="shared" si="14"/>
        <v>4.1666666666666666E-3</v>
      </c>
      <c r="U45">
        <f t="shared" si="8"/>
        <v>2.1541666666666667E-2</v>
      </c>
      <c r="V45">
        <f t="shared" si="9"/>
        <v>5.8365453197337961E-3</v>
      </c>
      <c r="AJ45" s="2"/>
    </row>
    <row r="46" spans="1:37" x14ac:dyDescent="0.25">
      <c r="B46" s="2">
        <v>2.85</v>
      </c>
      <c r="C46" s="3">
        <v>7.79</v>
      </c>
      <c r="D46">
        <f t="shared" si="4"/>
        <v>8.1225000000000005</v>
      </c>
      <c r="E46">
        <f t="shared" si="5"/>
        <v>60.684100000000001</v>
      </c>
      <c r="F46">
        <f t="shared" si="6"/>
        <v>22.201499999999999</v>
      </c>
      <c r="H46" s="2">
        <v>2.91</v>
      </c>
      <c r="I46">
        <f t="shared" si="11"/>
        <v>1</v>
      </c>
      <c r="J46">
        <f t="shared" si="12"/>
        <v>4.1666666666666666E-3</v>
      </c>
      <c r="K46">
        <f t="shared" si="7"/>
        <v>1.2125E-2</v>
      </c>
      <c r="L46">
        <f t="shared" si="10"/>
        <v>2.5393351851851834E-3</v>
      </c>
      <c r="R46" s="3">
        <v>5.23</v>
      </c>
      <c r="S46">
        <f t="shared" si="13"/>
        <v>1</v>
      </c>
      <c r="T46">
        <f t="shared" si="14"/>
        <v>4.1666666666666666E-3</v>
      </c>
      <c r="U46">
        <f t="shared" si="8"/>
        <v>2.1791666666666668E-2</v>
      </c>
      <c r="V46">
        <f t="shared" si="9"/>
        <v>6.4433161530671355E-3</v>
      </c>
      <c r="AJ46" s="2"/>
    </row>
    <row r="47" spans="1:37" x14ac:dyDescent="0.25">
      <c r="B47" s="2">
        <v>3.52</v>
      </c>
      <c r="C47" s="3">
        <v>0</v>
      </c>
      <c r="D47">
        <f t="shared" si="4"/>
        <v>12.3904</v>
      </c>
      <c r="E47">
        <f t="shared" si="5"/>
        <v>0</v>
      </c>
      <c r="F47">
        <f t="shared" si="6"/>
        <v>0</v>
      </c>
      <c r="H47" s="2">
        <v>2.92</v>
      </c>
      <c r="I47">
        <f t="shared" si="11"/>
        <v>2</v>
      </c>
      <c r="J47">
        <f t="shared" si="12"/>
        <v>8.3333333333333332E-3</v>
      </c>
      <c r="K47">
        <f t="shared" si="7"/>
        <v>2.4333333333333332E-2</v>
      </c>
      <c r="L47">
        <f t="shared" si="10"/>
        <v>4.9493925925925926E-3</v>
      </c>
      <c r="R47" s="3">
        <v>5.24</v>
      </c>
      <c r="S47">
        <f t="shared" si="13"/>
        <v>1</v>
      </c>
      <c r="T47">
        <f t="shared" si="14"/>
        <v>4.1666666666666666E-3</v>
      </c>
      <c r="U47">
        <f t="shared" si="8"/>
        <v>2.1833333333333333E-2</v>
      </c>
      <c r="V47">
        <f t="shared" si="9"/>
        <v>6.5473612919560217E-3</v>
      </c>
      <c r="AJ47" s="2"/>
    </row>
    <row r="48" spans="1:37" x14ac:dyDescent="0.25">
      <c r="B48" s="2">
        <v>2.57</v>
      </c>
      <c r="C48" s="3">
        <v>7.11</v>
      </c>
      <c r="D48">
        <f t="shared" si="4"/>
        <v>6.6048999999999989</v>
      </c>
      <c r="E48">
        <f t="shared" si="5"/>
        <v>50.552100000000003</v>
      </c>
      <c r="F48">
        <f t="shared" si="6"/>
        <v>18.2727</v>
      </c>
      <c r="H48" s="2">
        <v>2.93</v>
      </c>
      <c r="I48">
        <f t="shared" si="11"/>
        <v>2</v>
      </c>
      <c r="J48">
        <f t="shared" si="12"/>
        <v>8.3333333333333332E-3</v>
      </c>
      <c r="K48">
        <f t="shared" si="7"/>
        <v>2.4416666666666666E-2</v>
      </c>
      <c r="L48">
        <f t="shared" si="10"/>
        <v>4.8217814814814778E-3</v>
      </c>
      <c r="R48" s="3">
        <v>5.28</v>
      </c>
      <c r="S48">
        <f t="shared" si="13"/>
        <v>1</v>
      </c>
      <c r="T48">
        <f t="shared" si="14"/>
        <v>4.1666666666666666E-3</v>
      </c>
      <c r="U48">
        <f t="shared" si="8"/>
        <v>2.2000000000000002E-2</v>
      </c>
      <c r="V48">
        <f t="shared" si="9"/>
        <v>6.9718751808449117E-3</v>
      </c>
      <c r="AJ48" s="2"/>
    </row>
    <row r="49" spans="1:36" x14ac:dyDescent="0.25">
      <c r="B49" s="2">
        <v>4.74</v>
      </c>
      <c r="C49" s="3">
        <v>0</v>
      </c>
      <c r="D49">
        <f t="shared" si="4"/>
        <v>22.467600000000001</v>
      </c>
      <c r="E49">
        <f t="shared" si="5"/>
        <v>0</v>
      </c>
      <c r="F49">
        <f t="shared" si="6"/>
        <v>0</v>
      </c>
      <c r="H49" s="2">
        <v>2.94</v>
      </c>
      <c r="I49">
        <f t="shared" si="11"/>
        <v>2</v>
      </c>
      <c r="J49">
        <f t="shared" si="12"/>
        <v>8.3333333333333332E-3</v>
      </c>
      <c r="K49">
        <f t="shared" si="7"/>
        <v>2.4500000000000001E-2</v>
      </c>
      <c r="L49">
        <f t="shared" si="10"/>
        <v>4.6958370370370362E-3</v>
      </c>
      <c r="R49" s="3">
        <v>6.74</v>
      </c>
      <c r="S49">
        <f t="shared" si="13"/>
        <v>3</v>
      </c>
      <c r="T49">
        <f t="shared" si="14"/>
        <v>1.2500000000000001E-2</v>
      </c>
      <c r="U49">
        <f t="shared" si="8"/>
        <v>8.4250000000000005E-2</v>
      </c>
      <c r="V49">
        <f t="shared" si="9"/>
        <v>9.4774896375868084E-2</v>
      </c>
      <c r="AJ49" s="2"/>
    </row>
    <row r="50" spans="1:36" x14ac:dyDescent="0.25">
      <c r="B50" s="2">
        <v>5.22</v>
      </c>
      <c r="C50" s="3">
        <v>0</v>
      </c>
      <c r="D50">
        <f t="shared" si="4"/>
        <v>27.248399999999997</v>
      </c>
      <c r="E50">
        <f t="shared" si="5"/>
        <v>0</v>
      </c>
      <c r="F50">
        <f t="shared" si="6"/>
        <v>0</v>
      </c>
      <c r="H50" s="2">
        <v>2.95</v>
      </c>
      <c r="I50">
        <f t="shared" si="11"/>
        <v>1</v>
      </c>
      <c r="J50">
        <f t="shared" si="12"/>
        <v>4.1666666666666666E-3</v>
      </c>
      <c r="K50">
        <f t="shared" si="7"/>
        <v>1.2291666666666668E-2</v>
      </c>
      <c r="L50">
        <f t="shared" si="10"/>
        <v>2.2857796296296279E-3</v>
      </c>
      <c r="R50" s="3">
        <v>6.77</v>
      </c>
      <c r="S50">
        <f t="shared" si="13"/>
        <v>1</v>
      </c>
      <c r="T50">
        <f t="shared" si="14"/>
        <v>4.1666666666666666E-3</v>
      </c>
      <c r="U50">
        <f t="shared" si="8"/>
        <v>2.8208333333333332E-2</v>
      </c>
      <c r="V50">
        <f t="shared" si="9"/>
        <v>3.2283767541956013E-2</v>
      </c>
      <c r="AJ50" s="2"/>
    </row>
    <row r="51" spans="1:36" x14ac:dyDescent="0.25">
      <c r="B51" s="2">
        <v>3.41</v>
      </c>
      <c r="C51" s="3">
        <v>5.08</v>
      </c>
      <c r="D51">
        <f t="shared" si="4"/>
        <v>11.628100000000002</v>
      </c>
      <c r="E51">
        <f t="shared" si="5"/>
        <v>25.8064</v>
      </c>
      <c r="F51">
        <f t="shared" si="6"/>
        <v>17.322800000000001</v>
      </c>
      <c r="H51" s="2">
        <v>2.96</v>
      </c>
      <c r="I51">
        <f t="shared" si="11"/>
        <v>2</v>
      </c>
      <c r="J51">
        <f t="shared" si="12"/>
        <v>8.3333333333333332E-3</v>
      </c>
      <c r="K51">
        <f t="shared" si="7"/>
        <v>2.4666666666666667E-2</v>
      </c>
      <c r="L51">
        <f t="shared" si="10"/>
        <v>4.4489481481481468E-3</v>
      </c>
      <c r="R51" s="3">
        <v>6.79</v>
      </c>
      <c r="S51">
        <f t="shared" si="13"/>
        <v>1</v>
      </c>
      <c r="T51">
        <f t="shared" si="14"/>
        <v>4.1666666666666666E-3</v>
      </c>
      <c r="U51">
        <f t="shared" si="8"/>
        <v>2.8291666666666666E-2</v>
      </c>
      <c r="V51">
        <f t="shared" si="9"/>
        <v>3.2749357819733801E-2</v>
      </c>
      <c r="AJ51" s="2"/>
    </row>
    <row r="52" spans="1:36" x14ac:dyDescent="0.25">
      <c r="B52" s="2">
        <v>2.92</v>
      </c>
      <c r="C52" s="3">
        <v>8.6999999999999993</v>
      </c>
      <c r="D52">
        <f t="shared" si="4"/>
        <v>8.5263999999999989</v>
      </c>
      <c r="E52">
        <f t="shared" si="5"/>
        <v>75.689999999999984</v>
      </c>
      <c r="F52">
        <f t="shared" si="6"/>
        <v>25.403999999999996</v>
      </c>
      <c r="H52" s="2">
        <v>2.99</v>
      </c>
      <c r="I52">
        <f t="shared" si="11"/>
        <v>2</v>
      </c>
      <c r="J52">
        <f t="shared" si="12"/>
        <v>8.3333333333333332E-3</v>
      </c>
      <c r="K52">
        <f t="shared" si="7"/>
        <v>2.4916666666666667E-2</v>
      </c>
      <c r="L52">
        <f t="shared" si="10"/>
        <v>4.091114814814811E-3</v>
      </c>
      <c r="R52" s="3">
        <v>6.8</v>
      </c>
      <c r="S52">
        <f t="shared" si="13"/>
        <v>1</v>
      </c>
      <c r="T52">
        <f t="shared" si="14"/>
        <v>4.1666666666666666E-3</v>
      </c>
      <c r="U52">
        <f t="shared" si="8"/>
        <v>2.8333333333333332E-2</v>
      </c>
      <c r="V52">
        <f t="shared" si="9"/>
        <v>3.2983402958622683E-2</v>
      </c>
      <c r="AJ52" s="2"/>
    </row>
    <row r="53" spans="1:36" x14ac:dyDescent="0.25">
      <c r="A53">
        <v>7</v>
      </c>
      <c r="B53" s="2">
        <v>4.38</v>
      </c>
      <c r="C53" s="3">
        <v>3</v>
      </c>
      <c r="D53">
        <f t="shared" si="4"/>
        <v>19.1844</v>
      </c>
      <c r="E53">
        <f t="shared" si="5"/>
        <v>9</v>
      </c>
      <c r="F53">
        <f t="shared" si="6"/>
        <v>13.14</v>
      </c>
      <c r="H53" s="2">
        <v>3</v>
      </c>
      <c r="I53">
        <f t="shared" si="11"/>
        <v>2</v>
      </c>
      <c r="J53">
        <f t="shared" si="12"/>
        <v>8.3333333333333332E-3</v>
      </c>
      <c r="K53">
        <f t="shared" si="7"/>
        <v>2.5000000000000001E-2</v>
      </c>
      <c r="L53">
        <f t="shared" si="10"/>
        <v>3.975170370370369E-3</v>
      </c>
      <c r="R53" s="3">
        <v>6.81</v>
      </c>
      <c r="S53">
        <f t="shared" si="13"/>
        <v>1</v>
      </c>
      <c r="T53">
        <f t="shared" si="14"/>
        <v>4.1666666666666666E-3</v>
      </c>
      <c r="U53">
        <f t="shared" si="8"/>
        <v>2.8374999999999997E-2</v>
      </c>
      <c r="V53">
        <f t="shared" si="9"/>
        <v>3.3218281430844904E-2</v>
      </c>
      <c r="AJ53" s="2"/>
    </row>
    <row r="54" spans="1:36" x14ac:dyDescent="0.25">
      <c r="B54" s="2">
        <v>2.41</v>
      </c>
      <c r="C54" s="3">
        <v>8.41</v>
      </c>
      <c r="D54">
        <f t="shared" si="4"/>
        <v>5.8081000000000005</v>
      </c>
      <c r="E54">
        <f t="shared" si="5"/>
        <v>70.728099999999998</v>
      </c>
      <c r="F54">
        <f t="shared" si="6"/>
        <v>20.2681</v>
      </c>
      <c r="H54" s="2">
        <v>3.24</v>
      </c>
      <c r="I54">
        <f t="shared" si="11"/>
        <v>1</v>
      </c>
      <c r="J54">
        <f t="shared" si="12"/>
        <v>4.1666666666666666E-3</v>
      </c>
      <c r="K54">
        <f t="shared" si="7"/>
        <v>1.35E-2</v>
      </c>
      <c r="L54">
        <f t="shared" si="10"/>
        <v>8.4625185185185057E-4</v>
      </c>
      <c r="R54" s="3">
        <v>6.82</v>
      </c>
      <c r="S54">
        <f t="shared" si="13"/>
        <v>2</v>
      </c>
      <c r="T54">
        <f t="shared" si="14"/>
        <v>8.3333333333333332E-3</v>
      </c>
      <c r="U54">
        <f t="shared" si="8"/>
        <v>5.6833333333333333E-2</v>
      </c>
      <c r="V54">
        <f t="shared" si="9"/>
        <v>6.690798647280094E-2</v>
      </c>
      <c r="AJ54" s="2"/>
    </row>
    <row r="55" spans="1:36" x14ac:dyDescent="0.25">
      <c r="B55" s="2">
        <v>3.34</v>
      </c>
      <c r="C55" s="3">
        <v>0</v>
      </c>
      <c r="D55">
        <f t="shared" si="4"/>
        <v>11.1556</v>
      </c>
      <c r="E55">
        <f t="shared" si="5"/>
        <v>0</v>
      </c>
      <c r="F55">
        <f t="shared" si="6"/>
        <v>0</v>
      </c>
      <c r="H55" s="2">
        <v>3.25</v>
      </c>
      <c r="I55">
        <f t="shared" si="11"/>
        <v>1</v>
      </c>
      <c r="J55">
        <f t="shared" si="12"/>
        <v>4.1666666666666666E-3</v>
      </c>
      <c r="K55">
        <f t="shared" si="7"/>
        <v>1.3541666666666667E-2</v>
      </c>
      <c r="L55">
        <f t="shared" si="10"/>
        <v>8.0911296296296248E-4</v>
      </c>
      <c r="R55" s="3">
        <v>6.87</v>
      </c>
      <c r="S55">
        <f t="shared" si="13"/>
        <v>1</v>
      </c>
      <c r="T55">
        <f t="shared" si="14"/>
        <v>4.1666666666666666E-3</v>
      </c>
      <c r="U55">
        <f t="shared" si="8"/>
        <v>2.8625000000000001E-2</v>
      </c>
      <c r="V55">
        <f t="shared" si="9"/>
        <v>3.4645052264178244E-2</v>
      </c>
      <c r="AJ55" s="2"/>
    </row>
    <row r="56" spans="1:36" x14ac:dyDescent="0.25">
      <c r="B56" s="2">
        <v>2.93</v>
      </c>
      <c r="C56" s="3">
        <v>6.79</v>
      </c>
      <c r="D56">
        <f t="shared" si="4"/>
        <v>8.5849000000000011</v>
      </c>
      <c r="E56">
        <f t="shared" si="5"/>
        <v>46.104100000000003</v>
      </c>
      <c r="F56">
        <f t="shared" si="6"/>
        <v>19.8947</v>
      </c>
      <c r="H56" s="2">
        <v>3.27</v>
      </c>
      <c r="I56">
        <f t="shared" si="11"/>
        <v>1</v>
      </c>
      <c r="J56">
        <f t="shared" si="12"/>
        <v>4.1666666666666666E-3</v>
      </c>
      <c r="K56">
        <f t="shared" si="7"/>
        <v>1.3625E-2</v>
      </c>
      <c r="L56">
        <f t="shared" si="10"/>
        <v>7.3733518518518467E-4</v>
      </c>
      <c r="R56" s="3">
        <v>6.88</v>
      </c>
      <c r="S56">
        <f t="shared" si="13"/>
        <v>1</v>
      </c>
      <c r="T56">
        <f t="shared" si="14"/>
        <v>4.1666666666666666E-3</v>
      </c>
      <c r="U56">
        <f t="shared" si="8"/>
        <v>2.8666666666666667E-2</v>
      </c>
      <c r="V56">
        <f t="shared" si="9"/>
        <v>3.4885764069733795E-2</v>
      </c>
      <c r="AJ56" s="2"/>
    </row>
    <row r="57" spans="1:36" x14ac:dyDescent="0.25">
      <c r="B57" s="2">
        <v>4.29</v>
      </c>
      <c r="C57" s="3">
        <v>0</v>
      </c>
      <c r="D57">
        <f t="shared" si="4"/>
        <v>18.4041</v>
      </c>
      <c r="E57">
        <f t="shared" si="5"/>
        <v>0</v>
      </c>
      <c r="F57">
        <f t="shared" si="6"/>
        <v>0</v>
      </c>
      <c r="H57" s="2">
        <v>3.28</v>
      </c>
      <c r="I57">
        <f t="shared" si="11"/>
        <v>2</v>
      </c>
      <c r="J57">
        <f t="shared" si="12"/>
        <v>8.3333333333333332E-3</v>
      </c>
      <c r="K57">
        <f t="shared" si="7"/>
        <v>2.7333333333333331E-2</v>
      </c>
      <c r="L57">
        <f t="shared" si="10"/>
        <v>1.4053925925925929E-3</v>
      </c>
      <c r="R57" s="3">
        <v>6.9</v>
      </c>
      <c r="S57">
        <f t="shared" si="13"/>
        <v>4</v>
      </c>
      <c r="T57">
        <f t="shared" si="14"/>
        <v>1.6666666666666666E-2</v>
      </c>
      <c r="U57">
        <f t="shared" si="8"/>
        <v>0.115</v>
      </c>
      <c r="V57">
        <f t="shared" si="9"/>
        <v>0.14147875072337968</v>
      </c>
      <c r="AJ57" s="2"/>
    </row>
    <row r="58" spans="1:36" x14ac:dyDescent="0.25">
      <c r="B58" s="2">
        <v>4.8</v>
      </c>
      <c r="C58" s="3">
        <v>0</v>
      </c>
      <c r="D58">
        <f t="shared" si="4"/>
        <v>23.04</v>
      </c>
      <c r="E58">
        <f t="shared" si="5"/>
        <v>0</v>
      </c>
      <c r="F58">
        <f t="shared" si="6"/>
        <v>0</v>
      </c>
      <c r="H58" s="2">
        <v>3.31</v>
      </c>
      <c r="I58">
        <f t="shared" si="11"/>
        <v>1</v>
      </c>
      <c r="J58">
        <f t="shared" si="12"/>
        <v>4.1666666666666666E-3</v>
      </c>
      <c r="K58">
        <f t="shared" si="7"/>
        <v>1.3791666666666667E-2</v>
      </c>
      <c r="L58">
        <f t="shared" si="10"/>
        <v>6.0377962962962907E-4</v>
      </c>
      <c r="R58" s="3">
        <v>6.91</v>
      </c>
      <c r="S58">
        <f t="shared" si="13"/>
        <v>1</v>
      </c>
      <c r="T58">
        <f t="shared" si="14"/>
        <v>4.1666666666666666E-3</v>
      </c>
      <c r="U58">
        <f t="shared" si="8"/>
        <v>2.8791666666666667E-2</v>
      </c>
      <c r="V58">
        <f t="shared" si="9"/>
        <v>3.5612899486400465E-2</v>
      </c>
      <c r="AJ58" s="2"/>
    </row>
    <row r="59" spans="1:36" x14ac:dyDescent="0.25">
      <c r="B59" s="2">
        <v>3.99</v>
      </c>
      <c r="C59" s="3">
        <v>4.8099999999999996</v>
      </c>
      <c r="D59">
        <f t="shared" si="4"/>
        <v>15.920100000000001</v>
      </c>
      <c r="E59">
        <f t="shared" si="5"/>
        <v>23.136099999999995</v>
      </c>
      <c r="F59">
        <f t="shared" si="6"/>
        <v>19.1919</v>
      </c>
      <c r="H59" s="2">
        <v>3.32</v>
      </c>
      <c r="I59">
        <f t="shared" si="11"/>
        <v>1</v>
      </c>
      <c r="J59">
        <f t="shared" si="12"/>
        <v>4.1666666666666666E-3</v>
      </c>
      <c r="K59">
        <f t="shared" si="7"/>
        <v>1.3833333333333333E-2</v>
      </c>
      <c r="L59">
        <f t="shared" si="10"/>
        <v>5.7247407407407425E-4</v>
      </c>
      <c r="R59" s="3">
        <v>6.93</v>
      </c>
      <c r="S59">
        <f t="shared" si="13"/>
        <v>1</v>
      </c>
      <c r="T59">
        <f t="shared" si="14"/>
        <v>4.1666666666666666E-3</v>
      </c>
      <c r="U59">
        <f t="shared" si="8"/>
        <v>2.8874999999999998E-2</v>
      </c>
      <c r="V59">
        <f t="shared" si="9"/>
        <v>3.6101823097511566E-2</v>
      </c>
      <c r="AJ59" s="2"/>
    </row>
    <row r="60" spans="1:36" x14ac:dyDescent="0.25">
      <c r="B60" s="2">
        <v>2.7</v>
      </c>
      <c r="C60" s="3">
        <v>8.91</v>
      </c>
      <c r="D60">
        <f t="shared" si="4"/>
        <v>7.2900000000000009</v>
      </c>
      <c r="E60">
        <f t="shared" si="5"/>
        <v>79.388100000000009</v>
      </c>
      <c r="F60">
        <f t="shared" si="6"/>
        <v>24.057000000000002</v>
      </c>
      <c r="H60" s="2">
        <v>3.33</v>
      </c>
      <c r="I60">
        <f t="shared" si="11"/>
        <v>1</v>
      </c>
      <c r="J60">
        <f t="shared" si="12"/>
        <v>4.1666666666666666E-3</v>
      </c>
      <c r="K60">
        <f t="shared" si="7"/>
        <v>1.3875E-2</v>
      </c>
      <c r="L60">
        <f t="shared" si="10"/>
        <v>5.4200185185185128E-4</v>
      </c>
      <c r="R60" s="3">
        <v>7</v>
      </c>
      <c r="S60">
        <f t="shared" si="13"/>
        <v>1</v>
      </c>
      <c r="T60">
        <f t="shared" si="14"/>
        <v>4.1666666666666666E-3</v>
      </c>
      <c r="U60">
        <f t="shared" si="8"/>
        <v>2.9166666666666667E-2</v>
      </c>
      <c r="V60">
        <f t="shared" si="9"/>
        <v>3.7839305736400465E-2</v>
      </c>
      <c r="AJ60" s="2"/>
    </row>
    <row r="61" spans="1:36" x14ac:dyDescent="0.25">
      <c r="A61">
        <v>8</v>
      </c>
      <c r="B61" s="2">
        <v>4.41</v>
      </c>
      <c r="C61" s="3">
        <v>3.01</v>
      </c>
      <c r="D61">
        <f t="shared" si="4"/>
        <v>19.4481</v>
      </c>
      <c r="E61">
        <f t="shared" si="5"/>
        <v>9.0600999999999985</v>
      </c>
      <c r="F61">
        <f t="shared" si="6"/>
        <v>13.274099999999999</v>
      </c>
      <c r="H61" s="2">
        <v>3.34</v>
      </c>
      <c r="I61">
        <f t="shared" si="11"/>
        <v>2</v>
      </c>
      <c r="J61">
        <f t="shared" si="12"/>
        <v>8.3333333333333332E-3</v>
      </c>
      <c r="K61">
        <f t="shared" si="7"/>
        <v>2.7833333333333331E-2</v>
      </c>
      <c r="L61">
        <f t="shared" si="10"/>
        <v>1.024725925925926E-3</v>
      </c>
      <c r="R61" s="3">
        <v>7.03</v>
      </c>
      <c r="S61">
        <f t="shared" si="13"/>
        <v>1</v>
      </c>
      <c r="T61">
        <f t="shared" si="14"/>
        <v>4.1666666666666666E-3</v>
      </c>
      <c r="U61">
        <f t="shared" si="8"/>
        <v>2.9291666666666667E-2</v>
      </c>
      <c r="V61">
        <f t="shared" si="9"/>
        <v>3.8596441153067138E-2</v>
      </c>
      <c r="AJ61" s="2"/>
    </row>
    <row r="62" spans="1:36" x14ac:dyDescent="0.25">
      <c r="B62" s="2">
        <v>3</v>
      </c>
      <c r="C62" s="3">
        <v>7.73</v>
      </c>
      <c r="D62">
        <f t="shared" si="4"/>
        <v>9</v>
      </c>
      <c r="E62">
        <f t="shared" si="5"/>
        <v>59.752900000000004</v>
      </c>
      <c r="F62">
        <f t="shared" si="6"/>
        <v>23.19</v>
      </c>
      <c r="H62" s="2">
        <v>3.35</v>
      </c>
      <c r="I62">
        <f t="shared" si="11"/>
        <v>1</v>
      </c>
      <c r="J62">
        <f t="shared" si="12"/>
        <v>4.1666666666666666E-3</v>
      </c>
      <c r="K62">
        <f t="shared" si="7"/>
        <v>1.3958333333333333E-2</v>
      </c>
      <c r="L62">
        <f t="shared" si="10"/>
        <v>4.8355740740740677E-4</v>
      </c>
      <c r="R62" s="3">
        <v>7.06</v>
      </c>
      <c r="S62">
        <f t="shared" si="13"/>
        <v>2</v>
      </c>
      <c r="T62">
        <f t="shared" si="14"/>
        <v>8.3333333333333332E-3</v>
      </c>
      <c r="U62">
        <f t="shared" si="8"/>
        <v>5.8833333333333328E-2</v>
      </c>
      <c r="V62">
        <f t="shared" si="9"/>
        <v>7.8722153139467579E-2</v>
      </c>
      <c r="AJ62" s="2"/>
    </row>
    <row r="63" spans="1:36" x14ac:dyDescent="0.25">
      <c r="B63" s="2">
        <v>3.97</v>
      </c>
      <c r="C63" s="3">
        <v>0</v>
      </c>
      <c r="D63">
        <f t="shared" si="4"/>
        <v>15.760900000000001</v>
      </c>
      <c r="E63">
        <f t="shared" si="5"/>
        <v>0</v>
      </c>
      <c r="F63">
        <f t="shared" si="6"/>
        <v>0</v>
      </c>
      <c r="H63" s="2">
        <v>3.37</v>
      </c>
      <c r="I63">
        <f t="shared" si="11"/>
        <v>1</v>
      </c>
      <c r="J63">
        <f t="shared" si="12"/>
        <v>4.1666666666666666E-3</v>
      </c>
      <c r="K63">
        <f t="shared" si="7"/>
        <v>1.4041666666666668E-2</v>
      </c>
      <c r="L63">
        <f t="shared" si="10"/>
        <v>4.2844629629629568E-4</v>
      </c>
      <c r="R63" s="3">
        <v>7.07</v>
      </c>
      <c r="S63">
        <f t="shared" si="13"/>
        <v>1</v>
      </c>
      <c r="T63">
        <f t="shared" si="14"/>
        <v>4.1666666666666666E-3</v>
      </c>
      <c r="U63">
        <f t="shared" si="8"/>
        <v>2.9458333333333333E-2</v>
      </c>
      <c r="V63">
        <f t="shared" si="9"/>
        <v>3.9617621708622694E-2</v>
      </c>
      <c r="AJ63" s="2"/>
    </row>
    <row r="64" spans="1:36" x14ac:dyDescent="0.25">
      <c r="B64" s="2">
        <v>2.73</v>
      </c>
      <c r="C64" s="3">
        <v>6.9</v>
      </c>
      <c r="D64">
        <f t="shared" si="4"/>
        <v>7.4528999999999996</v>
      </c>
      <c r="E64">
        <f t="shared" si="5"/>
        <v>47.610000000000007</v>
      </c>
      <c r="F64">
        <f t="shared" si="6"/>
        <v>18.837</v>
      </c>
      <c r="H64" s="2">
        <v>3.38</v>
      </c>
      <c r="I64">
        <f t="shared" si="11"/>
        <v>1</v>
      </c>
      <c r="J64">
        <f t="shared" si="12"/>
        <v>4.1666666666666666E-3</v>
      </c>
      <c r="K64">
        <f t="shared" si="7"/>
        <v>1.4083333333333333E-2</v>
      </c>
      <c r="L64">
        <f t="shared" si="10"/>
        <v>4.0214074074074071E-4</v>
      </c>
      <c r="R64" s="3">
        <v>7.09</v>
      </c>
      <c r="S64">
        <f t="shared" si="13"/>
        <v>1</v>
      </c>
      <c r="T64">
        <f t="shared" si="14"/>
        <v>4.1666666666666666E-3</v>
      </c>
      <c r="U64">
        <f t="shared" si="8"/>
        <v>2.9541666666666664E-2</v>
      </c>
      <c r="V64">
        <f t="shared" si="9"/>
        <v>4.0133211986400456E-2</v>
      </c>
      <c r="AJ64" s="2"/>
    </row>
    <row r="65" spans="1:36" x14ac:dyDescent="0.25">
      <c r="B65" s="2">
        <v>4.57</v>
      </c>
      <c r="C65" s="3">
        <v>0</v>
      </c>
      <c r="D65">
        <f t="shared" si="4"/>
        <v>20.884900000000002</v>
      </c>
      <c r="E65">
        <f t="shared" si="5"/>
        <v>0</v>
      </c>
      <c r="F65">
        <f t="shared" si="6"/>
        <v>0</v>
      </c>
      <c r="H65" s="2">
        <v>3.39</v>
      </c>
      <c r="I65">
        <f t="shared" si="11"/>
        <v>2</v>
      </c>
      <c r="J65">
        <f t="shared" si="12"/>
        <v>8.3333333333333332E-3</v>
      </c>
      <c r="K65">
        <f t="shared" si="7"/>
        <v>2.8250000000000001E-2</v>
      </c>
      <c r="L65">
        <f t="shared" si="10"/>
        <v>7.5333703703703585E-4</v>
      </c>
      <c r="R65" s="3">
        <v>7.11</v>
      </c>
      <c r="S65">
        <f t="shared" si="13"/>
        <v>1</v>
      </c>
      <c r="T65">
        <f t="shared" si="14"/>
        <v>4.1666666666666666E-3</v>
      </c>
      <c r="U65">
        <f t="shared" si="8"/>
        <v>2.9625000000000002E-2</v>
      </c>
      <c r="V65">
        <f t="shared" si="9"/>
        <v>4.0652135597511588E-2</v>
      </c>
      <c r="AJ65" s="2"/>
    </row>
    <row r="66" spans="1:36" x14ac:dyDescent="0.25">
      <c r="B66" s="2">
        <v>5.43</v>
      </c>
      <c r="C66" s="3">
        <v>0</v>
      </c>
      <c r="D66">
        <f t="shared" si="4"/>
        <v>29.484899999999996</v>
      </c>
      <c r="E66">
        <f t="shared" si="5"/>
        <v>0</v>
      </c>
      <c r="F66">
        <f t="shared" si="6"/>
        <v>0</v>
      </c>
      <c r="H66" s="2">
        <v>3.41</v>
      </c>
      <c r="I66">
        <f t="shared" si="11"/>
        <v>1</v>
      </c>
      <c r="J66">
        <f t="shared" si="12"/>
        <v>4.1666666666666666E-3</v>
      </c>
      <c r="K66">
        <f t="shared" si="7"/>
        <v>1.4208333333333333E-2</v>
      </c>
      <c r="L66">
        <f t="shared" si="10"/>
        <v>3.2822407407407343E-4</v>
      </c>
      <c r="R66" s="3">
        <v>7.18</v>
      </c>
      <c r="S66">
        <f t="shared" si="13"/>
        <v>1</v>
      </c>
      <c r="T66">
        <f t="shared" si="14"/>
        <v>4.1666666666666666E-3</v>
      </c>
      <c r="U66">
        <f t="shared" si="8"/>
        <v>2.9916666666666664E-2</v>
      </c>
      <c r="V66">
        <f t="shared" si="9"/>
        <v>4.249461823640046E-2</v>
      </c>
      <c r="AJ66" s="2"/>
    </row>
    <row r="67" spans="1:36" x14ac:dyDescent="0.25">
      <c r="B67" s="2">
        <v>3.66</v>
      </c>
      <c r="C67" s="3">
        <v>4.91</v>
      </c>
      <c r="D67">
        <f t="shared" si="4"/>
        <v>13.395600000000002</v>
      </c>
      <c r="E67">
        <f t="shared" si="5"/>
        <v>24.1081</v>
      </c>
      <c r="F67">
        <f t="shared" si="6"/>
        <v>17.970600000000001</v>
      </c>
      <c r="H67" s="2">
        <v>3.42</v>
      </c>
      <c r="I67">
        <f t="shared" si="11"/>
        <v>1</v>
      </c>
      <c r="J67">
        <f t="shared" si="12"/>
        <v>4.1666666666666666E-3</v>
      </c>
      <c r="K67">
        <f t="shared" si="7"/>
        <v>1.4249999999999999E-2</v>
      </c>
      <c r="L67">
        <f t="shared" si="10"/>
        <v>3.0525185185185173E-4</v>
      </c>
      <c r="R67" s="3">
        <v>7.27</v>
      </c>
      <c r="S67">
        <f t="shared" si="13"/>
        <v>1</v>
      </c>
      <c r="T67">
        <f t="shared" si="14"/>
        <v>4.1666666666666666E-3</v>
      </c>
      <c r="U67">
        <f t="shared" si="8"/>
        <v>3.0291666666666665E-2</v>
      </c>
      <c r="V67">
        <f t="shared" si="9"/>
        <v>4.4923524486400454E-2</v>
      </c>
      <c r="AJ67" s="2"/>
    </row>
    <row r="68" spans="1:36" x14ac:dyDescent="0.25">
      <c r="B68" s="2">
        <v>2.52</v>
      </c>
      <c r="C68" s="3">
        <v>9.2100000000000009</v>
      </c>
      <c r="D68">
        <f t="shared" si="4"/>
        <v>6.3504000000000005</v>
      </c>
      <c r="E68">
        <f t="shared" si="5"/>
        <v>84.824100000000016</v>
      </c>
      <c r="F68">
        <f t="shared" si="6"/>
        <v>23.209200000000003</v>
      </c>
      <c r="H68" s="4">
        <v>3.46</v>
      </c>
      <c r="I68">
        <f t="shared" si="11"/>
        <v>2</v>
      </c>
      <c r="J68">
        <f t="shared" si="12"/>
        <v>8.3333333333333332E-3</v>
      </c>
      <c r="K68">
        <f t="shared" si="7"/>
        <v>2.8833333333333332E-2</v>
      </c>
      <c r="L68">
        <f t="shared" si="10"/>
        <v>4.4339259259259221E-4</v>
      </c>
      <c r="R68" s="3">
        <v>7.28</v>
      </c>
      <c r="S68">
        <f t="shared" si="13"/>
        <v>1</v>
      </c>
      <c r="T68">
        <f t="shared" si="14"/>
        <v>4.1666666666666666E-3</v>
      </c>
      <c r="U68">
        <f t="shared" si="8"/>
        <v>3.0333333333333334E-2</v>
      </c>
      <c r="V68">
        <f t="shared" si="9"/>
        <v>4.5197569625289362E-2</v>
      </c>
      <c r="AJ68" s="2"/>
    </row>
    <row r="69" spans="1:36" x14ac:dyDescent="0.25">
      <c r="A69">
        <v>9</v>
      </c>
      <c r="B69" s="2">
        <v>4.8099999999999996</v>
      </c>
      <c r="C69" s="3">
        <v>2.9</v>
      </c>
      <c r="D69">
        <f t="shared" si="4"/>
        <v>23.136099999999995</v>
      </c>
      <c r="E69">
        <f t="shared" si="5"/>
        <v>8.41</v>
      </c>
      <c r="F69">
        <f t="shared" si="6"/>
        <v>13.948999999999998</v>
      </c>
      <c r="H69" s="2">
        <v>3.47</v>
      </c>
      <c r="I69">
        <f t="shared" ref="I69:I100" si="15">COUNTIF($B$5:$B$244,H69)</f>
        <v>1</v>
      </c>
      <c r="J69">
        <f t="shared" ref="J69:J100" si="16">I69/$J$3</f>
        <v>4.1666666666666666E-3</v>
      </c>
      <c r="K69">
        <f t="shared" si="7"/>
        <v>1.4458333333333333E-2</v>
      </c>
      <c r="L69">
        <f t="shared" si="10"/>
        <v>2.0289074074074015E-4</v>
      </c>
      <c r="R69" s="3">
        <v>7.31</v>
      </c>
      <c r="S69">
        <f t="shared" ref="S69:S100" si="17">COUNTIF($C$5:$C$244,R69)</f>
        <v>1</v>
      </c>
      <c r="T69">
        <f t="shared" ref="T69:T100" si="18">S69/$T$3</f>
        <v>4.1666666666666666E-3</v>
      </c>
      <c r="U69">
        <f t="shared" si="8"/>
        <v>3.045833333333333E-2</v>
      </c>
      <c r="V69">
        <f t="shared" si="9"/>
        <v>4.6024705041956007E-2</v>
      </c>
      <c r="AJ69" s="2"/>
    </row>
    <row r="70" spans="1:36" x14ac:dyDescent="0.25">
      <c r="B70" s="2">
        <v>2.59</v>
      </c>
      <c r="C70" s="3">
        <v>8.07</v>
      </c>
      <c r="D70">
        <f t="shared" ref="D70:D133" si="19">B70^2</f>
        <v>6.7080999999999991</v>
      </c>
      <c r="E70">
        <f t="shared" ref="E70:E133" si="20">C70^2</f>
        <v>65.124900000000011</v>
      </c>
      <c r="F70">
        <f t="shared" ref="F70:F133" si="21">B70*C70</f>
        <v>20.901299999999999</v>
      </c>
      <c r="H70" s="2">
        <v>3.48</v>
      </c>
      <c r="I70">
        <f t="shared" si="15"/>
        <v>1</v>
      </c>
      <c r="J70">
        <f t="shared" si="16"/>
        <v>4.1666666666666666E-3</v>
      </c>
      <c r="K70">
        <f t="shared" ref="K70:K133" si="22">H70*J70</f>
        <v>1.4499999999999999E-2</v>
      </c>
      <c r="L70">
        <f t="shared" ref="L70:L133" si="23">(H70-$K$3)^2*J70</f>
        <v>1.849185185185183E-4</v>
      </c>
      <c r="R70" s="3">
        <v>7.34</v>
      </c>
      <c r="S70">
        <f t="shared" si="17"/>
        <v>1</v>
      </c>
      <c r="T70">
        <f t="shared" si="18"/>
        <v>4.1666666666666666E-3</v>
      </c>
      <c r="U70">
        <f t="shared" ref="U70:U118" si="24">R70*T70</f>
        <v>3.0583333333333334E-2</v>
      </c>
      <c r="V70">
        <f t="shared" ref="V70:V118" si="25">(R70-$U$3)^2*T70</f>
        <v>4.6859340458622688E-2</v>
      </c>
      <c r="AJ70" s="2"/>
    </row>
    <row r="71" spans="1:36" x14ac:dyDescent="0.25">
      <c r="B71" s="2">
        <v>3.52</v>
      </c>
      <c r="C71" s="3">
        <v>0</v>
      </c>
      <c r="D71">
        <f t="shared" si="19"/>
        <v>12.3904</v>
      </c>
      <c r="E71">
        <f t="shared" si="20"/>
        <v>0</v>
      </c>
      <c r="F71">
        <f t="shared" si="21"/>
        <v>0</v>
      </c>
      <c r="H71" s="2">
        <v>3.51</v>
      </c>
      <c r="I71">
        <f t="shared" si="15"/>
        <v>1</v>
      </c>
      <c r="J71">
        <f t="shared" si="16"/>
        <v>4.1666666666666666E-3</v>
      </c>
      <c r="K71">
        <f t="shared" si="22"/>
        <v>1.4624999999999999E-2</v>
      </c>
      <c r="L71">
        <f t="shared" si="23"/>
        <v>1.3600185185185198E-4</v>
      </c>
      <c r="R71" s="3">
        <v>7.39</v>
      </c>
      <c r="S71">
        <f t="shared" si="17"/>
        <v>1</v>
      </c>
      <c r="T71">
        <f t="shared" si="18"/>
        <v>4.1666666666666666E-3</v>
      </c>
      <c r="U71">
        <f t="shared" si="24"/>
        <v>3.0791666666666665E-2</v>
      </c>
      <c r="V71">
        <f t="shared" si="25"/>
        <v>4.8267066153067119E-2</v>
      </c>
      <c r="AJ71" s="2"/>
    </row>
    <row r="72" spans="1:36" x14ac:dyDescent="0.25">
      <c r="B72" s="2">
        <v>2.4700000000000002</v>
      </c>
      <c r="C72" s="3">
        <v>7.28</v>
      </c>
      <c r="D72">
        <f t="shared" si="19"/>
        <v>6.1009000000000011</v>
      </c>
      <c r="E72">
        <f t="shared" si="20"/>
        <v>52.998400000000004</v>
      </c>
      <c r="F72">
        <f t="shared" si="21"/>
        <v>17.981600000000004</v>
      </c>
      <c r="H72" s="2">
        <v>3.52</v>
      </c>
      <c r="I72">
        <f t="shared" si="15"/>
        <v>2</v>
      </c>
      <c r="J72">
        <f t="shared" si="16"/>
        <v>8.3333333333333332E-3</v>
      </c>
      <c r="K72">
        <f t="shared" si="22"/>
        <v>2.9333333333333333E-2</v>
      </c>
      <c r="L72">
        <f t="shared" si="23"/>
        <v>2.4272592592592551E-4</v>
      </c>
      <c r="R72" s="3">
        <v>7.68</v>
      </c>
      <c r="S72">
        <f t="shared" si="17"/>
        <v>1</v>
      </c>
      <c r="T72">
        <f t="shared" si="18"/>
        <v>4.1666666666666666E-3</v>
      </c>
      <c r="U72">
        <f t="shared" si="24"/>
        <v>3.2000000000000001E-2</v>
      </c>
      <c r="V72">
        <f t="shared" si="25"/>
        <v>5.684270851417824E-2</v>
      </c>
      <c r="AJ72" s="2"/>
    </row>
    <row r="73" spans="1:36" x14ac:dyDescent="0.25">
      <c r="B73" s="2">
        <v>4.6900000000000004</v>
      </c>
      <c r="C73" s="3">
        <v>0</v>
      </c>
      <c r="D73">
        <f t="shared" si="19"/>
        <v>21.996100000000002</v>
      </c>
      <c r="E73">
        <f t="shared" si="20"/>
        <v>0</v>
      </c>
      <c r="F73">
        <f t="shared" si="21"/>
        <v>0</v>
      </c>
      <c r="H73" s="4">
        <v>3.53</v>
      </c>
      <c r="I73">
        <f t="shared" si="15"/>
        <v>1</v>
      </c>
      <c r="J73">
        <f t="shared" si="16"/>
        <v>4.1666666666666666E-3</v>
      </c>
      <c r="K73">
        <f t="shared" si="22"/>
        <v>1.4708333333333332E-2</v>
      </c>
      <c r="L73">
        <f t="shared" si="23"/>
        <v>1.0755740740740749E-4</v>
      </c>
      <c r="R73" s="3">
        <v>7.73</v>
      </c>
      <c r="S73">
        <f t="shared" si="17"/>
        <v>2</v>
      </c>
      <c r="T73">
        <f t="shared" si="18"/>
        <v>8.3333333333333332E-3</v>
      </c>
      <c r="U73">
        <f t="shared" si="24"/>
        <v>6.4416666666666664E-2</v>
      </c>
      <c r="V73">
        <f t="shared" si="25"/>
        <v>0.11678420175057873</v>
      </c>
      <c r="AJ73" s="2"/>
    </row>
    <row r="74" spans="1:36" x14ac:dyDescent="0.25">
      <c r="B74" s="2">
        <v>4.82</v>
      </c>
      <c r="C74" s="3">
        <v>0</v>
      </c>
      <c r="D74">
        <f t="shared" si="19"/>
        <v>23.232400000000002</v>
      </c>
      <c r="E74">
        <f t="shared" si="20"/>
        <v>0</v>
      </c>
      <c r="F74">
        <f t="shared" si="21"/>
        <v>0</v>
      </c>
      <c r="H74" s="2">
        <v>3.54</v>
      </c>
      <c r="I74">
        <f t="shared" si="15"/>
        <v>1</v>
      </c>
      <c r="J74">
        <f t="shared" si="16"/>
        <v>4.1666666666666666E-3</v>
      </c>
      <c r="K74">
        <f t="shared" si="22"/>
        <v>1.4749999999999999E-2</v>
      </c>
      <c r="L74">
        <f t="shared" si="23"/>
        <v>9.458518518518498E-5</v>
      </c>
      <c r="R74" s="3">
        <v>7.74</v>
      </c>
      <c r="S74">
        <f t="shared" si="17"/>
        <v>1</v>
      </c>
      <c r="T74">
        <f t="shared" si="18"/>
        <v>4.1666666666666666E-3</v>
      </c>
      <c r="U74">
        <f t="shared" si="24"/>
        <v>3.2250000000000001E-2</v>
      </c>
      <c r="V74">
        <f t="shared" si="25"/>
        <v>5.8704479347511579E-2</v>
      </c>
      <c r="AJ74" s="2"/>
    </row>
    <row r="75" spans="1:36" x14ac:dyDescent="0.25">
      <c r="B75" s="2">
        <v>3.34</v>
      </c>
      <c r="C75" s="3">
        <v>5.17</v>
      </c>
      <c r="D75">
        <f t="shared" si="19"/>
        <v>11.1556</v>
      </c>
      <c r="E75">
        <f t="shared" si="20"/>
        <v>26.728899999999999</v>
      </c>
      <c r="F75">
        <f t="shared" si="21"/>
        <v>17.267799999999998</v>
      </c>
      <c r="H75" s="2">
        <v>3.55</v>
      </c>
      <c r="I75">
        <f t="shared" si="15"/>
        <v>1</v>
      </c>
      <c r="J75">
        <f t="shared" si="16"/>
        <v>4.1666666666666666E-3</v>
      </c>
      <c r="K75">
        <f t="shared" si="22"/>
        <v>1.4791666666666667E-2</v>
      </c>
      <c r="L75">
        <f t="shared" si="23"/>
        <v>8.2446296296296366E-5</v>
      </c>
      <c r="R75" s="3">
        <v>7.78</v>
      </c>
      <c r="S75">
        <f t="shared" si="17"/>
        <v>1</v>
      </c>
      <c r="T75">
        <f t="shared" si="18"/>
        <v>4.1666666666666666E-3</v>
      </c>
      <c r="U75">
        <f t="shared" si="24"/>
        <v>3.241666666666667E-2</v>
      </c>
      <c r="V75">
        <f t="shared" si="25"/>
        <v>5.9962326569733805E-2</v>
      </c>
      <c r="AJ75" s="2"/>
    </row>
    <row r="76" spans="1:36" x14ac:dyDescent="0.25">
      <c r="B76" s="2">
        <v>2.99</v>
      </c>
      <c r="C76" s="3">
        <v>8.66</v>
      </c>
      <c r="D76">
        <f t="shared" si="19"/>
        <v>8.940100000000001</v>
      </c>
      <c r="E76">
        <f t="shared" si="20"/>
        <v>74.995599999999996</v>
      </c>
      <c r="F76">
        <f t="shared" si="21"/>
        <v>25.893400000000003</v>
      </c>
      <c r="H76" s="2">
        <v>3.56</v>
      </c>
      <c r="I76">
        <f t="shared" si="15"/>
        <v>1</v>
      </c>
      <c r="J76">
        <f t="shared" si="16"/>
        <v>4.1666666666666666E-3</v>
      </c>
      <c r="K76">
        <f t="shared" si="22"/>
        <v>1.4833333333333334E-2</v>
      </c>
      <c r="L76">
        <f t="shared" si="23"/>
        <v>7.1140740740740542E-5</v>
      </c>
      <c r="R76" s="3">
        <v>7.79</v>
      </c>
      <c r="S76">
        <f t="shared" si="17"/>
        <v>2</v>
      </c>
      <c r="T76">
        <f t="shared" si="18"/>
        <v>8.3333333333333332E-3</v>
      </c>
      <c r="U76">
        <f t="shared" si="24"/>
        <v>6.4916666666666664E-2</v>
      </c>
      <c r="V76">
        <f t="shared" si="25"/>
        <v>0.12055774341724537</v>
      </c>
      <c r="AJ76" s="2"/>
    </row>
    <row r="77" spans="1:36" x14ac:dyDescent="0.25">
      <c r="A77">
        <v>10</v>
      </c>
      <c r="B77" s="2">
        <v>4.9000000000000004</v>
      </c>
      <c r="C77" s="3">
        <v>2.89</v>
      </c>
      <c r="D77">
        <f t="shared" si="19"/>
        <v>24.010000000000005</v>
      </c>
      <c r="E77">
        <f t="shared" si="20"/>
        <v>8.3521000000000001</v>
      </c>
      <c r="F77">
        <f t="shared" si="21"/>
        <v>14.161000000000001</v>
      </c>
      <c r="H77" s="2">
        <v>3.57</v>
      </c>
      <c r="I77">
        <f t="shared" si="15"/>
        <v>2</v>
      </c>
      <c r="J77">
        <f t="shared" si="16"/>
        <v>8.3333333333333332E-3</v>
      </c>
      <c r="K77">
        <f t="shared" si="22"/>
        <v>2.9749999999999999E-2</v>
      </c>
      <c r="L77">
        <f t="shared" si="23"/>
        <v>1.213370370370371E-4</v>
      </c>
      <c r="R77" s="3">
        <v>7.8</v>
      </c>
      <c r="S77">
        <f t="shared" si="17"/>
        <v>1</v>
      </c>
      <c r="T77">
        <f t="shared" si="18"/>
        <v>4.1666666666666666E-3</v>
      </c>
      <c r="U77">
        <f t="shared" si="24"/>
        <v>3.2500000000000001E-2</v>
      </c>
      <c r="V77">
        <f t="shared" si="25"/>
        <v>6.0596250180844906E-2</v>
      </c>
      <c r="AJ77" s="2"/>
    </row>
    <row r="78" spans="1:36" x14ac:dyDescent="0.25">
      <c r="B78" s="2">
        <v>2.85</v>
      </c>
      <c r="C78" s="3">
        <v>7.79</v>
      </c>
      <c r="D78">
        <f t="shared" si="19"/>
        <v>8.1225000000000005</v>
      </c>
      <c r="E78">
        <f t="shared" si="20"/>
        <v>60.684100000000001</v>
      </c>
      <c r="F78">
        <f t="shared" si="21"/>
        <v>22.201499999999999</v>
      </c>
      <c r="H78" s="2">
        <v>3.58</v>
      </c>
      <c r="I78">
        <f t="shared" si="15"/>
        <v>1</v>
      </c>
      <c r="J78">
        <f t="shared" si="16"/>
        <v>4.1666666666666666E-3</v>
      </c>
      <c r="K78">
        <f t="shared" si="22"/>
        <v>1.4916666666666667E-2</v>
      </c>
      <c r="L78">
        <f t="shared" si="23"/>
        <v>5.1029629629629449E-5</v>
      </c>
      <c r="R78" s="3">
        <v>7.81</v>
      </c>
      <c r="S78">
        <f t="shared" si="17"/>
        <v>1</v>
      </c>
      <c r="T78">
        <f t="shared" si="18"/>
        <v>4.1666666666666666E-3</v>
      </c>
      <c r="U78">
        <f t="shared" si="24"/>
        <v>3.2541666666666663E-2</v>
      </c>
      <c r="V78">
        <f t="shared" si="25"/>
        <v>6.0914461986400457E-2</v>
      </c>
      <c r="AJ78" s="2"/>
    </row>
    <row r="79" spans="1:36" x14ac:dyDescent="0.25">
      <c r="B79" s="2">
        <v>3.38</v>
      </c>
      <c r="C79" s="3">
        <v>0</v>
      </c>
      <c r="D79">
        <f t="shared" si="19"/>
        <v>11.424399999999999</v>
      </c>
      <c r="E79">
        <f t="shared" si="20"/>
        <v>0</v>
      </c>
      <c r="F79">
        <f t="shared" si="21"/>
        <v>0</v>
      </c>
      <c r="H79" s="2">
        <v>3.59</v>
      </c>
      <c r="I79">
        <f t="shared" si="15"/>
        <v>2</v>
      </c>
      <c r="J79">
        <f t="shared" si="16"/>
        <v>8.3333333333333332E-3</v>
      </c>
      <c r="K79">
        <f t="shared" si="22"/>
        <v>2.9916666666666664E-2</v>
      </c>
      <c r="L79">
        <f t="shared" si="23"/>
        <v>8.4448148148148184E-5</v>
      </c>
      <c r="R79" s="3">
        <v>7.83</v>
      </c>
      <c r="S79">
        <f t="shared" si="17"/>
        <v>1</v>
      </c>
      <c r="T79">
        <f t="shared" si="18"/>
        <v>4.1666666666666666E-3</v>
      </c>
      <c r="U79">
        <f t="shared" si="24"/>
        <v>3.2625000000000001E-2</v>
      </c>
      <c r="V79">
        <f t="shared" si="25"/>
        <v>6.1553385597511577E-2</v>
      </c>
      <c r="AJ79" s="2"/>
    </row>
    <row r="80" spans="1:36" x14ac:dyDescent="0.25">
      <c r="B80" s="2">
        <v>2.79</v>
      </c>
      <c r="C80" s="3">
        <v>6.88</v>
      </c>
      <c r="D80">
        <f t="shared" si="19"/>
        <v>7.7841000000000005</v>
      </c>
      <c r="E80">
        <f t="shared" si="20"/>
        <v>47.334399999999995</v>
      </c>
      <c r="F80">
        <f t="shared" si="21"/>
        <v>19.1952</v>
      </c>
      <c r="H80" s="2">
        <v>3.61</v>
      </c>
      <c r="I80">
        <f t="shared" si="15"/>
        <v>1</v>
      </c>
      <c r="J80">
        <f t="shared" si="16"/>
        <v>4.1666666666666666E-3</v>
      </c>
      <c r="K80">
        <f t="shared" si="22"/>
        <v>1.5041666666666667E-2</v>
      </c>
      <c r="L80">
        <f t="shared" si="23"/>
        <v>2.7112962962962961E-5</v>
      </c>
      <c r="R80" s="3">
        <v>7.84</v>
      </c>
      <c r="S80">
        <f t="shared" si="17"/>
        <v>2</v>
      </c>
      <c r="T80">
        <f t="shared" si="18"/>
        <v>8.3333333333333332E-3</v>
      </c>
      <c r="U80">
        <f t="shared" si="24"/>
        <v>6.5333333333333327E-2</v>
      </c>
      <c r="V80">
        <f t="shared" si="25"/>
        <v>0.12374819480613426</v>
      </c>
      <c r="AJ80" s="2"/>
    </row>
    <row r="81" spans="1:36" x14ac:dyDescent="0.25">
      <c r="B81" s="2">
        <v>4.41</v>
      </c>
      <c r="C81" s="3">
        <v>0</v>
      </c>
      <c r="D81">
        <f t="shared" si="19"/>
        <v>19.4481</v>
      </c>
      <c r="E81">
        <f t="shared" si="20"/>
        <v>0</v>
      </c>
      <c r="F81">
        <f t="shared" si="21"/>
        <v>0</v>
      </c>
      <c r="H81" s="2">
        <v>3.63</v>
      </c>
      <c r="I81">
        <f t="shared" si="15"/>
        <v>1</v>
      </c>
      <c r="J81">
        <f t="shared" si="16"/>
        <v>4.1666666666666666E-3</v>
      </c>
      <c r="K81">
        <f t="shared" si="22"/>
        <v>1.5125E-2</v>
      </c>
      <c r="L81">
        <f t="shared" si="23"/>
        <v>1.5335185185185174E-5</v>
      </c>
      <c r="R81" s="3">
        <v>7.85</v>
      </c>
      <c r="S81">
        <f t="shared" si="17"/>
        <v>1</v>
      </c>
      <c r="T81">
        <f t="shared" si="18"/>
        <v>4.1666666666666666E-3</v>
      </c>
      <c r="U81">
        <f t="shared" si="24"/>
        <v>3.2708333333333332E-2</v>
      </c>
      <c r="V81">
        <f t="shared" si="25"/>
        <v>6.219564254195601E-2</v>
      </c>
      <c r="AJ81" s="2"/>
    </row>
    <row r="82" spans="1:36" x14ac:dyDescent="0.25">
      <c r="B82" s="2">
        <v>5.67</v>
      </c>
      <c r="C82" s="3">
        <v>0</v>
      </c>
      <c r="D82">
        <f t="shared" si="19"/>
        <v>32.148899999999998</v>
      </c>
      <c r="E82">
        <f t="shared" si="20"/>
        <v>0</v>
      </c>
      <c r="F82">
        <f t="shared" si="21"/>
        <v>0</v>
      </c>
      <c r="H82" s="2">
        <v>3.64</v>
      </c>
      <c r="I82">
        <f t="shared" si="15"/>
        <v>1</v>
      </c>
      <c r="J82">
        <f t="shared" si="16"/>
        <v>4.1666666666666666E-3</v>
      </c>
      <c r="K82">
        <f t="shared" si="22"/>
        <v>1.5166666666666667E-2</v>
      </c>
      <c r="L82">
        <f t="shared" si="23"/>
        <v>1.0696296296296189E-5</v>
      </c>
      <c r="R82" s="3">
        <v>7.86</v>
      </c>
      <c r="S82">
        <f t="shared" si="17"/>
        <v>1</v>
      </c>
      <c r="T82">
        <f t="shared" si="18"/>
        <v>4.1666666666666666E-3</v>
      </c>
      <c r="U82">
        <f t="shared" si="24"/>
        <v>3.2750000000000001E-2</v>
      </c>
      <c r="V82">
        <f t="shared" si="25"/>
        <v>6.2518021014178249E-2</v>
      </c>
      <c r="AJ82" s="2"/>
    </row>
    <row r="83" spans="1:36" x14ac:dyDescent="0.25">
      <c r="B83" s="2">
        <v>3.87</v>
      </c>
      <c r="C83" s="3">
        <v>4.84</v>
      </c>
      <c r="D83">
        <f t="shared" si="19"/>
        <v>14.976900000000001</v>
      </c>
      <c r="E83">
        <f t="shared" si="20"/>
        <v>23.425599999999999</v>
      </c>
      <c r="F83">
        <f t="shared" si="21"/>
        <v>18.730799999999999</v>
      </c>
      <c r="H83" s="2">
        <v>3.65</v>
      </c>
      <c r="I83">
        <f t="shared" si="15"/>
        <v>1</v>
      </c>
      <c r="J83">
        <f t="shared" si="16"/>
        <v>4.1666666666666666E-3</v>
      </c>
      <c r="K83">
        <f t="shared" si="22"/>
        <v>1.5208333333333332E-2</v>
      </c>
      <c r="L83">
        <f t="shared" si="23"/>
        <v>6.8907407407407277E-6</v>
      </c>
      <c r="R83" s="3">
        <v>7.88</v>
      </c>
      <c r="S83">
        <f t="shared" si="17"/>
        <v>1</v>
      </c>
      <c r="T83">
        <f t="shared" si="18"/>
        <v>4.1666666666666666E-3</v>
      </c>
      <c r="U83">
        <f t="shared" si="24"/>
        <v>3.2833333333333332E-2</v>
      </c>
      <c r="V83">
        <f t="shared" si="25"/>
        <v>6.3165277958622687E-2</v>
      </c>
      <c r="AJ83" s="2"/>
    </row>
    <row r="84" spans="1:36" x14ac:dyDescent="0.25">
      <c r="B84" s="2">
        <v>2.63</v>
      </c>
      <c r="C84" s="3">
        <v>9.02</v>
      </c>
      <c r="D84">
        <f t="shared" si="19"/>
        <v>6.9168999999999992</v>
      </c>
      <c r="E84">
        <f t="shared" si="20"/>
        <v>81.360399999999998</v>
      </c>
      <c r="F84">
        <f t="shared" si="21"/>
        <v>23.722599999999996</v>
      </c>
      <c r="H84" s="2">
        <v>3.66</v>
      </c>
      <c r="I84">
        <f t="shared" si="15"/>
        <v>1</v>
      </c>
      <c r="J84">
        <f t="shared" si="16"/>
        <v>4.1666666666666666E-3</v>
      </c>
      <c r="K84">
        <f t="shared" si="22"/>
        <v>1.525E-2</v>
      </c>
      <c r="L84">
        <f t="shared" si="23"/>
        <v>3.9185185185184497E-6</v>
      </c>
      <c r="R84" s="3">
        <v>7.9</v>
      </c>
      <c r="S84">
        <f t="shared" si="17"/>
        <v>1</v>
      </c>
      <c r="T84">
        <f t="shared" si="18"/>
        <v>4.1666666666666666E-3</v>
      </c>
      <c r="U84">
        <f t="shared" si="24"/>
        <v>3.291666666666667E-2</v>
      </c>
      <c r="V84">
        <f t="shared" si="25"/>
        <v>6.381586823640048E-2</v>
      </c>
      <c r="AJ84" s="2"/>
    </row>
    <row r="85" spans="1:36" x14ac:dyDescent="0.25">
      <c r="A85">
        <v>11</v>
      </c>
      <c r="B85" s="2">
        <v>4.0199999999999996</v>
      </c>
      <c r="C85" s="3">
        <v>3.12</v>
      </c>
      <c r="D85">
        <f t="shared" si="19"/>
        <v>16.160399999999996</v>
      </c>
      <c r="E85">
        <f t="shared" si="20"/>
        <v>9.7344000000000008</v>
      </c>
      <c r="F85">
        <f t="shared" si="21"/>
        <v>12.542399999999999</v>
      </c>
      <c r="H85" s="2">
        <v>3.67</v>
      </c>
      <c r="I85">
        <f t="shared" si="15"/>
        <v>1</v>
      </c>
      <c r="J85">
        <f t="shared" si="16"/>
        <v>4.1666666666666666E-3</v>
      </c>
      <c r="K85">
        <f t="shared" si="22"/>
        <v>1.5291666666666667E-2</v>
      </c>
      <c r="L85">
        <f t="shared" si="23"/>
        <v>1.77962962962962E-6</v>
      </c>
      <c r="R85" s="3">
        <v>7.95</v>
      </c>
      <c r="S85">
        <f t="shared" si="17"/>
        <v>1</v>
      </c>
      <c r="T85">
        <f t="shared" si="18"/>
        <v>4.1666666666666666E-3</v>
      </c>
      <c r="U85">
        <f t="shared" si="24"/>
        <v>3.3125000000000002E-2</v>
      </c>
      <c r="V85">
        <f t="shared" si="25"/>
        <v>6.5456927264178247E-2</v>
      </c>
      <c r="AJ85" s="2"/>
    </row>
    <row r="86" spans="1:36" x14ac:dyDescent="0.25">
      <c r="B86" s="2">
        <v>2.5099999999999998</v>
      </c>
      <c r="C86" s="3">
        <v>8.2200000000000006</v>
      </c>
      <c r="D86">
        <f t="shared" si="19"/>
        <v>6.3000999999999987</v>
      </c>
      <c r="E86">
        <f t="shared" si="20"/>
        <v>67.568400000000011</v>
      </c>
      <c r="F86">
        <f t="shared" si="21"/>
        <v>20.632200000000001</v>
      </c>
      <c r="H86" s="2">
        <v>3.68</v>
      </c>
      <c r="I86">
        <f t="shared" si="15"/>
        <v>1</v>
      </c>
      <c r="J86">
        <f t="shared" si="16"/>
        <v>4.1666666666666666E-3</v>
      </c>
      <c r="K86">
        <f t="shared" si="22"/>
        <v>1.5333333333333334E-2</v>
      </c>
      <c r="L86">
        <f t="shared" si="23"/>
        <v>4.7407407407404859E-7</v>
      </c>
      <c r="R86" s="3">
        <v>8</v>
      </c>
      <c r="S86">
        <f t="shared" si="17"/>
        <v>1</v>
      </c>
      <c r="T86">
        <f t="shared" si="18"/>
        <v>4.1666666666666666E-3</v>
      </c>
      <c r="U86">
        <f t="shared" si="24"/>
        <v>3.3333333333333333E-2</v>
      </c>
      <c r="V86">
        <f t="shared" si="25"/>
        <v>6.7118819625289358E-2</v>
      </c>
      <c r="AJ86" s="2"/>
    </row>
    <row r="87" spans="1:36" x14ac:dyDescent="0.25">
      <c r="B87" s="2">
        <v>3.69</v>
      </c>
      <c r="C87" s="3">
        <v>0</v>
      </c>
      <c r="D87">
        <f t="shared" si="19"/>
        <v>13.616099999999999</v>
      </c>
      <c r="E87">
        <f t="shared" si="20"/>
        <v>0</v>
      </c>
      <c r="F87">
        <f t="shared" si="21"/>
        <v>0</v>
      </c>
      <c r="H87" s="2">
        <v>3.69</v>
      </c>
      <c r="I87">
        <f t="shared" si="15"/>
        <v>3</v>
      </c>
      <c r="J87">
        <f t="shared" si="16"/>
        <v>1.2500000000000001E-2</v>
      </c>
      <c r="K87">
        <f t="shared" si="22"/>
        <v>4.6124999999999999E-2</v>
      </c>
      <c r="L87">
        <f t="shared" si="23"/>
        <v>5.5555555555543325E-9</v>
      </c>
      <c r="R87" s="3">
        <v>8.02</v>
      </c>
      <c r="S87">
        <f t="shared" si="17"/>
        <v>1</v>
      </c>
      <c r="T87">
        <f t="shared" si="18"/>
        <v>4.1666666666666666E-3</v>
      </c>
      <c r="U87">
        <f t="shared" si="24"/>
        <v>3.3416666666666664E-2</v>
      </c>
      <c r="V87">
        <f t="shared" si="25"/>
        <v>6.7789409903067116E-2</v>
      </c>
      <c r="AJ87" s="2"/>
    </row>
    <row r="88" spans="1:36" x14ac:dyDescent="0.25">
      <c r="B88" s="2">
        <v>2.75</v>
      </c>
      <c r="C88" s="3">
        <v>6.9</v>
      </c>
      <c r="D88">
        <f t="shared" si="19"/>
        <v>7.5625</v>
      </c>
      <c r="E88">
        <f t="shared" si="20"/>
        <v>47.610000000000007</v>
      </c>
      <c r="F88">
        <f t="shared" si="21"/>
        <v>18.975000000000001</v>
      </c>
      <c r="H88" s="2">
        <v>3.7</v>
      </c>
      <c r="I88">
        <f t="shared" si="15"/>
        <v>1</v>
      </c>
      <c r="J88">
        <f t="shared" si="16"/>
        <v>4.1666666666666666E-3</v>
      </c>
      <c r="K88">
        <f t="shared" si="22"/>
        <v>1.5416666666666667E-2</v>
      </c>
      <c r="L88">
        <f t="shared" si="23"/>
        <v>3.6296296296298664E-7</v>
      </c>
      <c r="R88" s="3">
        <v>8.0299999999999994</v>
      </c>
      <c r="S88">
        <f t="shared" si="17"/>
        <v>1</v>
      </c>
      <c r="T88">
        <f t="shared" si="18"/>
        <v>4.1666666666666666E-3</v>
      </c>
      <c r="U88">
        <f t="shared" si="24"/>
        <v>3.3458333333333333E-2</v>
      </c>
      <c r="V88">
        <f t="shared" si="25"/>
        <v>6.8125955041955996E-2</v>
      </c>
      <c r="AJ88" s="2"/>
    </row>
    <row r="89" spans="1:36" x14ac:dyDescent="0.25">
      <c r="B89" s="2">
        <v>4.95</v>
      </c>
      <c r="C89" s="3">
        <v>0</v>
      </c>
      <c r="D89">
        <f t="shared" si="19"/>
        <v>24.502500000000001</v>
      </c>
      <c r="E89">
        <f t="shared" si="20"/>
        <v>0</v>
      </c>
      <c r="F89">
        <f t="shared" si="21"/>
        <v>0</v>
      </c>
      <c r="H89" s="2">
        <v>3.71</v>
      </c>
      <c r="I89">
        <f t="shared" si="15"/>
        <v>1</v>
      </c>
      <c r="J89">
        <f t="shared" si="16"/>
        <v>4.1666666666666666E-3</v>
      </c>
      <c r="K89">
        <f t="shared" si="22"/>
        <v>1.5458333333333333E-2</v>
      </c>
      <c r="L89">
        <f t="shared" si="23"/>
        <v>1.557407407407422E-6</v>
      </c>
      <c r="R89" s="3">
        <v>8.0500000000000007</v>
      </c>
      <c r="S89">
        <f t="shared" si="17"/>
        <v>1</v>
      </c>
      <c r="T89">
        <f t="shared" si="18"/>
        <v>4.1666666666666666E-3</v>
      </c>
      <c r="U89">
        <f t="shared" si="24"/>
        <v>3.3541666666666671E-2</v>
      </c>
      <c r="V89">
        <f t="shared" si="25"/>
        <v>6.8801545319733814E-2</v>
      </c>
      <c r="AJ89" s="2"/>
    </row>
    <row r="90" spans="1:36" x14ac:dyDescent="0.25">
      <c r="B90" s="2">
        <v>5.4</v>
      </c>
      <c r="C90" s="3">
        <v>0</v>
      </c>
      <c r="D90">
        <f t="shared" si="19"/>
        <v>29.160000000000004</v>
      </c>
      <c r="E90">
        <f t="shared" si="20"/>
        <v>0</v>
      </c>
      <c r="F90">
        <f t="shared" si="21"/>
        <v>0</v>
      </c>
      <c r="H90" s="2">
        <v>3.82</v>
      </c>
      <c r="I90">
        <f t="shared" si="15"/>
        <v>1</v>
      </c>
      <c r="J90">
        <f t="shared" si="16"/>
        <v>4.1666666666666666E-3</v>
      </c>
      <c r="K90">
        <f t="shared" si="22"/>
        <v>1.5916666666666666E-2</v>
      </c>
      <c r="L90">
        <f t="shared" si="23"/>
        <v>6.969629629629626E-5</v>
      </c>
      <c r="R90" s="3">
        <v>8.06</v>
      </c>
      <c r="S90">
        <f t="shared" si="17"/>
        <v>1</v>
      </c>
      <c r="T90">
        <f t="shared" si="18"/>
        <v>4.1666666666666666E-3</v>
      </c>
      <c r="U90">
        <f t="shared" si="24"/>
        <v>3.3583333333333333E-2</v>
      </c>
      <c r="V90">
        <f t="shared" si="25"/>
        <v>6.9140590458622697E-2</v>
      </c>
      <c r="AJ90" s="2"/>
    </row>
    <row r="91" spans="1:36" x14ac:dyDescent="0.25">
      <c r="B91" s="2">
        <v>3.56</v>
      </c>
      <c r="C91" s="3">
        <v>4.99</v>
      </c>
      <c r="D91">
        <f t="shared" si="19"/>
        <v>12.6736</v>
      </c>
      <c r="E91">
        <f t="shared" si="20"/>
        <v>24.900100000000002</v>
      </c>
      <c r="F91">
        <f t="shared" si="21"/>
        <v>17.764400000000002</v>
      </c>
      <c r="H91" s="2">
        <v>3.83</v>
      </c>
      <c r="I91">
        <f t="shared" si="15"/>
        <v>1</v>
      </c>
      <c r="J91">
        <f t="shared" si="16"/>
        <v>4.1666666666666666E-3</v>
      </c>
      <c r="K91">
        <f t="shared" si="22"/>
        <v>1.5958333333333335E-2</v>
      </c>
      <c r="L91">
        <f t="shared" si="23"/>
        <v>8.0890740740740969E-5</v>
      </c>
      <c r="R91" s="3">
        <v>8.07</v>
      </c>
      <c r="S91">
        <f t="shared" si="17"/>
        <v>1</v>
      </c>
      <c r="T91">
        <f t="shared" si="18"/>
        <v>4.1666666666666666E-3</v>
      </c>
      <c r="U91">
        <f t="shared" si="24"/>
        <v>3.3625000000000002E-2</v>
      </c>
      <c r="V91">
        <f t="shared" si="25"/>
        <v>6.9480468930844919E-2</v>
      </c>
      <c r="AJ91" s="2"/>
    </row>
    <row r="92" spans="1:36" x14ac:dyDescent="0.25">
      <c r="B92" s="2">
        <v>2.65</v>
      </c>
      <c r="C92" s="3">
        <v>8.94</v>
      </c>
      <c r="D92">
        <f t="shared" si="19"/>
        <v>7.0225</v>
      </c>
      <c r="E92">
        <f t="shared" si="20"/>
        <v>79.923599999999993</v>
      </c>
      <c r="F92">
        <f t="shared" si="21"/>
        <v>23.690999999999999</v>
      </c>
      <c r="H92" s="2">
        <v>3.84</v>
      </c>
      <c r="I92">
        <f t="shared" si="15"/>
        <v>1</v>
      </c>
      <c r="J92">
        <f t="shared" si="16"/>
        <v>4.1666666666666666E-3</v>
      </c>
      <c r="K92">
        <f t="shared" si="22"/>
        <v>1.6E-2</v>
      </c>
      <c r="L92">
        <f t="shared" si="23"/>
        <v>9.2918518518518494E-5</v>
      </c>
      <c r="R92" s="3">
        <v>8.09</v>
      </c>
      <c r="S92">
        <f t="shared" si="17"/>
        <v>1</v>
      </c>
      <c r="T92">
        <f t="shared" si="18"/>
        <v>4.1666666666666666E-3</v>
      </c>
      <c r="U92">
        <f t="shared" si="24"/>
        <v>3.3708333333333333E-2</v>
      </c>
      <c r="V92">
        <f t="shared" si="25"/>
        <v>7.016272587528935E-2</v>
      </c>
      <c r="AJ92" s="2"/>
    </row>
    <row r="93" spans="1:36" x14ac:dyDescent="0.25">
      <c r="A93">
        <v>12</v>
      </c>
      <c r="B93" s="2">
        <v>4.58</v>
      </c>
      <c r="C93" s="3">
        <v>2.94</v>
      </c>
      <c r="D93">
        <f t="shared" si="19"/>
        <v>20.976400000000002</v>
      </c>
      <c r="E93">
        <f t="shared" si="20"/>
        <v>8.6435999999999993</v>
      </c>
      <c r="F93">
        <f t="shared" si="21"/>
        <v>13.465199999999999</v>
      </c>
      <c r="H93" s="2">
        <v>3.87</v>
      </c>
      <c r="I93">
        <f t="shared" si="15"/>
        <v>1</v>
      </c>
      <c r="J93">
        <f t="shared" si="16"/>
        <v>4.1666666666666666E-3</v>
      </c>
      <c r="K93">
        <f t="shared" si="22"/>
        <v>1.6125E-2</v>
      </c>
      <c r="L93">
        <f t="shared" si="23"/>
        <v>1.3400185185185218E-4</v>
      </c>
      <c r="R93" s="3">
        <v>8.14</v>
      </c>
      <c r="S93">
        <f t="shared" si="17"/>
        <v>1</v>
      </c>
      <c r="T93">
        <f t="shared" si="18"/>
        <v>4.1666666666666666E-3</v>
      </c>
      <c r="U93">
        <f t="shared" si="24"/>
        <v>3.3916666666666671E-2</v>
      </c>
      <c r="V93">
        <f t="shared" si="25"/>
        <v>7.188295156973383E-2</v>
      </c>
      <c r="AJ93" s="2"/>
    </row>
    <row r="94" spans="1:36" x14ac:dyDescent="0.25">
      <c r="B94" s="2">
        <v>2.95</v>
      </c>
      <c r="C94" s="3">
        <v>7.74</v>
      </c>
      <c r="D94">
        <f t="shared" si="19"/>
        <v>8.7025000000000006</v>
      </c>
      <c r="E94">
        <f t="shared" si="20"/>
        <v>59.907600000000002</v>
      </c>
      <c r="F94">
        <f t="shared" si="21"/>
        <v>22.833000000000002</v>
      </c>
      <c r="H94" s="2">
        <v>3.88</v>
      </c>
      <c r="I94">
        <f t="shared" si="15"/>
        <v>1</v>
      </c>
      <c r="J94">
        <f t="shared" si="16"/>
        <v>4.1666666666666666E-3</v>
      </c>
      <c r="K94">
        <f t="shared" si="22"/>
        <v>1.6166666666666666E-2</v>
      </c>
      <c r="L94">
        <f t="shared" si="23"/>
        <v>1.49362962962963E-4</v>
      </c>
      <c r="R94" s="3">
        <v>8.18</v>
      </c>
      <c r="S94">
        <f t="shared" si="17"/>
        <v>1</v>
      </c>
      <c r="T94">
        <f t="shared" si="18"/>
        <v>4.1666666666666666E-3</v>
      </c>
      <c r="U94">
        <f t="shared" si="24"/>
        <v>3.4083333333333334E-2</v>
      </c>
      <c r="V94">
        <f t="shared" si="25"/>
        <v>7.3274132125289354E-2</v>
      </c>
      <c r="AJ94" s="2"/>
    </row>
    <row r="95" spans="1:36" x14ac:dyDescent="0.25">
      <c r="B95" s="2">
        <v>3.68</v>
      </c>
      <c r="C95" s="3">
        <v>0</v>
      </c>
      <c r="D95">
        <f t="shared" si="19"/>
        <v>13.542400000000001</v>
      </c>
      <c r="E95">
        <f t="shared" si="20"/>
        <v>0</v>
      </c>
      <c r="F95">
        <f t="shared" si="21"/>
        <v>0</v>
      </c>
      <c r="H95" s="2">
        <v>3.9</v>
      </c>
      <c r="I95">
        <f t="shared" si="15"/>
        <v>1</v>
      </c>
      <c r="J95">
        <f t="shared" si="16"/>
        <v>4.1666666666666666E-3</v>
      </c>
      <c r="K95">
        <f t="shared" si="22"/>
        <v>1.6250000000000001E-2</v>
      </c>
      <c r="L95">
        <f t="shared" si="23"/>
        <v>1.8258518518518525E-4</v>
      </c>
      <c r="R95" s="3">
        <v>8.2200000000000006</v>
      </c>
      <c r="S95">
        <f t="shared" si="17"/>
        <v>1</v>
      </c>
      <c r="T95">
        <f t="shared" si="18"/>
        <v>4.1666666666666666E-3</v>
      </c>
      <c r="U95">
        <f t="shared" si="24"/>
        <v>3.4250000000000003E-2</v>
      </c>
      <c r="V95">
        <f t="shared" si="25"/>
        <v>7.4678646014178257E-2</v>
      </c>
      <c r="AJ95" s="2"/>
    </row>
    <row r="96" spans="1:36" x14ac:dyDescent="0.25">
      <c r="B96" s="2">
        <v>2.76</v>
      </c>
      <c r="C96" s="3">
        <v>6.9</v>
      </c>
      <c r="D96">
        <f t="shared" si="19"/>
        <v>7.6175999999999986</v>
      </c>
      <c r="E96">
        <f t="shared" si="20"/>
        <v>47.610000000000007</v>
      </c>
      <c r="F96">
        <f t="shared" si="21"/>
        <v>19.044</v>
      </c>
      <c r="H96" s="2">
        <v>3.92</v>
      </c>
      <c r="I96">
        <f t="shared" si="15"/>
        <v>4</v>
      </c>
      <c r="J96">
        <f t="shared" si="16"/>
        <v>1.6666666666666666E-2</v>
      </c>
      <c r="K96">
        <f t="shared" si="22"/>
        <v>6.5333333333333327E-2</v>
      </c>
      <c r="L96">
        <f t="shared" si="23"/>
        <v>8.7656296296296338E-4</v>
      </c>
      <c r="R96" s="3">
        <v>8.3000000000000007</v>
      </c>
      <c r="S96">
        <f t="shared" si="17"/>
        <v>1</v>
      </c>
      <c r="T96">
        <f t="shared" si="18"/>
        <v>4.1666666666666666E-3</v>
      </c>
      <c r="U96">
        <f t="shared" si="24"/>
        <v>3.4583333333333334E-2</v>
      </c>
      <c r="V96">
        <f t="shared" si="25"/>
        <v>7.7527673791956048E-2</v>
      </c>
      <c r="AJ96" s="2"/>
    </row>
    <row r="97" spans="1:36" x14ac:dyDescent="0.25">
      <c r="B97" s="2">
        <v>4.0599999999999996</v>
      </c>
      <c r="C97" s="3">
        <v>0</v>
      </c>
      <c r="D97">
        <f t="shared" si="19"/>
        <v>16.483599999999996</v>
      </c>
      <c r="E97">
        <f t="shared" si="20"/>
        <v>0</v>
      </c>
      <c r="F97">
        <f t="shared" si="21"/>
        <v>0</v>
      </c>
      <c r="H97" s="2">
        <v>3.97</v>
      </c>
      <c r="I97">
        <f t="shared" si="15"/>
        <v>2</v>
      </c>
      <c r="J97">
        <f t="shared" si="16"/>
        <v>8.3333333333333332E-3</v>
      </c>
      <c r="K97">
        <f t="shared" si="22"/>
        <v>3.3083333333333333E-2</v>
      </c>
      <c r="L97">
        <f t="shared" si="23"/>
        <v>6.5022592592592745E-4</v>
      </c>
      <c r="R97" s="3">
        <v>8.33</v>
      </c>
      <c r="S97">
        <f t="shared" si="17"/>
        <v>1</v>
      </c>
      <c r="T97">
        <f t="shared" si="18"/>
        <v>4.1666666666666666E-3</v>
      </c>
      <c r="U97">
        <f t="shared" si="24"/>
        <v>3.4708333333333334E-2</v>
      </c>
      <c r="V97">
        <f t="shared" si="25"/>
        <v>7.8609809208622691E-2</v>
      </c>
      <c r="AJ97" s="2"/>
    </row>
    <row r="98" spans="1:36" x14ac:dyDescent="0.25">
      <c r="B98" s="2">
        <v>4.8499999999999996</v>
      </c>
      <c r="C98" s="3">
        <v>0</v>
      </c>
      <c r="D98">
        <f t="shared" si="19"/>
        <v>23.522499999999997</v>
      </c>
      <c r="E98">
        <f t="shared" si="20"/>
        <v>0</v>
      </c>
      <c r="F98">
        <f t="shared" si="21"/>
        <v>0</v>
      </c>
      <c r="H98" s="2">
        <v>3.98</v>
      </c>
      <c r="I98">
        <f t="shared" si="15"/>
        <v>1</v>
      </c>
      <c r="J98">
        <f t="shared" si="16"/>
        <v>4.1666666666666666E-3</v>
      </c>
      <c r="K98">
        <f t="shared" si="22"/>
        <v>1.6583333333333332E-2</v>
      </c>
      <c r="L98">
        <f t="shared" si="23"/>
        <v>3.4880740740740769E-4</v>
      </c>
      <c r="R98" s="3">
        <v>8.41</v>
      </c>
      <c r="S98">
        <f t="shared" si="17"/>
        <v>1</v>
      </c>
      <c r="T98">
        <f t="shared" si="18"/>
        <v>4.1666666666666666E-3</v>
      </c>
      <c r="U98">
        <f t="shared" si="24"/>
        <v>3.5041666666666665E-2</v>
      </c>
      <c r="V98">
        <f t="shared" si="25"/>
        <v>8.153217031973381E-2</v>
      </c>
      <c r="AJ98" s="2"/>
    </row>
    <row r="99" spans="1:36" x14ac:dyDescent="0.25">
      <c r="B99" s="2">
        <v>3.65</v>
      </c>
      <c r="C99" s="3">
        <v>4.95</v>
      </c>
      <c r="D99">
        <f t="shared" si="19"/>
        <v>13.3225</v>
      </c>
      <c r="E99">
        <f t="shared" si="20"/>
        <v>24.502500000000001</v>
      </c>
      <c r="F99">
        <f t="shared" si="21"/>
        <v>18.067499999999999</v>
      </c>
      <c r="H99" s="2">
        <v>3.99</v>
      </c>
      <c r="I99">
        <f t="shared" si="15"/>
        <v>2</v>
      </c>
      <c r="J99">
        <f t="shared" si="16"/>
        <v>8.3333333333333332E-3</v>
      </c>
      <c r="K99">
        <f t="shared" si="22"/>
        <v>3.3250000000000002E-2</v>
      </c>
      <c r="L99">
        <f t="shared" si="23"/>
        <v>7.4667037037037202E-4</v>
      </c>
      <c r="R99" s="3">
        <v>8.66</v>
      </c>
      <c r="S99">
        <f t="shared" si="17"/>
        <v>2</v>
      </c>
      <c r="T99">
        <f t="shared" si="18"/>
        <v>8.3333333333333332E-3</v>
      </c>
      <c r="U99">
        <f t="shared" si="24"/>
        <v>7.2166666666666671E-2</v>
      </c>
      <c r="V99">
        <f t="shared" si="25"/>
        <v>0.18201659758391206</v>
      </c>
      <c r="AJ99" s="2"/>
    </row>
    <row r="100" spans="1:36" x14ac:dyDescent="0.25">
      <c r="B100" s="2">
        <v>2.65</v>
      </c>
      <c r="C100" s="3">
        <v>9.01</v>
      </c>
      <c r="D100">
        <f t="shared" si="19"/>
        <v>7.0225</v>
      </c>
      <c r="E100">
        <f t="shared" si="20"/>
        <v>81.180099999999996</v>
      </c>
      <c r="F100">
        <f t="shared" si="21"/>
        <v>23.8765</v>
      </c>
      <c r="H100" s="2">
        <v>4.0199999999999996</v>
      </c>
      <c r="I100">
        <f t="shared" si="15"/>
        <v>2</v>
      </c>
      <c r="J100">
        <f t="shared" si="16"/>
        <v>8.3333333333333332E-3</v>
      </c>
      <c r="K100">
        <f t="shared" si="22"/>
        <v>3.3499999999999995E-2</v>
      </c>
      <c r="L100">
        <f t="shared" si="23"/>
        <v>9.0383703703703544E-4</v>
      </c>
      <c r="R100" s="3">
        <v>8.69</v>
      </c>
      <c r="S100">
        <f t="shared" si="17"/>
        <v>1</v>
      </c>
      <c r="T100">
        <f t="shared" si="18"/>
        <v>4.1666666666666666E-3</v>
      </c>
      <c r="U100">
        <f t="shared" si="24"/>
        <v>3.6208333333333328E-2</v>
      </c>
      <c r="V100">
        <f t="shared" si="25"/>
        <v>9.218043420862268E-2</v>
      </c>
      <c r="AJ100" s="2"/>
    </row>
    <row r="101" spans="1:36" x14ac:dyDescent="0.25">
      <c r="A101">
        <v>13</v>
      </c>
      <c r="B101">
        <v>4.7300000000000004</v>
      </c>
      <c r="C101" s="3">
        <v>2.91</v>
      </c>
      <c r="D101">
        <f t="shared" si="19"/>
        <v>22.372900000000005</v>
      </c>
      <c r="E101">
        <f t="shared" si="20"/>
        <v>8.4681000000000015</v>
      </c>
      <c r="F101">
        <f t="shared" si="21"/>
        <v>13.764300000000002</v>
      </c>
      <c r="H101" s="5">
        <v>4.03</v>
      </c>
      <c r="I101">
        <f t="shared" ref="I101:I132" si="26">COUNTIF($B$5:$B$244,H101)</f>
        <v>1</v>
      </c>
      <c r="J101">
        <f t="shared" ref="J101:J132" si="27">I101/$J$3</f>
        <v>4.1666666666666666E-3</v>
      </c>
      <c r="K101">
        <f t="shared" si="22"/>
        <v>1.6791666666666667E-2</v>
      </c>
      <c r="L101">
        <f t="shared" si="23"/>
        <v>4.7977962962963066E-4</v>
      </c>
      <c r="R101" s="3">
        <v>8.6999999999999993</v>
      </c>
      <c r="S101">
        <f t="shared" ref="S101:S118" si="28">COUNTIF($C$5:$C$244,R101)</f>
        <v>1</v>
      </c>
      <c r="T101">
        <f t="shared" ref="T101:T118" si="29">S101/$T$3</f>
        <v>4.1666666666666666E-3</v>
      </c>
      <c r="U101">
        <f t="shared" si="24"/>
        <v>3.6249999999999998E-2</v>
      </c>
      <c r="V101">
        <f t="shared" si="25"/>
        <v>9.2572812680844885E-2</v>
      </c>
      <c r="AJ101" s="2"/>
    </row>
    <row r="102" spans="1:36" x14ac:dyDescent="0.25">
      <c r="B102">
        <v>2.83</v>
      </c>
      <c r="C102" s="3">
        <v>7.81</v>
      </c>
      <c r="D102">
        <f t="shared" si="19"/>
        <v>8.0089000000000006</v>
      </c>
      <c r="E102">
        <f t="shared" si="20"/>
        <v>60.996099999999991</v>
      </c>
      <c r="F102">
        <f t="shared" si="21"/>
        <v>22.1023</v>
      </c>
      <c r="H102" s="5">
        <v>4.04</v>
      </c>
      <c r="I102">
        <f t="shared" si="26"/>
        <v>1</v>
      </c>
      <c r="J102">
        <f t="shared" si="27"/>
        <v>4.1666666666666666E-3</v>
      </c>
      <c r="K102">
        <f t="shared" si="22"/>
        <v>1.6833333333333332E-2</v>
      </c>
      <c r="L102">
        <f t="shared" si="23"/>
        <v>5.0847407407407454E-4</v>
      </c>
      <c r="R102" s="3">
        <v>8.7100000000000009</v>
      </c>
      <c r="S102">
        <f t="shared" si="28"/>
        <v>1</v>
      </c>
      <c r="T102">
        <f t="shared" si="29"/>
        <v>4.1666666666666666E-3</v>
      </c>
      <c r="U102">
        <f t="shared" si="24"/>
        <v>3.6291666666666667E-2</v>
      </c>
      <c r="V102">
        <f t="shared" si="25"/>
        <v>9.2966024486400511E-2</v>
      </c>
      <c r="AJ102" s="2"/>
    </row>
    <row r="103" spans="1:36" x14ac:dyDescent="0.25">
      <c r="B103">
        <v>3.53</v>
      </c>
      <c r="C103" s="3">
        <v>0</v>
      </c>
      <c r="D103">
        <f t="shared" si="19"/>
        <v>12.460899999999999</v>
      </c>
      <c r="E103">
        <f t="shared" si="20"/>
        <v>0</v>
      </c>
      <c r="F103">
        <f t="shared" si="21"/>
        <v>0</v>
      </c>
      <c r="H103" s="5">
        <v>4.0599999999999996</v>
      </c>
      <c r="I103">
        <f t="shared" si="26"/>
        <v>2</v>
      </c>
      <c r="J103">
        <f t="shared" si="27"/>
        <v>8.3333333333333332E-3</v>
      </c>
      <c r="K103">
        <f t="shared" si="22"/>
        <v>3.3833333333333326E-2</v>
      </c>
      <c r="L103">
        <f t="shared" si="23"/>
        <v>1.1367259259259244E-3</v>
      </c>
      <c r="R103" s="3">
        <v>8.73</v>
      </c>
      <c r="S103">
        <f t="shared" si="28"/>
        <v>2</v>
      </c>
      <c r="T103">
        <f t="shared" si="29"/>
        <v>8.3333333333333332E-3</v>
      </c>
      <c r="U103">
        <f t="shared" si="24"/>
        <v>7.2750000000000009E-2</v>
      </c>
      <c r="V103">
        <f t="shared" si="25"/>
        <v>0.18750989619502317</v>
      </c>
      <c r="AJ103" s="2"/>
    </row>
    <row r="104" spans="1:36" x14ac:dyDescent="0.25">
      <c r="B104">
        <v>2.79</v>
      </c>
      <c r="C104" s="3">
        <v>6.87</v>
      </c>
      <c r="D104">
        <f t="shared" si="19"/>
        <v>7.7841000000000005</v>
      </c>
      <c r="E104">
        <f t="shared" si="20"/>
        <v>47.196899999999999</v>
      </c>
      <c r="F104">
        <f t="shared" si="21"/>
        <v>19.167300000000001</v>
      </c>
      <c r="H104" s="5">
        <v>4.08</v>
      </c>
      <c r="I104">
        <f t="shared" si="26"/>
        <v>1</v>
      </c>
      <c r="J104">
        <f t="shared" si="27"/>
        <v>4.1666666666666666E-3</v>
      </c>
      <c r="K104">
        <f t="shared" si="22"/>
        <v>1.7000000000000001E-2</v>
      </c>
      <c r="L104">
        <f t="shared" si="23"/>
        <v>6.3158518518518581E-4</v>
      </c>
      <c r="R104" s="3">
        <v>8.75</v>
      </c>
      <c r="S104">
        <f t="shared" si="28"/>
        <v>3</v>
      </c>
      <c r="T104">
        <f t="shared" si="29"/>
        <v>1.2500000000000001E-2</v>
      </c>
      <c r="U104">
        <f t="shared" si="24"/>
        <v>0.109375</v>
      </c>
      <c r="V104">
        <f t="shared" si="25"/>
        <v>0.28364161512586805</v>
      </c>
      <c r="AJ104" s="2"/>
    </row>
    <row r="105" spans="1:36" x14ac:dyDescent="0.25">
      <c r="B105">
        <v>4.76</v>
      </c>
      <c r="C105" s="3">
        <v>0</v>
      </c>
      <c r="D105">
        <f t="shared" si="19"/>
        <v>22.657599999999999</v>
      </c>
      <c r="E105">
        <f t="shared" si="20"/>
        <v>0</v>
      </c>
      <c r="F105">
        <f t="shared" si="21"/>
        <v>0</v>
      </c>
      <c r="H105" s="5">
        <v>4.12</v>
      </c>
      <c r="I105">
        <f t="shared" si="26"/>
        <v>1</v>
      </c>
      <c r="J105">
        <f t="shared" si="27"/>
        <v>4.1666666666666666E-3</v>
      </c>
      <c r="K105">
        <f t="shared" si="22"/>
        <v>1.7166666666666667E-2</v>
      </c>
      <c r="L105">
        <f t="shared" si="23"/>
        <v>7.6802962962963038E-4</v>
      </c>
      <c r="R105" s="3">
        <v>8.76</v>
      </c>
      <c r="S105">
        <f t="shared" si="28"/>
        <v>1</v>
      </c>
      <c r="T105">
        <f t="shared" si="29"/>
        <v>4.1666666666666666E-3</v>
      </c>
      <c r="U105">
        <f t="shared" si="24"/>
        <v>3.6499999999999998E-2</v>
      </c>
      <c r="V105">
        <f t="shared" si="25"/>
        <v>9.4944583514178241E-2</v>
      </c>
      <c r="AJ105" s="8"/>
    </row>
    <row r="106" spans="1:36" x14ac:dyDescent="0.25">
      <c r="B106">
        <v>5.29</v>
      </c>
      <c r="C106" s="3">
        <v>0</v>
      </c>
      <c r="D106">
        <f t="shared" si="19"/>
        <v>27.984100000000002</v>
      </c>
      <c r="E106">
        <f t="shared" si="20"/>
        <v>0</v>
      </c>
      <c r="F106">
        <f t="shared" si="21"/>
        <v>0</v>
      </c>
      <c r="H106" s="5">
        <v>4.1500000000000004</v>
      </c>
      <c r="I106">
        <f t="shared" si="26"/>
        <v>1</v>
      </c>
      <c r="J106">
        <f t="shared" si="27"/>
        <v>4.1666666666666666E-3</v>
      </c>
      <c r="K106">
        <f t="shared" si="22"/>
        <v>1.7291666666666667E-2</v>
      </c>
      <c r="L106">
        <f t="shared" si="23"/>
        <v>8.7911296296296472E-4</v>
      </c>
      <c r="R106" s="3">
        <v>8.91</v>
      </c>
      <c r="S106">
        <f t="shared" si="28"/>
        <v>1</v>
      </c>
      <c r="T106">
        <f t="shared" si="29"/>
        <v>4.1666666666666666E-3</v>
      </c>
      <c r="U106">
        <f t="shared" si="24"/>
        <v>3.7124999999999998E-2</v>
      </c>
      <c r="V106">
        <f t="shared" si="25"/>
        <v>0.10100526059751158</v>
      </c>
      <c r="AJ106" s="2"/>
    </row>
    <row r="107" spans="1:36" x14ac:dyDescent="0.25">
      <c r="B107">
        <v>3.46</v>
      </c>
      <c r="C107" s="3">
        <v>5</v>
      </c>
      <c r="D107">
        <f t="shared" si="19"/>
        <v>11.9716</v>
      </c>
      <c r="E107">
        <f t="shared" si="20"/>
        <v>25</v>
      </c>
      <c r="F107">
        <f t="shared" si="21"/>
        <v>17.3</v>
      </c>
      <c r="H107" s="5">
        <v>4.16</v>
      </c>
      <c r="I107">
        <f t="shared" si="26"/>
        <v>1</v>
      </c>
      <c r="J107">
        <f t="shared" si="27"/>
        <v>4.1666666666666666E-3</v>
      </c>
      <c r="K107">
        <f t="shared" si="22"/>
        <v>1.7333333333333333E-2</v>
      </c>
      <c r="L107">
        <f t="shared" si="23"/>
        <v>9.1780740740740846E-4</v>
      </c>
      <c r="R107" s="3">
        <v>8.92</v>
      </c>
      <c r="S107">
        <f t="shared" si="28"/>
        <v>1</v>
      </c>
      <c r="T107">
        <f t="shared" si="29"/>
        <v>4.1666666666666666E-3</v>
      </c>
      <c r="U107">
        <f t="shared" si="24"/>
        <v>3.7166666666666667E-2</v>
      </c>
      <c r="V107">
        <f t="shared" si="25"/>
        <v>0.10141597240306714</v>
      </c>
      <c r="AJ107" s="2"/>
    </row>
    <row r="108" spans="1:36" x14ac:dyDescent="0.25">
      <c r="B108">
        <v>2.84</v>
      </c>
      <c r="C108" s="3">
        <v>8.76</v>
      </c>
      <c r="D108">
        <f t="shared" si="19"/>
        <v>8.0655999999999999</v>
      </c>
      <c r="E108">
        <f t="shared" si="20"/>
        <v>76.7376</v>
      </c>
      <c r="F108">
        <f t="shared" si="21"/>
        <v>24.878399999999999</v>
      </c>
      <c r="H108" s="5">
        <v>4.22</v>
      </c>
      <c r="I108">
        <f t="shared" si="26"/>
        <v>1</v>
      </c>
      <c r="J108">
        <f t="shared" si="27"/>
        <v>4.1666666666666666E-3</v>
      </c>
      <c r="K108">
        <f t="shared" si="22"/>
        <v>1.7583333333333333E-2</v>
      </c>
      <c r="L108">
        <f t="shared" si="23"/>
        <v>1.1674740740740736E-3</v>
      </c>
      <c r="R108" s="3">
        <v>8.93</v>
      </c>
      <c r="S108">
        <f t="shared" si="28"/>
        <v>1</v>
      </c>
      <c r="T108">
        <f t="shared" si="29"/>
        <v>4.1666666666666666E-3</v>
      </c>
      <c r="U108">
        <f t="shared" si="24"/>
        <v>3.7208333333333329E-2</v>
      </c>
      <c r="V108">
        <f t="shared" si="25"/>
        <v>0.10182751754195601</v>
      </c>
      <c r="AJ108" s="2"/>
    </row>
    <row r="109" spans="1:36" x14ac:dyDescent="0.25">
      <c r="A109">
        <v>14</v>
      </c>
      <c r="B109" s="2">
        <v>4.6399999999999997</v>
      </c>
      <c r="C109" s="3">
        <v>2.93</v>
      </c>
      <c r="D109">
        <f t="shared" si="19"/>
        <v>21.529599999999999</v>
      </c>
      <c r="E109">
        <f t="shared" si="20"/>
        <v>8.5849000000000011</v>
      </c>
      <c r="F109">
        <f t="shared" si="21"/>
        <v>13.5952</v>
      </c>
      <c r="H109" s="2">
        <v>4.2300000000000004</v>
      </c>
      <c r="I109">
        <f t="shared" si="26"/>
        <v>1</v>
      </c>
      <c r="J109">
        <f t="shared" si="27"/>
        <v>4.1666666666666666E-3</v>
      </c>
      <c r="K109">
        <f t="shared" si="22"/>
        <v>1.7625000000000002E-2</v>
      </c>
      <c r="L109">
        <f t="shared" si="23"/>
        <v>1.2120018518518543E-3</v>
      </c>
      <c r="R109" s="3">
        <v>8.94</v>
      </c>
      <c r="S109">
        <f t="shared" si="28"/>
        <v>1</v>
      </c>
      <c r="T109">
        <f t="shared" si="29"/>
        <v>4.1666666666666666E-3</v>
      </c>
      <c r="U109">
        <f t="shared" si="24"/>
        <v>3.7249999999999998E-2</v>
      </c>
      <c r="V109">
        <f t="shared" si="25"/>
        <v>0.10223989601417822</v>
      </c>
      <c r="AJ109" s="2"/>
    </row>
    <row r="110" spans="1:36" x14ac:dyDescent="0.25">
      <c r="B110" s="2">
        <v>2.78</v>
      </c>
      <c r="C110" s="3">
        <v>7.86</v>
      </c>
      <c r="D110">
        <f t="shared" si="19"/>
        <v>7.7283999999999988</v>
      </c>
      <c r="E110">
        <f t="shared" si="20"/>
        <v>61.779600000000002</v>
      </c>
      <c r="F110">
        <f t="shared" si="21"/>
        <v>21.8508</v>
      </c>
      <c r="H110" s="2">
        <v>4.2699999999999996</v>
      </c>
      <c r="I110">
        <f t="shared" si="26"/>
        <v>1</v>
      </c>
      <c r="J110">
        <f t="shared" si="27"/>
        <v>4.1666666666666666E-3</v>
      </c>
      <c r="K110">
        <f t="shared" si="22"/>
        <v>1.7791666666666664E-2</v>
      </c>
      <c r="L110">
        <f t="shared" si="23"/>
        <v>1.3984462962962948E-3</v>
      </c>
      <c r="R110" s="3">
        <v>8.99</v>
      </c>
      <c r="S110">
        <f t="shared" si="28"/>
        <v>1</v>
      </c>
      <c r="T110">
        <f t="shared" si="29"/>
        <v>4.1666666666666666E-3</v>
      </c>
      <c r="U110">
        <f t="shared" si="24"/>
        <v>3.7458333333333337E-2</v>
      </c>
      <c r="V110">
        <f t="shared" si="25"/>
        <v>0.10431428837528937</v>
      </c>
      <c r="AJ110" s="2"/>
    </row>
    <row r="111" spans="1:36" x14ac:dyDescent="0.25">
      <c r="B111" s="2">
        <v>3.31</v>
      </c>
      <c r="C111" s="3">
        <v>0</v>
      </c>
      <c r="D111">
        <f t="shared" si="19"/>
        <v>10.956100000000001</v>
      </c>
      <c r="E111">
        <f t="shared" si="20"/>
        <v>0</v>
      </c>
      <c r="F111">
        <f t="shared" si="21"/>
        <v>0</v>
      </c>
      <c r="H111" s="2">
        <v>4.28</v>
      </c>
      <c r="I111">
        <f t="shared" si="26"/>
        <v>1</v>
      </c>
      <c r="J111">
        <f t="shared" si="27"/>
        <v>4.1666666666666666E-3</v>
      </c>
      <c r="K111">
        <f t="shared" si="22"/>
        <v>1.7833333333333333E-2</v>
      </c>
      <c r="L111">
        <f t="shared" si="23"/>
        <v>1.4471407407407426E-3</v>
      </c>
      <c r="R111" s="3">
        <v>9.01</v>
      </c>
      <c r="S111">
        <f t="shared" si="28"/>
        <v>2</v>
      </c>
      <c r="T111">
        <f t="shared" si="29"/>
        <v>8.3333333333333332E-3</v>
      </c>
      <c r="U111">
        <f t="shared" si="24"/>
        <v>7.5083333333333335E-2</v>
      </c>
      <c r="V111">
        <f t="shared" si="25"/>
        <v>0.21029975730613426</v>
      </c>
      <c r="AJ111" s="2"/>
    </row>
    <row r="112" spans="1:36" x14ac:dyDescent="0.25">
      <c r="B112" s="2">
        <v>2.75</v>
      </c>
      <c r="C112" s="3">
        <v>6.91</v>
      </c>
      <c r="D112">
        <f t="shared" si="19"/>
        <v>7.5625</v>
      </c>
      <c r="E112">
        <f t="shared" si="20"/>
        <v>47.748100000000001</v>
      </c>
      <c r="F112">
        <f t="shared" si="21"/>
        <v>19.002500000000001</v>
      </c>
      <c r="H112" s="2">
        <v>4.29</v>
      </c>
      <c r="I112">
        <f t="shared" si="26"/>
        <v>2</v>
      </c>
      <c r="J112">
        <f t="shared" si="27"/>
        <v>8.3333333333333332E-3</v>
      </c>
      <c r="K112">
        <f t="shared" si="22"/>
        <v>3.5749999999999997E-2</v>
      </c>
      <c r="L112">
        <f t="shared" si="23"/>
        <v>2.9933370370370388E-3</v>
      </c>
      <c r="R112" s="3">
        <v>9.02</v>
      </c>
      <c r="S112">
        <f t="shared" si="28"/>
        <v>1</v>
      </c>
      <c r="T112">
        <f t="shared" si="29"/>
        <v>4.1666666666666666E-3</v>
      </c>
      <c r="U112">
        <f t="shared" si="24"/>
        <v>3.758333333333333E-2</v>
      </c>
      <c r="V112">
        <f t="shared" si="25"/>
        <v>0.105568923791956</v>
      </c>
      <c r="AJ112" s="2"/>
    </row>
    <row r="113" spans="1:36" x14ac:dyDescent="0.25">
      <c r="B113" s="2">
        <v>4.3600000000000003</v>
      </c>
      <c r="C113" s="3">
        <v>0</v>
      </c>
      <c r="D113">
        <f t="shared" si="19"/>
        <v>19.009600000000002</v>
      </c>
      <c r="E113">
        <f t="shared" si="20"/>
        <v>0</v>
      </c>
      <c r="F113">
        <f t="shared" si="21"/>
        <v>0</v>
      </c>
      <c r="H113" s="2">
        <v>4.3099999999999996</v>
      </c>
      <c r="I113">
        <f t="shared" si="26"/>
        <v>3</v>
      </c>
      <c r="J113">
        <f t="shared" si="27"/>
        <v>1.2500000000000001E-2</v>
      </c>
      <c r="K113">
        <f t="shared" si="22"/>
        <v>5.3874999999999999E-2</v>
      </c>
      <c r="L113">
        <f t="shared" si="23"/>
        <v>4.7946722222222187E-3</v>
      </c>
      <c r="R113" s="3">
        <v>9.06</v>
      </c>
      <c r="S113">
        <f t="shared" si="28"/>
        <v>1</v>
      </c>
      <c r="T113">
        <f t="shared" si="29"/>
        <v>4.1666666666666666E-3</v>
      </c>
      <c r="U113">
        <f t="shared" si="24"/>
        <v>3.7749999999999999E-2</v>
      </c>
      <c r="V113">
        <f t="shared" si="25"/>
        <v>0.10725343768084493</v>
      </c>
      <c r="AJ113" s="2"/>
    </row>
    <row r="114" spans="1:36" x14ac:dyDescent="0.25">
      <c r="B114" s="2">
        <v>5.23</v>
      </c>
      <c r="C114" s="3">
        <v>0</v>
      </c>
      <c r="D114">
        <f t="shared" si="19"/>
        <v>27.352900000000005</v>
      </c>
      <c r="E114">
        <f t="shared" si="20"/>
        <v>0</v>
      </c>
      <c r="F114">
        <f t="shared" si="21"/>
        <v>0</v>
      </c>
      <c r="H114" s="2">
        <v>4.32</v>
      </c>
      <c r="I114">
        <f t="shared" si="26"/>
        <v>1</v>
      </c>
      <c r="J114">
        <f t="shared" si="27"/>
        <v>4.1666666666666666E-3</v>
      </c>
      <c r="K114">
        <f t="shared" si="22"/>
        <v>1.8000000000000002E-2</v>
      </c>
      <c r="L114">
        <f t="shared" si="23"/>
        <v>1.650251851851854E-3</v>
      </c>
      <c r="R114" s="3">
        <v>9.18</v>
      </c>
      <c r="S114">
        <f t="shared" si="28"/>
        <v>3</v>
      </c>
      <c r="T114">
        <f t="shared" si="29"/>
        <v>1.2500000000000001E-2</v>
      </c>
      <c r="U114">
        <f t="shared" si="24"/>
        <v>0.11475</v>
      </c>
      <c r="V114">
        <f t="shared" si="25"/>
        <v>0.33716093804253472</v>
      </c>
      <c r="AJ114" s="2"/>
    </row>
    <row r="115" spans="1:36" x14ac:dyDescent="0.25">
      <c r="B115" s="2">
        <v>3.92</v>
      </c>
      <c r="C115" s="3">
        <v>4.83</v>
      </c>
      <c r="D115">
        <f t="shared" si="19"/>
        <v>15.366399999999999</v>
      </c>
      <c r="E115">
        <f t="shared" si="20"/>
        <v>23.328900000000001</v>
      </c>
      <c r="F115">
        <f t="shared" si="21"/>
        <v>18.933599999999998</v>
      </c>
      <c r="H115" s="2">
        <v>4.33</v>
      </c>
      <c r="I115">
        <f t="shared" si="26"/>
        <v>1</v>
      </c>
      <c r="J115">
        <f t="shared" si="27"/>
        <v>4.1666666666666666E-3</v>
      </c>
      <c r="K115">
        <f t="shared" si="22"/>
        <v>1.8041666666666668E-2</v>
      </c>
      <c r="L115">
        <f t="shared" si="23"/>
        <v>1.7031129629629638E-3</v>
      </c>
      <c r="R115" s="3">
        <v>9.2100000000000009</v>
      </c>
      <c r="S115">
        <f t="shared" si="28"/>
        <v>2</v>
      </c>
      <c r="T115">
        <f t="shared" si="29"/>
        <v>8.3333333333333332E-3</v>
      </c>
      <c r="U115">
        <f t="shared" si="24"/>
        <v>7.6750000000000013E-2</v>
      </c>
      <c r="V115">
        <f t="shared" si="25"/>
        <v>0.22737822952835657</v>
      </c>
      <c r="AJ115" s="2"/>
    </row>
    <row r="116" spans="1:36" x14ac:dyDescent="0.25">
      <c r="B116" s="2">
        <v>2.89</v>
      </c>
      <c r="C116" s="3">
        <v>8.75</v>
      </c>
      <c r="D116">
        <f t="shared" si="19"/>
        <v>8.3521000000000001</v>
      </c>
      <c r="E116">
        <f t="shared" si="20"/>
        <v>76.5625</v>
      </c>
      <c r="F116">
        <f t="shared" si="21"/>
        <v>25.287500000000001</v>
      </c>
      <c r="H116" s="2">
        <v>4.3600000000000003</v>
      </c>
      <c r="I116">
        <f t="shared" si="26"/>
        <v>1</v>
      </c>
      <c r="J116">
        <f t="shared" si="27"/>
        <v>4.1666666666666666E-3</v>
      </c>
      <c r="K116">
        <f t="shared" si="22"/>
        <v>1.8166666666666668E-2</v>
      </c>
      <c r="L116">
        <f t="shared" si="23"/>
        <v>1.8666962962962986E-3</v>
      </c>
      <c r="R116" s="3">
        <v>9.25</v>
      </c>
      <c r="S116">
        <f t="shared" si="28"/>
        <v>1</v>
      </c>
      <c r="T116">
        <f t="shared" si="29"/>
        <v>4.1666666666666666E-3</v>
      </c>
      <c r="U116">
        <f t="shared" si="24"/>
        <v>3.8541666666666669E-2</v>
      </c>
      <c r="V116">
        <f t="shared" si="25"/>
        <v>0.11543696198640047</v>
      </c>
      <c r="AJ116" s="2"/>
    </row>
    <row r="117" spans="1:36" x14ac:dyDescent="0.25">
      <c r="A117">
        <v>15</v>
      </c>
      <c r="B117" s="2">
        <v>4.7699999999999996</v>
      </c>
      <c r="C117" s="3">
        <v>2.9</v>
      </c>
      <c r="D117">
        <f t="shared" si="19"/>
        <v>22.752899999999997</v>
      </c>
      <c r="E117">
        <f t="shared" si="20"/>
        <v>8.41</v>
      </c>
      <c r="F117">
        <f t="shared" si="21"/>
        <v>13.832999999999998</v>
      </c>
      <c r="H117" s="2">
        <v>4.37</v>
      </c>
      <c r="I117">
        <f t="shared" si="26"/>
        <v>1</v>
      </c>
      <c r="J117">
        <f t="shared" si="27"/>
        <v>4.1666666666666666E-3</v>
      </c>
      <c r="K117">
        <f t="shared" si="22"/>
        <v>1.8208333333333333E-2</v>
      </c>
      <c r="L117">
        <f t="shared" si="23"/>
        <v>1.9228907407407422E-3</v>
      </c>
      <c r="R117" s="3">
        <v>9.3800000000000008</v>
      </c>
      <c r="S117">
        <f t="shared" si="28"/>
        <v>3</v>
      </c>
      <c r="T117">
        <f t="shared" si="29"/>
        <v>1.2500000000000001E-2</v>
      </c>
      <c r="U117">
        <f t="shared" si="24"/>
        <v>0.11725000000000002</v>
      </c>
      <c r="V117">
        <f t="shared" si="25"/>
        <v>0.36362864637586823</v>
      </c>
      <c r="AJ117" s="2"/>
    </row>
    <row r="118" spans="1:36" x14ac:dyDescent="0.25">
      <c r="B118" s="2">
        <v>2.4700000000000002</v>
      </c>
      <c r="C118" s="3">
        <v>8.3000000000000007</v>
      </c>
      <c r="D118">
        <f t="shared" si="19"/>
        <v>6.1009000000000011</v>
      </c>
      <c r="E118">
        <f t="shared" si="20"/>
        <v>68.890000000000015</v>
      </c>
      <c r="F118">
        <f t="shared" si="21"/>
        <v>20.501000000000005</v>
      </c>
      <c r="H118" s="2">
        <v>4.38</v>
      </c>
      <c r="I118">
        <f t="shared" si="26"/>
        <v>2</v>
      </c>
      <c r="J118">
        <f t="shared" si="27"/>
        <v>8.3333333333333332E-3</v>
      </c>
      <c r="K118">
        <f t="shared" si="22"/>
        <v>3.6499999999999998E-2</v>
      </c>
      <c r="L118">
        <f t="shared" si="23"/>
        <v>3.9598370370370374E-3</v>
      </c>
      <c r="R118" s="3">
        <v>9.5399999999999991</v>
      </c>
      <c r="S118">
        <f t="shared" si="28"/>
        <v>1</v>
      </c>
      <c r="T118">
        <f t="shared" si="29"/>
        <v>4.1666666666666666E-3</v>
      </c>
      <c r="U118">
        <f t="shared" si="24"/>
        <v>3.9749999999999994E-2</v>
      </c>
      <c r="V118">
        <f t="shared" si="25"/>
        <v>0.12850760434751154</v>
      </c>
      <c r="AJ118" s="2"/>
    </row>
    <row r="119" spans="1:36" x14ac:dyDescent="0.25">
      <c r="B119" s="2">
        <v>3.92</v>
      </c>
      <c r="C119" s="3">
        <v>0</v>
      </c>
      <c r="D119">
        <f t="shared" si="19"/>
        <v>15.366399999999999</v>
      </c>
      <c r="E119">
        <f t="shared" si="20"/>
        <v>0</v>
      </c>
      <c r="F119">
        <f t="shared" si="21"/>
        <v>0</v>
      </c>
      <c r="H119" s="2">
        <v>4.41</v>
      </c>
      <c r="I119">
        <f t="shared" si="26"/>
        <v>2</v>
      </c>
      <c r="J119">
        <f t="shared" si="27"/>
        <v>8.3333333333333332E-3</v>
      </c>
      <c r="K119">
        <f t="shared" si="22"/>
        <v>3.6749999999999998E-2</v>
      </c>
      <c r="L119">
        <f t="shared" si="23"/>
        <v>4.3120037037037064E-3</v>
      </c>
      <c r="AJ119" s="2"/>
    </row>
    <row r="120" spans="1:36" x14ac:dyDescent="0.25">
      <c r="B120" s="2">
        <v>2.42</v>
      </c>
      <c r="C120" s="3">
        <v>7.39</v>
      </c>
      <c r="D120">
        <f t="shared" si="19"/>
        <v>5.8563999999999998</v>
      </c>
      <c r="E120">
        <f t="shared" si="20"/>
        <v>54.612099999999998</v>
      </c>
      <c r="F120">
        <f t="shared" si="21"/>
        <v>17.883799999999997</v>
      </c>
      <c r="H120" s="2">
        <v>4.42</v>
      </c>
      <c r="I120">
        <f t="shared" si="26"/>
        <v>1</v>
      </c>
      <c r="J120">
        <f t="shared" si="27"/>
        <v>4.1666666666666666E-3</v>
      </c>
      <c r="K120">
        <f t="shared" si="22"/>
        <v>1.8416666666666665E-2</v>
      </c>
      <c r="L120">
        <f t="shared" si="23"/>
        <v>2.2163629629629636E-3</v>
      </c>
      <c r="AJ120" s="2"/>
    </row>
    <row r="121" spans="1:36" x14ac:dyDescent="0.25">
      <c r="B121" s="2">
        <v>4.55</v>
      </c>
      <c r="C121" s="3">
        <v>0</v>
      </c>
      <c r="D121">
        <f t="shared" si="19"/>
        <v>20.702499999999997</v>
      </c>
      <c r="E121">
        <f t="shared" si="20"/>
        <v>0</v>
      </c>
      <c r="F121">
        <f t="shared" si="21"/>
        <v>0</v>
      </c>
      <c r="H121" s="2">
        <v>4.4400000000000004</v>
      </c>
      <c r="I121">
        <f t="shared" si="26"/>
        <v>1</v>
      </c>
      <c r="J121">
        <f t="shared" si="27"/>
        <v>4.1666666666666666E-3</v>
      </c>
      <c r="K121">
        <f t="shared" si="22"/>
        <v>1.8500000000000003E-2</v>
      </c>
      <c r="L121">
        <f t="shared" si="23"/>
        <v>2.3395851851851883E-3</v>
      </c>
      <c r="AJ121" s="2"/>
    </row>
    <row r="122" spans="1:36" x14ac:dyDescent="0.25">
      <c r="B122" s="2">
        <v>5.26</v>
      </c>
      <c r="C122" s="3">
        <v>0</v>
      </c>
      <c r="D122">
        <f t="shared" si="19"/>
        <v>27.667599999999997</v>
      </c>
      <c r="E122">
        <f t="shared" si="20"/>
        <v>0</v>
      </c>
      <c r="F122">
        <f t="shared" si="21"/>
        <v>0</v>
      </c>
      <c r="H122" s="2">
        <v>4.49</v>
      </c>
      <c r="I122">
        <f t="shared" si="26"/>
        <v>1</v>
      </c>
      <c r="J122">
        <f t="shared" si="27"/>
        <v>4.1666666666666666E-3</v>
      </c>
      <c r="K122">
        <f t="shared" si="22"/>
        <v>1.8708333333333334E-2</v>
      </c>
      <c r="L122">
        <f t="shared" si="23"/>
        <v>2.6622240740740762E-3</v>
      </c>
      <c r="AJ122" s="2"/>
    </row>
    <row r="123" spans="1:36" x14ac:dyDescent="0.25">
      <c r="B123" s="2">
        <v>3.98</v>
      </c>
      <c r="C123" s="3">
        <v>4.84</v>
      </c>
      <c r="D123">
        <f t="shared" si="19"/>
        <v>15.840400000000001</v>
      </c>
      <c r="E123">
        <f t="shared" si="20"/>
        <v>23.425599999999999</v>
      </c>
      <c r="F123">
        <f t="shared" si="21"/>
        <v>19.263199999999998</v>
      </c>
      <c r="H123" s="2">
        <v>4.5</v>
      </c>
      <c r="I123">
        <f t="shared" si="26"/>
        <v>1</v>
      </c>
      <c r="J123">
        <f t="shared" si="27"/>
        <v>4.1666666666666666E-3</v>
      </c>
      <c r="K123">
        <f t="shared" si="22"/>
        <v>1.8749999999999999E-2</v>
      </c>
      <c r="L123">
        <f t="shared" si="23"/>
        <v>2.7292518518518528E-3</v>
      </c>
      <c r="AJ123" s="2"/>
    </row>
    <row r="124" spans="1:36" x14ac:dyDescent="0.25">
      <c r="B124" s="2">
        <v>2.5099999999999998</v>
      </c>
      <c r="C124" s="3">
        <v>9.25</v>
      </c>
      <c r="D124">
        <f t="shared" si="19"/>
        <v>6.3000999999999987</v>
      </c>
      <c r="E124">
        <f t="shared" si="20"/>
        <v>85.5625</v>
      </c>
      <c r="F124">
        <f t="shared" si="21"/>
        <v>23.217499999999998</v>
      </c>
      <c r="H124" s="2">
        <v>4.51</v>
      </c>
      <c r="I124">
        <f t="shared" si="26"/>
        <v>1</v>
      </c>
      <c r="J124">
        <f t="shared" si="27"/>
        <v>4.1666666666666666E-3</v>
      </c>
      <c r="K124">
        <f t="shared" si="22"/>
        <v>1.8791666666666665E-2</v>
      </c>
      <c r="L124">
        <f t="shared" si="23"/>
        <v>2.7971129629629624E-3</v>
      </c>
      <c r="AJ124" s="2"/>
    </row>
    <row r="125" spans="1:36" x14ac:dyDescent="0.25">
      <c r="A125">
        <v>16</v>
      </c>
      <c r="B125" s="2">
        <v>4.8</v>
      </c>
      <c r="C125" s="3">
        <v>2.9</v>
      </c>
      <c r="D125">
        <f t="shared" si="19"/>
        <v>23.04</v>
      </c>
      <c r="E125">
        <f t="shared" si="20"/>
        <v>8.41</v>
      </c>
      <c r="F125">
        <f t="shared" si="21"/>
        <v>13.92</v>
      </c>
      <c r="H125" s="2">
        <v>4.55</v>
      </c>
      <c r="I125">
        <f t="shared" si="26"/>
        <v>2</v>
      </c>
      <c r="J125">
        <f t="shared" si="27"/>
        <v>8.3333333333333332E-3</v>
      </c>
      <c r="K125">
        <f t="shared" si="22"/>
        <v>3.7916666666666668E-2</v>
      </c>
      <c r="L125">
        <f t="shared" si="23"/>
        <v>6.1537814814814802E-3</v>
      </c>
      <c r="AJ125" s="2"/>
    </row>
    <row r="126" spans="1:36" x14ac:dyDescent="0.25">
      <c r="B126" s="2">
        <v>2.91</v>
      </c>
      <c r="C126" s="3">
        <v>7.73</v>
      </c>
      <c r="D126">
        <f t="shared" si="19"/>
        <v>8.4681000000000015</v>
      </c>
      <c r="E126">
        <f t="shared" si="20"/>
        <v>59.752900000000004</v>
      </c>
      <c r="F126">
        <f t="shared" si="21"/>
        <v>22.494300000000003</v>
      </c>
      <c r="H126" s="2">
        <v>4.57</v>
      </c>
      <c r="I126">
        <f t="shared" si="26"/>
        <v>1</v>
      </c>
      <c r="J126">
        <f t="shared" si="27"/>
        <v>4.1666666666666666E-3</v>
      </c>
      <c r="K126">
        <f t="shared" si="22"/>
        <v>1.9041666666666669E-2</v>
      </c>
      <c r="L126">
        <f t="shared" si="23"/>
        <v>3.2217796296296329E-3</v>
      </c>
      <c r="AJ126" s="2"/>
    </row>
    <row r="127" spans="1:36" x14ac:dyDescent="0.25">
      <c r="B127" s="2">
        <v>3.69</v>
      </c>
      <c r="C127" s="3">
        <v>0</v>
      </c>
      <c r="D127">
        <f t="shared" si="19"/>
        <v>13.616099999999999</v>
      </c>
      <c r="E127">
        <f t="shared" si="20"/>
        <v>0</v>
      </c>
      <c r="F127">
        <f t="shared" si="21"/>
        <v>0</v>
      </c>
      <c r="H127" s="2">
        <v>4.58</v>
      </c>
      <c r="I127">
        <f t="shared" si="26"/>
        <v>1</v>
      </c>
      <c r="J127">
        <f t="shared" si="27"/>
        <v>4.1666666666666666E-3</v>
      </c>
      <c r="K127">
        <f t="shared" si="22"/>
        <v>1.9083333333333334E-2</v>
      </c>
      <c r="L127">
        <f t="shared" si="23"/>
        <v>3.2954740740740755E-3</v>
      </c>
      <c r="AJ127" s="2"/>
    </row>
    <row r="128" spans="1:36" x14ac:dyDescent="0.25">
      <c r="B128" s="2">
        <v>2.99</v>
      </c>
      <c r="C128" s="3">
        <v>6.74</v>
      </c>
      <c r="D128">
        <f t="shared" si="19"/>
        <v>8.940100000000001</v>
      </c>
      <c r="E128">
        <f t="shared" si="20"/>
        <v>45.427600000000005</v>
      </c>
      <c r="F128">
        <f t="shared" si="21"/>
        <v>20.152600000000003</v>
      </c>
      <c r="H128" s="2">
        <v>4.59</v>
      </c>
      <c r="I128">
        <f t="shared" si="26"/>
        <v>1</v>
      </c>
      <c r="J128">
        <f t="shared" si="27"/>
        <v>4.1666666666666666E-3</v>
      </c>
      <c r="K128">
        <f t="shared" si="22"/>
        <v>1.9125E-2</v>
      </c>
      <c r="L128">
        <f t="shared" si="23"/>
        <v>3.3700018518518517E-3</v>
      </c>
      <c r="AJ128" s="2"/>
    </row>
    <row r="129" spans="1:36" x14ac:dyDescent="0.25">
      <c r="B129" s="2">
        <v>4.28</v>
      </c>
      <c r="C129" s="3">
        <v>0</v>
      </c>
      <c r="D129">
        <f t="shared" si="19"/>
        <v>18.3184</v>
      </c>
      <c r="E129">
        <f t="shared" si="20"/>
        <v>0</v>
      </c>
      <c r="F129">
        <f t="shared" si="21"/>
        <v>0</v>
      </c>
      <c r="H129" s="2">
        <v>4.6100000000000003</v>
      </c>
      <c r="I129">
        <f t="shared" si="26"/>
        <v>2</v>
      </c>
      <c r="J129">
        <f t="shared" si="27"/>
        <v>8.3333333333333332E-3</v>
      </c>
      <c r="K129">
        <f t="shared" si="22"/>
        <v>3.8416666666666668E-2</v>
      </c>
      <c r="L129">
        <f t="shared" si="23"/>
        <v>7.0431148148148211E-3</v>
      </c>
      <c r="AJ129" s="2"/>
    </row>
    <row r="130" spans="1:36" x14ac:dyDescent="0.25">
      <c r="B130" s="2">
        <v>5.41</v>
      </c>
      <c r="C130" s="3">
        <v>0</v>
      </c>
      <c r="D130">
        <f t="shared" si="19"/>
        <v>29.2681</v>
      </c>
      <c r="E130">
        <f t="shared" si="20"/>
        <v>0</v>
      </c>
      <c r="F130">
        <f t="shared" si="21"/>
        <v>0</v>
      </c>
      <c r="H130" s="2">
        <v>4.6399999999999997</v>
      </c>
      <c r="I130">
        <f t="shared" si="26"/>
        <v>2</v>
      </c>
      <c r="J130">
        <f t="shared" si="27"/>
        <v>8.3333333333333332E-3</v>
      </c>
      <c r="K130">
        <f t="shared" si="22"/>
        <v>3.8666666666666662E-2</v>
      </c>
      <c r="L130">
        <f t="shared" si="23"/>
        <v>7.5102814814814777E-3</v>
      </c>
      <c r="AJ130" s="2"/>
    </row>
    <row r="131" spans="1:36" x14ac:dyDescent="0.25">
      <c r="B131" s="2">
        <v>3.55</v>
      </c>
      <c r="C131" s="3">
        <v>5</v>
      </c>
      <c r="D131">
        <f t="shared" si="19"/>
        <v>12.602499999999999</v>
      </c>
      <c r="E131">
        <f t="shared" si="20"/>
        <v>25</v>
      </c>
      <c r="F131">
        <f t="shared" si="21"/>
        <v>17.75</v>
      </c>
      <c r="H131" s="2">
        <v>4.6500000000000004</v>
      </c>
      <c r="I131">
        <f t="shared" si="26"/>
        <v>2</v>
      </c>
      <c r="J131">
        <f t="shared" si="27"/>
        <v>8.3333333333333332E-3</v>
      </c>
      <c r="K131">
        <f t="shared" si="22"/>
        <v>3.875E-2</v>
      </c>
      <c r="L131">
        <f t="shared" si="23"/>
        <v>7.6693370370370445E-3</v>
      </c>
      <c r="AJ131" s="2"/>
    </row>
    <row r="132" spans="1:36" x14ac:dyDescent="0.25">
      <c r="B132" s="2">
        <v>2.65</v>
      </c>
      <c r="C132" s="3">
        <v>9.01</v>
      </c>
      <c r="D132">
        <f t="shared" si="19"/>
        <v>7.0225</v>
      </c>
      <c r="E132">
        <f t="shared" si="20"/>
        <v>81.180099999999996</v>
      </c>
      <c r="F132">
        <f t="shared" si="21"/>
        <v>23.8765</v>
      </c>
      <c r="H132" s="2">
        <v>4.66</v>
      </c>
      <c r="I132">
        <f t="shared" si="26"/>
        <v>2</v>
      </c>
      <c r="J132">
        <f t="shared" si="27"/>
        <v>8.3333333333333332E-3</v>
      </c>
      <c r="K132">
        <f t="shared" si="22"/>
        <v>3.8833333333333331E-2</v>
      </c>
      <c r="L132">
        <f t="shared" si="23"/>
        <v>7.8300592592592637E-3</v>
      </c>
      <c r="AJ132" s="2"/>
    </row>
    <row r="133" spans="1:36" x14ac:dyDescent="0.25">
      <c r="A133">
        <v>17</v>
      </c>
      <c r="B133" s="2">
        <v>4.6100000000000003</v>
      </c>
      <c r="C133" s="3">
        <v>2.94</v>
      </c>
      <c r="D133">
        <f t="shared" si="19"/>
        <v>21.252100000000002</v>
      </c>
      <c r="E133">
        <f t="shared" si="20"/>
        <v>8.6435999999999993</v>
      </c>
      <c r="F133">
        <f t="shared" si="21"/>
        <v>13.5534</v>
      </c>
      <c r="H133" s="2">
        <v>4.6900000000000004</v>
      </c>
      <c r="I133">
        <f t="shared" ref="I133:I164" si="30">COUNTIF($B$5:$B$244,H133)</f>
        <v>1</v>
      </c>
      <c r="J133">
        <f t="shared" ref="J133:J164" si="31">I133/$J$3</f>
        <v>4.1666666666666666E-3</v>
      </c>
      <c r="K133">
        <f t="shared" si="22"/>
        <v>1.9541666666666669E-2</v>
      </c>
      <c r="L133">
        <f t="shared" si="23"/>
        <v>4.161112962962967E-3</v>
      </c>
      <c r="AJ133" s="2"/>
    </row>
    <row r="134" spans="1:36" x14ac:dyDescent="0.25">
      <c r="B134" s="2">
        <v>2.9</v>
      </c>
      <c r="C134" s="3">
        <v>7.78</v>
      </c>
      <c r="D134">
        <f t="shared" ref="D134:D197" si="32">B134^2</f>
        <v>8.41</v>
      </c>
      <c r="E134">
        <f t="shared" ref="E134:E197" si="33">C134^2</f>
        <v>60.528400000000005</v>
      </c>
      <c r="F134">
        <f t="shared" ref="F134:F197" si="34">B134*C134</f>
        <v>22.562000000000001</v>
      </c>
      <c r="H134" s="2">
        <v>4.7</v>
      </c>
      <c r="I134">
        <f t="shared" si="30"/>
        <v>1</v>
      </c>
      <c r="J134">
        <f t="shared" si="31"/>
        <v>4.1666666666666666E-3</v>
      </c>
      <c r="K134">
        <f t="shared" ref="K134:K174" si="35">H134*J134</f>
        <v>1.9583333333333335E-2</v>
      </c>
      <c r="L134">
        <f t="shared" ref="L134:L174" si="36">(H134-$K$3)^2*J134</f>
        <v>4.2448074074074096E-3</v>
      </c>
    </row>
    <row r="135" spans="1:36" x14ac:dyDescent="0.25">
      <c r="B135" s="2">
        <v>3.7</v>
      </c>
      <c r="C135" s="3">
        <v>0</v>
      </c>
      <c r="D135">
        <f t="shared" si="32"/>
        <v>13.690000000000001</v>
      </c>
      <c r="E135">
        <f t="shared" si="33"/>
        <v>0</v>
      </c>
      <c r="F135">
        <f t="shared" si="34"/>
        <v>0</v>
      </c>
      <c r="H135" s="2">
        <v>4.71</v>
      </c>
      <c r="I135">
        <f t="shared" si="30"/>
        <v>1</v>
      </c>
      <c r="J135">
        <f t="shared" si="31"/>
        <v>4.1666666666666666E-3</v>
      </c>
      <c r="K135">
        <f t="shared" si="35"/>
        <v>1.9625E-2</v>
      </c>
      <c r="L135">
        <f t="shared" si="36"/>
        <v>4.3293351851851859E-3</v>
      </c>
    </row>
    <row r="136" spans="1:36" x14ac:dyDescent="0.25">
      <c r="B136" s="2">
        <v>2.6</v>
      </c>
      <c r="C136" s="3">
        <v>7.07</v>
      </c>
      <c r="D136">
        <f t="shared" si="32"/>
        <v>6.7600000000000007</v>
      </c>
      <c r="E136">
        <f t="shared" si="33"/>
        <v>49.984900000000003</v>
      </c>
      <c r="F136">
        <f t="shared" si="34"/>
        <v>18.382000000000001</v>
      </c>
      <c r="H136" s="4">
        <v>4.7300000000000004</v>
      </c>
      <c r="I136">
        <f t="shared" si="30"/>
        <v>1</v>
      </c>
      <c r="J136">
        <f t="shared" si="31"/>
        <v>4.1666666666666666E-3</v>
      </c>
      <c r="K136">
        <f t="shared" si="35"/>
        <v>1.9708333333333335E-2</v>
      </c>
      <c r="L136">
        <f t="shared" si="36"/>
        <v>4.5008907407407452E-3</v>
      </c>
    </row>
    <row r="137" spans="1:36" x14ac:dyDescent="0.25">
      <c r="B137" s="2">
        <v>4.32</v>
      </c>
      <c r="C137" s="3">
        <v>0</v>
      </c>
      <c r="D137">
        <f t="shared" si="32"/>
        <v>18.662400000000002</v>
      </c>
      <c r="E137">
        <f t="shared" si="33"/>
        <v>0</v>
      </c>
      <c r="F137">
        <f t="shared" si="34"/>
        <v>0</v>
      </c>
      <c r="H137" s="2">
        <v>4.74</v>
      </c>
      <c r="I137">
        <f t="shared" si="30"/>
        <v>1</v>
      </c>
      <c r="J137">
        <f t="shared" si="31"/>
        <v>4.1666666666666666E-3</v>
      </c>
      <c r="K137">
        <f t="shared" si="35"/>
        <v>1.975E-2</v>
      </c>
      <c r="L137">
        <f t="shared" si="36"/>
        <v>4.5879185185185214E-3</v>
      </c>
    </row>
    <row r="138" spans="1:36" x14ac:dyDescent="0.25">
      <c r="B138" s="2">
        <v>5.52</v>
      </c>
      <c r="C138" s="3">
        <v>0</v>
      </c>
      <c r="D138">
        <f t="shared" si="32"/>
        <v>30.470399999999994</v>
      </c>
      <c r="E138">
        <f t="shared" si="33"/>
        <v>0</v>
      </c>
      <c r="F138">
        <f t="shared" si="34"/>
        <v>0</v>
      </c>
      <c r="H138" s="4">
        <v>4.76</v>
      </c>
      <c r="I138">
        <f t="shared" si="30"/>
        <v>1</v>
      </c>
      <c r="J138">
        <f t="shared" si="31"/>
        <v>4.1666666666666666E-3</v>
      </c>
      <c r="K138">
        <f t="shared" si="35"/>
        <v>1.9833333333333331E-2</v>
      </c>
      <c r="L138">
        <f t="shared" si="36"/>
        <v>4.7644740740740736E-3</v>
      </c>
    </row>
    <row r="139" spans="1:36" x14ac:dyDescent="0.25">
      <c r="B139" s="2">
        <v>3.59</v>
      </c>
      <c r="C139" s="3">
        <v>4.9400000000000004</v>
      </c>
      <c r="D139">
        <f t="shared" si="32"/>
        <v>12.8881</v>
      </c>
      <c r="E139">
        <f t="shared" si="33"/>
        <v>24.403600000000004</v>
      </c>
      <c r="F139">
        <f t="shared" si="34"/>
        <v>17.7346</v>
      </c>
      <c r="H139" s="2">
        <v>4.7699999999999996</v>
      </c>
      <c r="I139">
        <f t="shared" si="30"/>
        <v>1</v>
      </c>
      <c r="J139">
        <f t="shared" si="31"/>
        <v>4.1666666666666666E-3</v>
      </c>
      <c r="K139">
        <f t="shared" si="35"/>
        <v>1.9874999999999997E-2</v>
      </c>
      <c r="L139">
        <f t="shared" si="36"/>
        <v>4.8540018518518488E-3</v>
      </c>
    </row>
    <row r="140" spans="1:36" x14ac:dyDescent="0.25">
      <c r="B140" s="2">
        <v>2.58</v>
      </c>
      <c r="C140" s="3">
        <v>9.06</v>
      </c>
      <c r="D140">
        <f t="shared" si="32"/>
        <v>6.6564000000000005</v>
      </c>
      <c r="E140">
        <f t="shared" si="33"/>
        <v>82.083600000000004</v>
      </c>
      <c r="F140">
        <f t="shared" si="34"/>
        <v>23.3748</v>
      </c>
      <c r="H140" s="2">
        <v>4.8</v>
      </c>
      <c r="I140">
        <f t="shared" si="30"/>
        <v>3</v>
      </c>
      <c r="J140">
        <f t="shared" si="31"/>
        <v>1.2500000000000001E-2</v>
      </c>
      <c r="K140">
        <f t="shared" si="35"/>
        <v>0.06</v>
      </c>
      <c r="L140">
        <f t="shared" si="36"/>
        <v>1.5382755555555556E-2</v>
      </c>
    </row>
    <row r="141" spans="1:36" x14ac:dyDescent="0.25">
      <c r="A141">
        <v>18</v>
      </c>
      <c r="B141" s="2">
        <v>4.42</v>
      </c>
      <c r="C141" s="3">
        <v>2.99</v>
      </c>
      <c r="D141">
        <f t="shared" si="32"/>
        <v>19.5364</v>
      </c>
      <c r="E141">
        <f t="shared" si="33"/>
        <v>8.940100000000001</v>
      </c>
      <c r="F141">
        <f t="shared" si="34"/>
        <v>13.215800000000002</v>
      </c>
      <c r="H141" s="2">
        <v>4.8099999999999996</v>
      </c>
      <c r="I141">
        <f t="shared" si="30"/>
        <v>1</v>
      </c>
      <c r="J141">
        <f t="shared" si="31"/>
        <v>4.1666666666666666E-3</v>
      </c>
      <c r="K141">
        <f t="shared" si="35"/>
        <v>2.0041666666666666E-2</v>
      </c>
      <c r="L141">
        <f t="shared" si="36"/>
        <v>5.220446296296294E-3</v>
      </c>
    </row>
    <row r="142" spans="1:36" x14ac:dyDescent="0.25">
      <c r="B142" s="2">
        <v>2.82</v>
      </c>
      <c r="C142" s="3">
        <v>7.8</v>
      </c>
      <c r="D142">
        <f t="shared" si="32"/>
        <v>7.952399999999999</v>
      </c>
      <c r="E142">
        <f t="shared" si="33"/>
        <v>60.839999999999996</v>
      </c>
      <c r="F142">
        <f t="shared" si="34"/>
        <v>21.995999999999999</v>
      </c>
      <c r="H142" s="2">
        <v>4.82</v>
      </c>
      <c r="I142">
        <f t="shared" si="30"/>
        <v>1</v>
      </c>
      <c r="J142">
        <f t="shared" si="31"/>
        <v>4.1666666666666666E-3</v>
      </c>
      <c r="K142">
        <f t="shared" si="35"/>
        <v>2.0083333333333335E-2</v>
      </c>
      <c r="L142">
        <f t="shared" si="36"/>
        <v>5.3141407407407441E-3</v>
      </c>
      <c r="AJ142" s="2"/>
    </row>
    <row r="143" spans="1:36" x14ac:dyDescent="0.25">
      <c r="B143" s="2">
        <v>3.28</v>
      </c>
      <c r="C143" s="3">
        <v>0</v>
      </c>
      <c r="D143">
        <f t="shared" si="32"/>
        <v>10.758399999999998</v>
      </c>
      <c r="E143">
        <f t="shared" si="33"/>
        <v>0</v>
      </c>
      <c r="F143">
        <f t="shared" si="34"/>
        <v>0</v>
      </c>
      <c r="H143" s="2">
        <v>4.83</v>
      </c>
      <c r="I143">
        <f t="shared" si="30"/>
        <v>1</v>
      </c>
      <c r="J143">
        <f t="shared" si="31"/>
        <v>4.1666666666666666E-3</v>
      </c>
      <c r="K143">
        <f t="shared" si="35"/>
        <v>2.0125000000000001E-2</v>
      </c>
      <c r="L143">
        <f t="shared" si="36"/>
        <v>5.4086685185185208E-3</v>
      </c>
      <c r="AJ143" s="2"/>
    </row>
    <row r="144" spans="1:36" x14ac:dyDescent="0.25">
      <c r="B144" s="2">
        <v>2.52</v>
      </c>
      <c r="C144" s="3">
        <v>7.18</v>
      </c>
      <c r="D144">
        <f t="shared" si="32"/>
        <v>6.3504000000000005</v>
      </c>
      <c r="E144">
        <f t="shared" si="33"/>
        <v>51.552399999999999</v>
      </c>
      <c r="F144">
        <f t="shared" si="34"/>
        <v>18.093599999999999</v>
      </c>
      <c r="H144" s="2">
        <v>4.84</v>
      </c>
      <c r="I144">
        <f t="shared" si="30"/>
        <v>1</v>
      </c>
      <c r="J144">
        <f t="shared" si="31"/>
        <v>4.1666666666666666E-3</v>
      </c>
      <c r="K144">
        <f t="shared" si="35"/>
        <v>2.0166666666666666E-2</v>
      </c>
      <c r="L144">
        <f t="shared" si="36"/>
        <v>5.5040296296296294E-3</v>
      </c>
      <c r="AJ144" s="2"/>
    </row>
    <row r="145" spans="1:36" x14ac:dyDescent="0.25">
      <c r="B145" s="2">
        <v>4.6500000000000004</v>
      </c>
      <c r="C145" s="3">
        <v>0</v>
      </c>
      <c r="D145">
        <f t="shared" si="32"/>
        <v>21.622500000000002</v>
      </c>
      <c r="E145">
        <f t="shared" si="33"/>
        <v>0</v>
      </c>
      <c r="F145">
        <f t="shared" si="34"/>
        <v>0</v>
      </c>
      <c r="H145" s="2">
        <v>4.8499999999999996</v>
      </c>
      <c r="I145">
        <f t="shared" si="30"/>
        <v>1</v>
      </c>
      <c r="J145">
        <f t="shared" si="31"/>
        <v>4.1666666666666666E-3</v>
      </c>
      <c r="K145">
        <f t="shared" si="35"/>
        <v>2.0208333333333332E-2</v>
      </c>
      <c r="L145">
        <f t="shared" si="36"/>
        <v>5.6002240740740715E-3</v>
      </c>
      <c r="AJ145" s="2"/>
    </row>
    <row r="146" spans="1:36" x14ac:dyDescent="0.25">
      <c r="B146" s="2">
        <v>5.25</v>
      </c>
      <c r="C146" s="3">
        <v>0</v>
      </c>
      <c r="D146">
        <f t="shared" si="32"/>
        <v>27.5625</v>
      </c>
      <c r="E146">
        <f t="shared" si="33"/>
        <v>0</v>
      </c>
      <c r="F146">
        <f t="shared" si="34"/>
        <v>0</v>
      </c>
      <c r="H146" s="2">
        <v>4.88</v>
      </c>
      <c r="I146">
        <f t="shared" si="30"/>
        <v>1</v>
      </c>
      <c r="J146">
        <f t="shared" si="31"/>
        <v>4.1666666666666666E-3</v>
      </c>
      <c r="K146">
        <f t="shared" si="35"/>
        <v>2.0333333333333332E-2</v>
      </c>
      <c r="L146">
        <f t="shared" si="36"/>
        <v>5.8938074074074073E-3</v>
      </c>
      <c r="AJ146" s="2"/>
    </row>
    <row r="147" spans="1:36" x14ac:dyDescent="0.25">
      <c r="B147" s="2">
        <v>3.57</v>
      </c>
      <c r="C147" s="3">
        <v>4.91</v>
      </c>
      <c r="D147">
        <f t="shared" si="32"/>
        <v>12.744899999999999</v>
      </c>
      <c r="E147">
        <f t="shared" si="33"/>
        <v>24.1081</v>
      </c>
      <c r="F147">
        <f t="shared" si="34"/>
        <v>17.528700000000001</v>
      </c>
      <c r="H147" s="2">
        <v>4.9000000000000004</v>
      </c>
      <c r="I147">
        <f t="shared" si="30"/>
        <v>1</v>
      </c>
      <c r="J147">
        <f t="shared" si="31"/>
        <v>4.1666666666666666E-3</v>
      </c>
      <c r="K147">
        <f t="shared" si="35"/>
        <v>2.0416666666666666E-2</v>
      </c>
      <c r="L147">
        <f t="shared" si="36"/>
        <v>6.0936962962963009E-3</v>
      </c>
      <c r="AJ147" s="2"/>
    </row>
    <row r="148" spans="1:36" x14ac:dyDescent="0.25">
      <c r="B148" s="2">
        <v>2.71</v>
      </c>
      <c r="C148" s="3">
        <v>8.92</v>
      </c>
      <c r="D148">
        <f t="shared" si="32"/>
        <v>7.3441000000000001</v>
      </c>
      <c r="E148">
        <f t="shared" si="33"/>
        <v>79.566400000000002</v>
      </c>
      <c r="F148">
        <f t="shared" si="34"/>
        <v>24.173199999999998</v>
      </c>
      <c r="H148" s="2">
        <v>4.91</v>
      </c>
      <c r="I148">
        <f t="shared" si="30"/>
        <v>2</v>
      </c>
      <c r="J148">
        <f t="shared" si="31"/>
        <v>8.3333333333333332E-3</v>
      </c>
      <c r="K148">
        <f t="shared" si="35"/>
        <v>4.0916666666666671E-2</v>
      </c>
      <c r="L148">
        <f t="shared" si="36"/>
        <v>1.2389781481481487E-2</v>
      </c>
      <c r="AJ148" s="2"/>
    </row>
    <row r="149" spans="1:36" x14ac:dyDescent="0.25">
      <c r="A149">
        <v>19</v>
      </c>
      <c r="B149" s="2">
        <v>4.37</v>
      </c>
      <c r="C149" s="3">
        <v>3</v>
      </c>
      <c r="D149">
        <f t="shared" si="32"/>
        <v>19.096900000000002</v>
      </c>
      <c r="E149">
        <f t="shared" si="33"/>
        <v>9</v>
      </c>
      <c r="F149">
        <f t="shared" si="34"/>
        <v>13.11</v>
      </c>
      <c r="H149" s="2">
        <v>4.95</v>
      </c>
      <c r="I149">
        <f t="shared" si="30"/>
        <v>1</v>
      </c>
      <c r="J149">
        <f t="shared" si="31"/>
        <v>4.1666666666666666E-3</v>
      </c>
      <c r="K149">
        <f t="shared" si="35"/>
        <v>2.0625000000000001E-2</v>
      </c>
      <c r="L149">
        <f t="shared" si="36"/>
        <v>6.6080018518518552E-3</v>
      </c>
      <c r="AJ149" s="2"/>
    </row>
    <row r="150" spans="1:36" x14ac:dyDescent="0.25">
      <c r="B150" s="2">
        <v>2.79</v>
      </c>
      <c r="C150" s="3">
        <v>7.84</v>
      </c>
      <c r="D150">
        <f t="shared" si="32"/>
        <v>7.7841000000000005</v>
      </c>
      <c r="E150">
        <f t="shared" si="33"/>
        <v>61.465599999999995</v>
      </c>
      <c r="F150">
        <f t="shared" si="34"/>
        <v>21.8736</v>
      </c>
      <c r="H150" s="2">
        <v>4.96</v>
      </c>
      <c r="I150">
        <f t="shared" si="30"/>
        <v>1</v>
      </c>
      <c r="J150">
        <f t="shared" si="31"/>
        <v>4.1666666666666666E-3</v>
      </c>
      <c r="K150">
        <f t="shared" si="35"/>
        <v>2.0666666666666667E-2</v>
      </c>
      <c r="L150">
        <f t="shared" si="36"/>
        <v>6.7133629629629633E-3</v>
      </c>
      <c r="AJ150" s="2"/>
    </row>
    <row r="151" spans="1:36" x14ac:dyDescent="0.25">
      <c r="B151" s="2">
        <v>3.97</v>
      </c>
      <c r="C151" s="3">
        <v>0</v>
      </c>
      <c r="D151">
        <f t="shared" si="32"/>
        <v>15.760900000000001</v>
      </c>
      <c r="E151">
        <f t="shared" si="33"/>
        <v>0</v>
      </c>
      <c r="F151">
        <f t="shared" si="34"/>
        <v>0</v>
      </c>
      <c r="H151" s="2">
        <v>5</v>
      </c>
      <c r="I151">
        <f t="shared" si="30"/>
        <v>1</v>
      </c>
      <c r="J151">
        <f t="shared" si="31"/>
        <v>4.1666666666666666E-3</v>
      </c>
      <c r="K151">
        <f t="shared" si="35"/>
        <v>2.0833333333333332E-2</v>
      </c>
      <c r="L151">
        <f t="shared" si="36"/>
        <v>7.1431407407407423E-3</v>
      </c>
      <c r="AJ151" s="2"/>
    </row>
    <row r="152" spans="1:36" x14ac:dyDescent="0.25">
      <c r="B152" s="2">
        <v>2.4300000000000002</v>
      </c>
      <c r="C152" s="3">
        <v>7.34</v>
      </c>
      <c r="D152">
        <f t="shared" si="32"/>
        <v>5.9049000000000005</v>
      </c>
      <c r="E152">
        <f t="shared" si="33"/>
        <v>53.875599999999999</v>
      </c>
      <c r="F152">
        <f t="shared" si="34"/>
        <v>17.836200000000002</v>
      </c>
      <c r="H152" s="2">
        <v>5.09</v>
      </c>
      <c r="I152">
        <f t="shared" si="30"/>
        <v>1</v>
      </c>
      <c r="J152">
        <f t="shared" si="31"/>
        <v>4.1666666666666666E-3</v>
      </c>
      <c r="K152">
        <f t="shared" si="35"/>
        <v>2.1208333333333333E-2</v>
      </c>
      <c r="L152">
        <f t="shared" si="36"/>
        <v>8.1588907407407398E-3</v>
      </c>
      <c r="AJ152" s="2"/>
    </row>
    <row r="153" spans="1:36" x14ac:dyDescent="0.25">
      <c r="B153" s="2">
        <v>4.71</v>
      </c>
      <c r="C153" s="3">
        <v>0</v>
      </c>
      <c r="D153">
        <f t="shared" si="32"/>
        <v>22.184100000000001</v>
      </c>
      <c r="E153">
        <f t="shared" si="33"/>
        <v>0</v>
      </c>
      <c r="F153">
        <f t="shared" si="34"/>
        <v>0</v>
      </c>
      <c r="H153" s="2">
        <v>5.0999999999999996</v>
      </c>
      <c r="I153">
        <f t="shared" si="30"/>
        <v>1</v>
      </c>
      <c r="J153">
        <f t="shared" si="31"/>
        <v>4.1666666666666666E-3</v>
      </c>
      <c r="K153">
        <f t="shared" si="35"/>
        <v>2.1249999999999998E-2</v>
      </c>
      <c r="L153">
        <f t="shared" si="36"/>
        <v>8.2759185185185165E-3</v>
      </c>
      <c r="AJ153" s="2"/>
    </row>
    <row r="154" spans="1:36" x14ac:dyDescent="0.25">
      <c r="B154" s="2">
        <v>5.55</v>
      </c>
      <c r="C154" s="3">
        <v>0</v>
      </c>
      <c r="D154">
        <f t="shared" si="32"/>
        <v>30.802499999999998</v>
      </c>
      <c r="E154">
        <f t="shared" si="33"/>
        <v>0</v>
      </c>
      <c r="F154">
        <f t="shared" si="34"/>
        <v>0</v>
      </c>
      <c r="H154" s="2">
        <v>5.1100000000000003</v>
      </c>
      <c r="I154">
        <f t="shared" si="30"/>
        <v>1</v>
      </c>
      <c r="J154">
        <f t="shared" si="31"/>
        <v>4.1666666666666666E-3</v>
      </c>
      <c r="K154">
        <f t="shared" si="35"/>
        <v>2.1291666666666667E-2</v>
      </c>
      <c r="L154">
        <f t="shared" si="36"/>
        <v>8.3937796296296354E-3</v>
      </c>
      <c r="AJ154" s="2"/>
    </row>
    <row r="155" spans="1:36" x14ac:dyDescent="0.25">
      <c r="B155" s="2">
        <v>3.64</v>
      </c>
      <c r="C155" s="3">
        <v>4.95</v>
      </c>
      <c r="D155">
        <f t="shared" si="32"/>
        <v>13.249600000000001</v>
      </c>
      <c r="E155">
        <f t="shared" si="33"/>
        <v>24.502500000000001</v>
      </c>
      <c r="F155">
        <f t="shared" si="34"/>
        <v>18.018000000000001</v>
      </c>
      <c r="H155" s="2">
        <v>5.14</v>
      </c>
      <c r="I155">
        <f t="shared" si="30"/>
        <v>1</v>
      </c>
      <c r="J155">
        <f t="shared" si="31"/>
        <v>4.1666666666666666E-3</v>
      </c>
      <c r="K155">
        <f t="shared" si="35"/>
        <v>2.1416666666666664E-2</v>
      </c>
      <c r="L155">
        <f t="shared" si="36"/>
        <v>8.752362962962959E-3</v>
      </c>
      <c r="AJ155" s="2"/>
    </row>
    <row r="156" spans="1:36" x14ac:dyDescent="0.25">
      <c r="B156" s="2">
        <v>2.5499999999999998</v>
      </c>
      <c r="C156" s="3">
        <v>9.18</v>
      </c>
      <c r="D156">
        <f t="shared" si="32"/>
        <v>6.5024999999999995</v>
      </c>
      <c r="E156">
        <f t="shared" si="33"/>
        <v>84.27239999999999</v>
      </c>
      <c r="F156">
        <f t="shared" si="34"/>
        <v>23.408999999999999</v>
      </c>
      <c r="H156" s="2">
        <v>5.21</v>
      </c>
      <c r="I156">
        <f t="shared" si="30"/>
        <v>1</v>
      </c>
      <c r="J156">
        <f t="shared" si="31"/>
        <v>4.1666666666666666E-3</v>
      </c>
      <c r="K156">
        <f t="shared" si="35"/>
        <v>2.1708333333333333E-2</v>
      </c>
      <c r="L156">
        <f t="shared" si="36"/>
        <v>9.6182240740740749E-3</v>
      </c>
      <c r="AJ156" s="2"/>
    </row>
    <row r="157" spans="1:36" x14ac:dyDescent="0.25">
      <c r="A157">
        <v>20</v>
      </c>
      <c r="B157" s="2">
        <v>4.29</v>
      </c>
      <c r="C157" s="3">
        <v>3.06</v>
      </c>
      <c r="D157">
        <f t="shared" si="32"/>
        <v>18.4041</v>
      </c>
      <c r="E157">
        <f t="shared" si="33"/>
        <v>9.3635999999999999</v>
      </c>
      <c r="F157">
        <f t="shared" si="34"/>
        <v>13.1274</v>
      </c>
      <c r="H157" s="2">
        <v>5.22</v>
      </c>
      <c r="I157">
        <f t="shared" si="30"/>
        <v>1</v>
      </c>
      <c r="J157">
        <f t="shared" si="31"/>
        <v>4.1666666666666666E-3</v>
      </c>
      <c r="K157">
        <f t="shared" si="35"/>
        <v>2.1749999999999999E-2</v>
      </c>
      <c r="L157">
        <f t="shared" si="36"/>
        <v>9.7452518518518494E-3</v>
      </c>
      <c r="AJ157" s="2"/>
    </row>
    <row r="158" spans="1:36" x14ac:dyDescent="0.25">
      <c r="B158" s="2">
        <v>2.64</v>
      </c>
      <c r="C158" s="3">
        <v>8.0299999999999994</v>
      </c>
      <c r="D158">
        <f t="shared" si="32"/>
        <v>6.9696000000000007</v>
      </c>
      <c r="E158">
        <f t="shared" si="33"/>
        <v>64.480899999999991</v>
      </c>
      <c r="F158">
        <f t="shared" si="34"/>
        <v>21.199199999999998</v>
      </c>
      <c r="H158" s="2">
        <v>5.23</v>
      </c>
      <c r="I158">
        <f t="shared" si="30"/>
        <v>1</v>
      </c>
      <c r="J158">
        <f t="shared" si="31"/>
        <v>4.1666666666666666E-3</v>
      </c>
      <c r="K158">
        <f t="shared" si="35"/>
        <v>2.1791666666666668E-2</v>
      </c>
      <c r="L158">
        <f t="shared" si="36"/>
        <v>9.8731129629629696E-3</v>
      </c>
      <c r="AJ158" s="2"/>
    </row>
    <row r="159" spans="1:36" x14ac:dyDescent="0.25">
      <c r="B159" s="2">
        <v>3.32</v>
      </c>
      <c r="C159" s="3">
        <v>0</v>
      </c>
      <c r="D159">
        <f t="shared" si="32"/>
        <v>11.022399999999999</v>
      </c>
      <c r="E159">
        <f t="shared" si="33"/>
        <v>0</v>
      </c>
      <c r="F159">
        <f t="shared" si="34"/>
        <v>0</v>
      </c>
      <c r="H159" s="2">
        <v>5.25</v>
      </c>
      <c r="I159">
        <f t="shared" si="30"/>
        <v>1</v>
      </c>
      <c r="J159">
        <f t="shared" si="31"/>
        <v>4.1666666666666666E-3</v>
      </c>
      <c r="K159">
        <f t="shared" si="35"/>
        <v>2.1874999999999999E-2</v>
      </c>
      <c r="L159">
        <f t="shared" si="36"/>
        <v>1.0131335185185187E-2</v>
      </c>
      <c r="AJ159" s="2"/>
    </row>
    <row r="160" spans="1:36" x14ac:dyDescent="0.25">
      <c r="B160" s="2">
        <v>2.4500000000000002</v>
      </c>
      <c r="C160" s="3">
        <v>7.27</v>
      </c>
      <c r="D160">
        <f t="shared" si="32"/>
        <v>6.0025000000000013</v>
      </c>
      <c r="E160">
        <f t="shared" si="33"/>
        <v>52.852899999999991</v>
      </c>
      <c r="F160">
        <f t="shared" si="34"/>
        <v>17.811499999999999</v>
      </c>
      <c r="H160" s="2">
        <v>5.26</v>
      </c>
      <c r="I160">
        <f t="shared" si="30"/>
        <v>1</v>
      </c>
      <c r="J160">
        <f t="shared" si="31"/>
        <v>4.1666666666666666E-3</v>
      </c>
      <c r="K160">
        <f t="shared" si="35"/>
        <v>2.1916666666666664E-2</v>
      </c>
      <c r="L160">
        <f t="shared" si="36"/>
        <v>1.0261696296296294E-2</v>
      </c>
      <c r="AJ160" s="2"/>
    </row>
    <row r="161" spans="1:36" x14ac:dyDescent="0.25">
      <c r="B161" s="2">
        <v>4.59</v>
      </c>
      <c r="C161" s="3">
        <v>0</v>
      </c>
      <c r="D161">
        <f t="shared" si="32"/>
        <v>21.068099999999998</v>
      </c>
      <c r="E161">
        <f t="shared" si="33"/>
        <v>0</v>
      </c>
      <c r="F161">
        <f t="shared" si="34"/>
        <v>0</v>
      </c>
      <c r="H161" s="2">
        <v>5.28</v>
      </c>
      <c r="I161">
        <f t="shared" si="30"/>
        <v>1</v>
      </c>
      <c r="J161">
        <f t="shared" si="31"/>
        <v>4.1666666666666666E-3</v>
      </c>
      <c r="K161">
        <f t="shared" si="35"/>
        <v>2.2000000000000002E-2</v>
      </c>
      <c r="L161">
        <f t="shared" si="36"/>
        <v>1.0524918518518524E-2</v>
      </c>
      <c r="AJ161" s="2"/>
    </row>
    <row r="162" spans="1:36" x14ac:dyDescent="0.25">
      <c r="B162" s="2">
        <v>5.09</v>
      </c>
      <c r="C162" s="3">
        <v>0</v>
      </c>
      <c r="D162">
        <f t="shared" si="32"/>
        <v>25.908099999999997</v>
      </c>
      <c r="E162">
        <f t="shared" si="33"/>
        <v>0</v>
      </c>
      <c r="F162">
        <f t="shared" si="34"/>
        <v>0</v>
      </c>
      <c r="H162" s="4">
        <v>5.29</v>
      </c>
      <c r="I162">
        <f t="shared" si="30"/>
        <v>1</v>
      </c>
      <c r="J162">
        <f t="shared" si="31"/>
        <v>4.1666666666666666E-3</v>
      </c>
      <c r="K162">
        <f t="shared" si="35"/>
        <v>2.2041666666666668E-2</v>
      </c>
      <c r="L162">
        <f t="shared" si="36"/>
        <v>1.0657779629629632E-2</v>
      </c>
      <c r="AJ162" s="2"/>
    </row>
    <row r="163" spans="1:36" x14ac:dyDescent="0.25">
      <c r="B163" s="2">
        <v>3.54</v>
      </c>
      <c r="C163" s="3">
        <v>5</v>
      </c>
      <c r="D163">
        <f t="shared" si="32"/>
        <v>12.531600000000001</v>
      </c>
      <c r="E163">
        <f t="shared" si="33"/>
        <v>25</v>
      </c>
      <c r="F163">
        <f t="shared" si="34"/>
        <v>17.7</v>
      </c>
      <c r="H163" s="2">
        <v>5.32</v>
      </c>
      <c r="I163">
        <f t="shared" si="30"/>
        <v>1</v>
      </c>
      <c r="J163">
        <f t="shared" si="31"/>
        <v>4.1666666666666666E-3</v>
      </c>
      <c r="K163">
        <f t="shared" si="35"/>
        <v>2.2166666666666668E-2</v>
      </c>
      <c r="L163">
        <f t="shared" si="36"/>
        <v>1.106136296296297E-2</v>
      </c>
      <c r="AJ163" s="2"/>
    </row>
    <row r="164" spans="1:36" x14ac:dyDescent="0.25">
      <c r="B164" s="2">
        <v>2.5299999999999998</v>
      </c>
      <c r="C164" s="3">
        <v>9.2100000000000009</v>
      </c>
      <c r="D164">
        <f t="shared" si="32"/>
        <v>6.4008999999999991</v>
      </c>
      <c r="E164">
        <f t="shared" si="33"/>
        <v>84.824100000000016</v>
      </c>
      <c r="F164">
        <f t="shared" si="34"/>
        <v>23.301300000000001</v>
      </c>
      <c r="H164" s="2">
        <v>5.36</v>
      </c>
      <c r="I164">
        <f t="shared" si="30"/>
        <v>1</v>
      </c>
      <c r="J164">
        <f t="shared" si="31"/>
        <v>4.1666666666666666E-3</v>
      </c>
      <c r="K164">
        <f t="shared" si="35"/>
        <v>2.2333333333333334E-2</v>
      </c>
      <c r="L164">
        <f t="shared" si="36"/>
        <v>1.1611140740740747E-2</v>
      </c>
      <c r="AJ164" s="2"/>
    </row>
    <row r="165" spans="1:36" x14ac:dyDescent="0.25">
      <c r="A165">
        <v>21</v>
      </c>
      <c r="B165" s="2">
        <v>4.6100000000000003</v>
      </c>
      <c r="C165" s="3">
        <v>2.96</v>
      </c>
      <c r="D165">
        <f t="shared" si="32"/>
        <v>21.252100000000002</v>
      </c>
      <c r="E165">
        <f t="shared" si="33"/>
        <v>8.7615999999999996</v>
      </c>
      <c r="F165">
        <f t="shared" si="34"/>
        <v>13.6456</v>
      </c>
      <c r="H165" s="2">
        <v>5.4</v>
      </c>
      <c r="I165">
        <f t="shared" ref="I165:I174" si="37">COUNTIF($B$5:$B$244,H165)</f>
        <v>1</v>
      </c>
      <c r="J165">
        <f t="shared" ref="J165:J174" si="38">I165/$J$3</f>
        <v>4.1666666666666666E-3</v>
      </c>
      <c r="K165">
        <f t="shared" si="35"/>
        <v>2.2500000000000003E-2</v>
      </c>
      <c r="L165">
        <f t="shared" si="36"/>
        <v>1.2174251851851859E-2</v>
      </c>
      <c r="AJ165" s="2"/>
    </row>
    <row r="166" spans="1:36" x14ac:dyDescent="0.25">
      <c r="B166" s="2">
        <v>2.74</v>
      </c>
      <c r="C166" s="3">
        <v>7.9</v>
      </c>
      <c r="D166">
        <f t="shared" si="32"/>
        <v>7.5076000000000009</v>
      </c>
      <c r="E166">
        <f t="shared" si="33"/>
        <v>62.410000000000004</v>
      </c>
      <c r="F166">
        <f t="shared" si="34"/>
        <v>21.646000000000004</v>
      </c>
      <c r="H166" s="2">
        <v>5.41</v>
      </c>
      <c r="I166">
        <f t="shared" si="37"/>
        <v>1</v>
      </c>
      <c r="J166">
        <f t="shared" si="38"/>
        <v>4.1666666666666666E-3</v>
      </c>
      <c r="K166">
        <f t="shared" si="35"/>
        <v>2.2541666666666668E-2</v>
      </c>
      <c r="L166">
        <f t="shared" si="36"/>
        <v>1.2317112962962968E-2</v>
      </c>
      <c r="AJ166" s="2"/>
    </row>
    <row r="167" spans="1:36" x14ac:dyDescent="0.25">
      <c r="B167" s="2">
        <v>3.9</v>
      </c>
      <c r="C167" s="3">
        <v>0</v>
      </c>
      <c r="D167">
        <f t="shared" si="32"/>
        <v>15.209999999999999</v>
      </c>
      <c r="E167">
        <f t="shared" si="33"/>
        <v>0</v>
      </c>
      <c r="F167">
        <f t="shared" si="34"/>
        <v>0</v>
      </c>
      <c r="H167" s="2">
        <v>5.43</v>
      </c>
      <c r="I167">
        <f t="shared" si="37"/>
        <v>1</v>
      </c>
      <c r="J167">
        <f t="shared" si="38"/>
        <v>4.1666666666666666E-3</v>
      </c>
      <c r="K167">
        <f t="shared" si="35"/>
        <v>2.2624999999999999E-2</v>
      </c>
      <c r="L167">
        <f t="shared" si="36"/>
        <v>1.2605335185185182E-2</v>
      </c>
      <c r="AJ167" s="2"/>
    </row>
    <row r="168" spans="1:36" x14ac:dyDescent="0.25">
      <c r="B168" s="2">
        <v>2.59</v>
      </c>
      <c r="C168" s="3">
        <v>7.06</v>
      </c>
      <c r="D168">
        <f t="shared" si="32"/>
        <v>6.7080999999999991</v>
      </c>
      <c r="E168">
        <f t="shared" si="33"/>
        <v>49.843599999999995</v>
      </c>
      <c r="F168">
        <f t="shared" si="34"/>
        <v>18.285399999999999</v>
      </c>
      <c r="H168" s="2">
        <v>5.45</v>
      </c>
      <c r="I168">
        <f t="shared" si="37"/>
        <v>1</v>
      </c>
      <c r="J168">
        <f t="shared" si="38"/>
        <v>4.1666666666666666E-3</v>
      </c>
      <c r="K168">
        <f t="shared" si="35"/>
        <v>2.2708333333333334E-2</v>
      </c>
      <c r="L168">
        <f t="shared" si="36"/>
        <v>1.2896890740740744E-2</v>
      </c>
      <c r="AJ168" s="2"/>
    </row>
    <row r="169" spans="1:36" x14ac:dyDescent="0.25">
      <c r="B169" s="2">
        <v>4.6500000000000004</v>
      </c>
      <c r="C169" s="3">
        <v>0</v>
      </c>
      <c r="D169">
        <f t="shared" si="32"/>
        <v>21.622500000000002</v>
      </c>
      <c r="E169">
        <f t="shared" si="33"/>
        <v>0</v>
      </c>
      <c r="F169">
        <f t="shared" si="34"/>
        <v>0</v>
      </c>
      <c r="H169" s="2">
        <v>5.52</v>
      </c>
      <c r="I169">
        <f t="shared" si="37"/>
        <v>1</v>
      </c>
      <c r="J169">
        <f t="shared" si="38"/>
        <v>4.1666666666666666E-3</v>
      </c>
      <c r="K169">
        <f t="shared" si="35"/>
        <v>2.3E-2</v>
      </c>
      <c r="L169">
        <f t="shared" si="36"/>
        <v>1.3943585185185181E-2</v>
      </c>
      <c r="AJ169" s="2"/>
    </row>
    <row r="170" spans="1:36" x14ac:dyDescent="0.25">
      <c r="B170" s="2">
        <v>5.0999999999999996</v>
      </c>
      <c r="C170" s="3">
        <v>0</v>
      </c>
      <c r="D170">
        <f t="shared" si="32"/>
        <v>26.009999999999998</v>
      </c>
      <c r="E170">
        <f t="shared" si="33"/>
        <v>0</v>
      </c>
      <c r="F170">
        <f t="shared" si="34"/>
        <v>0</v>
      </c>
      <c r="H170" s="2">
        <v>5.55</v>
      </c>
      <c r="I170">
        <f t="shared" si="37"/>
        <v>1</v>
      </c>
      <c r="J170">
        <f t="shared" si="38"/>
        <v>4.1666666666666666E-3</v>
      </c>
      <c r="K170">
        <f t="shared" si="35"/>
        <v>2.3125E-2</v>
      </c>
      <c r="L170">
        <f t="shared" si="36"/>
        <v>1.4404668518518517E-2</v>
      </c>
      <c r="AJ170" s="2"/>
    </row>
    <row r="171" spans="1:36" x14ac:dyDescent="0.25">
      <c r="B171" s="2">
        <v>3.51</v>
      </c>
      <c r="C171" s="3">
        <v>4.95</v>
      </c>
      <c r="D171">
        <f t="shared" si="32"/>
        <v>12.320099999999998</v>
      </c>
      <c r="E171">
        <f t="shared" si="33"/>
        <v>24.502500000000001</v>
      </c>
      <c r="F171">
        <f t="shared" si="34"/>
        <v>17.374500000000001</v>
      </c>
      <c r="H171" s="2">
        <v>5.67</v>
      </c>
      <c r="I171">
        <f t="shared" si="37"/>
        <v>1</v>
      </c>
      <c r="J171">
        <f t="shared" si="38"/>
        <v>4.1666666666666666E-3</v>
      </c>
      <c r="K171">
        <f t="shared" si="35"/>
        <v>2.3625E-2</v>
      </c>
      <c r="L171">
        <f t="shared" si="36"/>
        <v>1.6324001851851854E-2</v>
      </c>
      <c r="AJ171" s="2"/>
    </row>
    <row r="172" spans="1:36" x14ac:dyDescent="0.25">
      <c r="B172" s="2">
        <v>2.94</v>
      </c>
      <c r="C172" s="3">
        <v>8.73</v>
      </c>
      <c r="D172">
        <f t="shared" si="32"/>
        <v>8.6435999999999993</v>
      </c>
      <c r="E172">
        <f t="shared" si="33"/>
        <v>76.212900000000005</v>
      </c>
      <c r="F172">
        <f t="shared" si="34"/>
        <v>25.6662</v>
      </c>
      <c r="H172" s="2">
        <v>5.73</v>
      </c>
      <c r="I172">
        <f t="shared" si="37"/>
        <v>1</v>
      </c>
      <c r="J172">
        <f t="shared" si="38"/>
        <v>4.1666666666666666E-3</v>
      </c>
      <c r="K172">
        <f t="shared" si="35"/>
        <v>2.3875E-2</v>
      </c>
      <c r="L172">
        <f t="shared" si="36"/>
        <v>1.7328668518518525E-2</v>
      </c>
      <c r="AJ172" s="2"/>
    </row>
    <row r="173" spans="1:36" x14ac:dyDescent="0.25">
      <c r="A173">
        <v>22</v>
      </c>
      <c r="B173" s="2">
        <v>4.7</v>
      </c>
      <c r="C173" s="3">
        <v>2.92</v>
      </c>
      <c r="D173">
        <f t="shared" si="32"/>
        <v>22.090000000000003</v>
      </c>
      <c r="E173">
        <f t="shared" si="33"/>
        <v>8.5263999999999989</v>
      </c>
      <c r="F173">
        <f t="shared" si="34"/>
        <v>13.724</v>
      </c>
      <c r="H173" s="2">
        <v>5.87</v>
      </c>
      <c r="I173">
        <f t="shared" si="37"/>
        <v>1</v>
      </c>
      <c r="J173">
        <f t="shared" si="38"/>
        <v>4.1666666666666666E-3</v>
      </c>
      <c r="K173">
        <f t="shared" si="35"/>
        <v>2.4458333333333332E-2</v>
      </c>
      <c r="L173">
        <f t="shared" si="36"/>
        <v>1.9789557407407409E-2</v>
      </c>
      <c r="AJ173" s="2"/>
    </row>
    <row r="174" spans="1:36" x14ac:dyDescent="0.25">
      <c r="B174" s="2">
        <v>2.54</v>
      </c>
      <c r="C174" s="3">
        <v>8.18</v>
      </c>
      <c r="D174">
        <f t="shared" si="32"/>
        <v>6.4516</v>
      </c>
      <c r="E174">
        <f t="shared" si="33"/>
        <v>66.912399999999991</v>
      </c>
      <c r="F174">
        <f t="shared" si="34"/>
        <v>20.777200000000001</v>
      </c>
      <c r="H174" s="2">
        <v>5.93</v>
      </c>
      <c r="I174">
        <f t="shared" si="37"/>
        <v>1</v>
      </c>
      <c r="J174">
        <f t="shared" si="38"/>
        <v>4.1666666666666666E-3</v>
      </c>
      <c r="K174">
        <f t="shared" si="35"/>
        <v>2.4708333333333332E-2</v>
      </c>
      <c r="L174">
        <f t="shared" si="36"/>
        <v>2.0894224074074069E-2</v>
      </c>
      <c r="AJ174" s="2"/>
    </row>
    <row r="175" spans="1:36" x14ac:dyDescent="0.25">
      <c r="B175" s="2">
        <v>3.46</v>
      </c>
      <c r="C175" s="3">
        <v>0</v>
      </c>
      <c r="D175">
        <f t="shared" si="32"/>
        <v>11.9716</v>
      </c>
      <c r="E175">
        <f t="shared" si="33"/>
        <v>0</v>
      </c>
      <c r="F175">
        <f t="shared" si="34"/>
        <v>0</v>
      </c>
      <c r="AJ175" s="2"/>
    </row>
    <row r="176" spans="1:36" x14ac:dyDescent="0.25">
      <c r="B176" s="2">
        <v>2.57</v>
      </c>
      <c r="C176" s="3">
        <v>7.09</v>
      </c>
      <c r="D176">
        <f t="shared" si="32"/>
        <v>6.6048999999999989</v>
      </c>
      <c r="E176">
        <f t="shared" si="33"/>
        <v>50.268099999999997</v>
      </c>
      <c r="F176">
        <f t="shared" si="34"/>
        <v>18.221299999999999</v>
      </c>
      <c r="AJ176" s="2"/>
    </row>
    <row r="177" spans="1:36" x14ac:dyDescent="0.25">
      <c r="B177" s="2">
        <v>4.3099999999999996</v>
      </c>
      <c r="C177" s="3">
        <v>0</v>
      </c>
      <c r="D177">
        <f t="shared" si="32"/>
        <v>18.576099999999997</v>
      </c>
      <c r="E177">
        <f t="shared" si="33"/>
        <v>0</v>
      </c>
      <c r="F177">
        <f t="shared" si="34"/>
        <v>0</v>
      </c>
      <c r="AJ177" s="2"/>
    </row>
    <row r="178" spans="1:36" x14ac:dyDescent="0.25">
      <c r="B178" s="2">
        <v>4.84</v>
      </c>
      <c r="C178" s="3">
        <v>0</v>
      </c>
      <c r="D178">
        <f t="shared" si="32"/>
        <v>23.425599999999999</v>
      </c>
      <c r="E178">
        <f t="shared" si="33"/>
        <v>0</v>
      </c>
      <c r="F178">
        <f t="shared" si="34"/>
        <v>0</v>
      </c>
      <c r="AJ178" s="2"/>
    </row>
    <row r="179" spans="1:36" x14ac:dyDescent="0.25">
      <c r="B179" s="2">
        <v>3.69</v>
      </c>
      <c r="C179" s="3">
        <v>4.93</v>
      </c>
      <c r="D179">
        <f t="shared" si="32"/>
        <v>13.616099999999999</v>
      </c>
      <c r="E179">
        <f t="shared" si="33"/>
        <v>24.304899999999996</v>
      </c>
      <c r="F179">
        <f t="shared" si="34"/>
        <v>18.191699999999997</v>
      </c>
      <c r="AJ179" s="2"/>
    </row>
    <row r="180" spans="1:36" x14ac:dyDescent="0.25">
      <c r="B180" s="2">
        <v>2.41</v>
      </c>
      <c r="C180" s="3">
        <v>9.5399999999999991</v>
      </c>
      <c r="D180">
        <f t="shared" si="32"/>
        <v>5.8081000000000005</v>
      </c>
      <c r="E180">
        <f t="shared" si="33"/>
        <v>91.011599999999987</v>
      </c>
      <c r="F180">
        <f t="shared" si="34"/>
        <v>22.991399999999999</v>
      </c>
      <c r="AJ180" s="2"/>
    </row>
    <row r="181" spans="1:36" x14ac:dyDescent="0.25">
      <c r="A181">
        <v>23</v>
      </c>
      <c r="B181" s="2">
        <v>4.6399999999999997</v>
      </c>
      <c r="C181" s="3">
        <v>2.93</v>
      </c>
      <c r="D181">
        <f t="shared" si="32"/>
        <v>21.529599999999999</v>
      </c>
      <c r="E181">
        <f t="shared" si="33"/>
        <v>8.5849000000000011</v>
      </c>
      <c r="F181">
        <f t="shared" si="34"/>
        <v>13.5952</v>
      </c>
      <c r="AJ181" s="2"/>
    </row>
    <row r="182" spans="1:36" x14ac:dyDescent="0.25">
      <c r="B182" s="2">
        <v>2.56</v>
      </c>
      <c r="C182" s="3">
        <v>8.09</v>
      </c>
      <c r="D182">
        <f t="shared" si="32"/>
        <v>6.5536000000000003</v>
      </c>
      <c r="E182">
        <f t="shared" si="33"/>
        <v>65.448099999999997</v>
      </c>
      <c r="F182">
        <f t="shared" si="34"/>
        <v>20.7104</v>
      </c>
      <c r="AJ182" s="2"/>
    </row>
    <row r="183" spans="1:36" x14ac:dyDescent="0.25">
      <c r="B183" s="2">
        <v>3.61</v>
      </c>
      <c r="C183" s="3">
        <v>0</v>
      </c>
      <c r="D183">
        <f t="shared" si="32"/>
        <v>13.0321</v>
      </c>
      <c r="E183">
        <f t="shared" si="33"/>
        <v>0</v>
      </c>
      <c r="F183">
        <f t="shared" si="34"/>
        <v>0</v>
      </c>
      <c r="AJ183" s="2"/>
    </row>
    <row r="184" spans="1:36" x14ac:dyDescent="0.25">
      <c r="B184" s="2">
        <v>2.7</v>
      </c>
      <c r="C184" s="3">
        <v>6.93</v>
      </c>
      <c r="D184">
        <f t="shared" si="32"/>
        <v>7.2900000000000009</v>
      </c>
      <c r="E184">
        <f t="shared" si="33"/>
        <v>48.024899999999995</v>
      </c>
      <c r="F184">
        <f t="shared" si="34"/>
        <v>18.711000000000002</v>
      </c>
      <c r="AJ184" s="2"/>
    </row>
    <row r="185" spans="1:36" x14ac:dyDescent="0.25">
      <c r="B185" s="2">
        <v>4.2699999999999996</v>
      </c>
      <c r="C185" s="3">
        <v>0</v>
      </c>
      <c r="D185">
        <f t="shared" si="32"/>
        <v>18.232899999999997</v>
      </c>
      <c r="E185">
        <f t="shared" si="33"/>
        <v>0</v>
      </c>
      <c r="F185">
        <f t="shared" si="34"/>
        <v>0</v>
      </c>
      <c r="AJ185" s="2"/>
    </row>
    <row r="186" spans="1:36" x14ac:dyDescent="0.25">
      <c r="B186" s="2">
        <v>5.32</v>
      </c>
      <c r="C186" s="3">
        <v>0</v>
      </c>
      <c r="D186">
        <f t="shared" si="32"/>
        <v>28.302400000000002</v>
      </c>
      <c r="E186">
        <f t="shared" si="33"/>
        <v>0</v>
      </c>
      <c r="F186">
        <f t="shared" si="34"/>
        <v>0</v>
      </c>
      <c r="AJ186" s="2"/>
    </row>
    <row r="187" spans="1:36" x14ac:dyDescent="0.25">
      <c r="B187" s="2">
        <v>3.25</v>
      </c>
      <c r="C187" s="3">
        <v>5.24</v>
      </c>
      <c r="D187">
        <f t="shared" si="32"/>
        <v>10.5625</v>
      </c>
      <c r="E187">
        <f t="shared" si="33"/>
        <v>27.457600000000003</v>
      </c>
      <c r="F187">
        <f t="shared" si="34"/>
        <v>17.03</v>
      </c>
      <c r="AJ187" s="2"/>
    </row>
    <row r="188" spans="1:36" x14ac:dyDescent="0.25">
      <c r="B188" s="2">
        <v>2.65</v>
      </c>
      <c r="C188" s="3">
        <v>8.99</v>
      </c>
      <c r="D188">
        <f t="shared" si="32"/>
        <v>7.0225</v>
      </c>
      <c r="E188">
        <f t="shared" si="33"/>
        <v>80.820100000000011</v>
      </c>
      <c r="F188">
        <f t="shared" si="34"/>
        <v>23.823499999999999</v>
      </c>
      <c r="AJ188" s="2"/>
    </row>
    <row r="189" spans="1:36" x14ac:dyDescent="0.25">
      <c r="A189">
        <v>24</v>
      </c>
      <c r="B189" s="2">
        <v>4.96</v>
      </c>
      <c r="C189" s="3">
        <v>2.91</v>
      </c>
      <c r="D189">
        <f t="shared" si="32"/>
        <v>24.601600000000001</v>
      </c>
      <c r="E189">
        <f t="shared" si="33"/>
        <v>8.4681000000000015</v>
      </c>
      <c r="F189">
        <f t="shared" si="34"/>
        <v>14.4336</v>
      </c>
      <c r="AJ189" s="2"/>
    </row>
    <row r="190" spans="1:36" x14ac:dyDescent="0.25">
      <c r="B190" s="2">
        <v>2.44</v>
      </c>
      <c r="C190" s="3">
        <v>8.33</v>
      </c>
      <c r="D190">
        <f t="shared" si="32"/>
        <v>5.9535999999999998</v>
      </c>
      <c r="E190">
        <f t="shared" si="33"/>
        <v>69.388900000000007</v>
      </c>
      <c r="F190">
        <f t="shared" si="34"/>
        <v>20.325199999999999</v>
      </c>
      <c r="AJ190" s="2"/>
    </row>
    <row r="191" spans="1:36" x14ac:dyDescent="0.25">
      <c r="B191" s="2">
        <v>3.39</v>
      </c>
      <c r="C191" s="3">
        <v>0</v>
      </c>
      <c r="D191">
        <f t="shared" si="32"/>
        <v>11.492100000000001</v>
      </c>
      <c r="E191">
        <f t="shared" si="33"/>
        <v>0</v>
      </c>
      <c r="F191">
        <f t="shared" si="34"/>
        <v>0</v>
      </c>
      <c r="AJ191" s="2"/>
    </row>
    <row r="192" spans="1:36" x14ac:dyDescent="0.25">
      <c r="B192" s="2">
        <v>2.93</v>
      </c>
      <c r="C192" s="3">
        <v>6.77</v>
      </c>
      <c r="D192">
        <f t="shared" si="32"/>
        <v>8.5849000000000011</v>
      </c>
      <c r="E192">
        <f t="shared" si="33"/>
        <v>45.832899999999995</v>
      </c>
      <c r="F192">
        <f t="shared" si="34"/>
        <v>19.836099999999998</v>
      </c>
      <c r="AJ192" s="2"/>
    </row>
    <row r="193" spans="1:36" x14ac:dyDescent="0.25">
      <c r="B193" s="2">
        <v>4.2300000000000004</v>
      </c>
      <c r="C193" s="3">
        <v>0</v>
      </c>
      <c r="D193">
        <f t="shared" si="32"/>
        <v>17.892900000000004</v>
      </c>
      <c r="E193">
        <f t="shared" si="33"/>
        <v>0</v>
      </c>
      <c r="F193">
        <f t="shared" si="34"/>
        <v>0</v>
      </c>
      <c r="AJ193" s="2"/>
    </row>
    <row r="194" spans="1:36" x14ac:dyDescent="0.25">
      <c r="B194" s="2">
        <v>5.45</v>
      </c>
      <c r="C194" s="3">
        <v>0</v>
      </c>
      <c r="D194">
        <f t="shared" si="32"/>
        <v>29.702500000000001</v>
      </c>
      <c r="E194">
        <f t="shared" si="33"/>
        <v>0</v>
      </c>
      <c r="F194">
        <f t="shared" si="34"/>
        <v>0</v>
      </c>
      <c r="AJ194" s="2"/>
    </row>
    <row r="195" spans="1:36" x14ac:dyDescent="0.25">
      <c r="B195" s="2">
        <v>3.28</v>
      </c>
      <c r="C195" s="3">
        <v>5.15</v>
      </c>
      <c r="D195">
        <f t="shared" si="32"/>
        <v>10.758399999999998</v>
      </c>
      <c r="E195">
        <f t="shared" si="33"/>
        <v>26.522500000000004</v>
      </c>
      <c r="F195">
        <f t="shared" si="34"/>
        <v>16.891999999999999</v>
      </c>
      <c r="AJ195" s="2"/>
    </row>
    <row r="196" spans="1:36" x14ac:dyDescent="0.25">
      <c r="B196" s="2">
        <v>2.44</v>
      </c>
      <c r="C196" s="3">
        <v>9.3800000000000008</v>
      </c>
      <c r="D196">
        <f t="shared" si="32"/>
        <v>5.9535999999999998</v>
      </c>
      <c r="E196">
        <f t="shared" si="33"/>
        <v>87.984400000000008</v>
      </c>
      <c r="F196">
        <f t="shared" si="34"/>
        <v>22.8872</v>
      </c>
      <c r="AJ196" s="2"/>
    </row>
    <row r="197" spans="1:36" x14ac:dyDescent="0.25">
      <c r="A197">
        <v>25</v>
      </c>
      <c r="B197" s="2">
        <v>4.3099999999999996</v>
      </c>
      <c r="C197" s="3">
        <v>3.02</v>
      </c>
      <c r="D197">
        <f t="shared" si="32"/>
        <v>18.576099999999997</v>
      </c>
      <c r="E197">
        <f t="shared" si="33"/>
        <v>9.1204000000000001</v>
      </c>
      <c r="F197">
        <f t="shared" si="34"/>
        <v>13.0162</v>
      </c>
      <c r="AJ197" s="2"/>
    </row>
    <row r="198" spans="1:36" x14ac:dyDescent="0.25">
      <c r="B198" s="2">
        <v>2.74</v>
      </c>
      <c r="C198" s="3">
        <v>7.83</v>
      </c>
      <c r="D198">
        <f t="shared" ref="D198:D244" si="39">B198^2</f>
        <v>7.5076000000000009</v>
      </c>
      <c r="E198">
        <f t="shared" ref="E198:E244" si="40">C198^2</f>
        <v>61.308900000000001</v>
      </c>
      <c r="F198">
        <f t="shared" ref="F198:F244" si="41">B198*C198</f>
        <v>21.4542</v>
      </c>
      <c r="AJ198" s="2"/>
    </row>
    <row r="199" spans="1:36" x14ac:dyDescent="0.25">
      <c r="B199" s="2">
        <v>3.58</v>
      </c>
      <c r="C199" s="3">
        <v>0</v>
      </c>
      <c r="D199">
        <f t="shared" si="39"/>
        <v>12.8164</v>
      </c>
      <c r="E199">
        <f t="shared" si="40"/>
        <v>0</v>
      </c>
      <c r="F199">
        <f t="shared" si="41"/>
        <v>0</v>
      </c>
      <c r="AJ199" s="2"/>
    </row>
    <row r="200" spans="1:36" x14ac:dyDescent="0.25">
      <c r="B200" s="2">
        <v>2.87</v>
      </c>
      <c r="C200" s="3">
        <v>6.82</v>
      </c>
      <c r="D200">
        <f t="shared" si="39"/>
        <v>8.2369000000000003</v>
      </c>
      <c r="E200">
        <f t="shared" si="40"/>
        <v>46.512400000000007</v>
      </c>
      <c r="F200">
        <f t="shared" si="41"/>
        <v>19.573400000000003</v>
      </c>
      <c r="AJ200" s="2"/>
    </row>
    <row r="201" spans="1:36" x14ac:dyDescent="0.25">
      <c r="B201" s="2">
        <v>4.91</v>
      </c>
      <c r="C201" s="3">
        <v>0</v>
      </c>
      <c r="D201">
        <f t="shared" si="39"/>
        <v>24.1081</v>
      </c>
      <c r="E201">
        <f t="shared" si="40"/>
        <v>0</v>
      </c>
      <c r="F201">
        <f t="shared" si="41"/>
        <v>0</v>
      </c>
      <c r="AJ201" s="2"/>
    </row>
    <row r="202" spans="1:36" x14ac:dyDescent="0.25">
      <c r="B202" s="2">
        <v>5.73</v>
      </c>
      <c r="C202" s="3">
        <v>0</v>
      </c>
      <c r="D202">
        <f t="shared" si="39"/>
        <v>32.832900000000002</v>
      </c>
      <c r="E202">
        <f t="shared" si="40"/>
        <v>0</v>
      </c>
      <c r="F202">
        <f t="shared" si="41"/>
        <v>0</v>
      </c>
      <c r="AJ202" s="2"/>
    </row>
    <row r="203" spans="1:36" x14ac:dyDescent="0.25">
      <c r="B203" s="2">
        <v>3.92</v>
      </c>
      <c r="C203" s="3">
        <v>4.79</v>
      </c>
      <c r="D203">
        <f t="shared" si="39"/>
        <v>15.366399999999999</v>
      </c>
      <c r="E203">
        <f t="shared" si="40"/>
        <v>22.944099999999999</v>
      </c>
      <c r="F203">
        <f t="shared" si="41"/>
        <v>18.776800000000001</v>
      </c>
      <c r="AJ203" s="2"/>
    </row>
    <row r="204" spans="1:36" x14ac:dyDescent="0.25">
      <c r="B204" s="2">
        <v>2.89</v>
      </c>
      <c r="C204" s="3">
        <v>8.75</v>
      </c>
      <c r="D204">
        <f t="shared" si="39"/>
        <v>8.3521000000000001</v>
      </c>
      <c r="E204">
        <f t="shared" si="40"/>
        <v>76.5625</v>
      </c>
      <c r="F204">
        <f t="shared" si="41"/>
        <v>25.287500000000001</v>
      </c>
      <c r="AJ204" s="2"/>
    </row>
    <row r="205" spans="1:36" x14ac:dyDescent="0.25">
      <c r="A205">
        <v>26</v>
      </c>
      <c r="B205" s="2">
        <v>4.66</v>
      </c>
      <c r="C205" s="3">
        <v>2.95</v>
      </c>
      <c r="D205">
        <f t="shared" si="39"/>
        <v>21.715600000000002</v>
      </c>
      <c r="E205">
        <f t="shared" si="40"/>
        <v>8.7025000000000006</v>
      </c>
      <c r="F205">
        <f t="shared" si="41"/>
        <v>13.747000000000002</v>
      </c>
      <c r="AJ205" s="2"/>
    </row>
    <row r="206" spans="1:36" x14ac:dyDescent="0.25">
      <c r="B206" s="2">
        <v>2.61</v>
      </c>
      <c r="C206" s="3">
        <v>8.06</v>
      </c>
      <c r="D206">
        <f t="shared" si="39"/>
        <v>6.8120999999999992</v>
      </c>
      <c r="E206">
        <f t="shared" si="40"/>
        <v>64.963600000000014</v>
      </c>
      <c r="F206">
        <f t="shared" si="41"/>
        <v>21.0366</v>
      </c>
      <c r="AJ206" s="2"/>
    </row>
    <row r="207" spans="1:36" x14ac:dyDescent="0.25">
      <c r="B207" s="2">
        <v>3.84</v>
      </c>
      <c r="C207" s="3">
        <v>0</v>
      </c>
      <c r="D207">
        <f t="shared" si="39"/>
        <v>14.7456</v>
      </c>
      <c r="E207">
        <f t="shared" si="40"/>
        <v>0</v>
      </c>
      <c r="F207">
        <f t="shared" si="41"/>
        <v>0</v>
      </c>
      <c r="AJ207" s="2"/>
    </row>
    <row r="208" spans="1:36" x14ac:dyDescent="0.25">
      <c r="B208" s="2">
        <v>2.64</v>
      </c>
      <c r="C208" s="3">
        <v>7.03</v>
      </c>
      <c r="D208">
        <f t="shared" si="39"/>
        <v>6.9696000000000007</v>
      </c>
      <c r="E208">
        <f t="shared" si="40"/>
        <v>49.420900000000003</v>
      </c>
      <c r="F208">
        <f t="shared" si="41"/>
        <v>18.559200000000001</v>
      </c>
      <c r="AJ208" s="2"/>
    </row>
    <row r="209" spans="1:36" x14ac:dyDescent="0.25">
      <c r="B209" s="2">
        <v>4.3099999999999996</v>
      </c>
      <c r="C209" s="3">
        <v>0</v>
      </c>
      <c r="D209">
        <f t="shared" si="39"/>
        <v>18.576099999999997</v>
      </c>
      <c r="E209">
        <f t="shared" si="40"/>
        <v>0</v>
      </c>
      <c r="F209">
        <f t="shared" si="41"/>
        <v>0</v>
      </c>
      <c r="AJ209" s="2"/>
    </row>
    <row r="210" spans="1:36" x14ac:dyDescent="0.25">
      <c r="B210" s="2">
        <v>5.14</v>
      </c>
      <c r="C210" s="3">
        <v>0</v>
      </c>
      <c r="D210">
        <f t="shared" si="39"/>
        <v>26.419599999999996</v>
      </c>
      <c r="E210">
        <f t="shared" si="40"/>
        <v>0</v>
      </c>
      <c r="F210">
        <f t="shared" si="41"/>
        <v>0</v>
      </c>
      <c r="AJ210" s="2"/>
    </row>
    <row r="211" spans="1:36" x14ac:dyDescent="0.25">
      <c r="B211" s="2">
        <v>3.71</v>
      </c>
      <c r="C211" s="3">
        <v>4.8899999999999997</v>
      </c>
      <c r="D211">
        <f t="shared" si="39"/>
        <v>13.764099999999999</v>
      </c>
      <c r="E211">
        <f t="shared" si="40"/>
        <v>23.912099999999995</v>
      </c>
      <c r="F211">
        <f t="shared" si="41"/>
        <v>18.1419</v>
      </c>
      <c r="AJ211" s="2"/>
    </row>
    <row r="212" spans="1:36" x14ac:dyDescent="0.25">
      <c r="B212" s="2">
        <v>2.4500000000000002</v>
      </c>
      <c r="C212" s="3">
        <v>9.3800000000000008</v>
      </c>
      <c r="D212">
        <f t="shared" si="39"/>
        <v>6.0025000000000013</v>
      </c>
      <c r="E212">
        <f t="shared" si="40"/>
        <v>87.984400000000008</v>
      </c>
      <c r="F212">
        <f t="shared" si="41"/>
        <v>22.981000000000005</v>
      </c>
      <c r="AJ212" s="2"/>
    </row>
    <row r="213" spans="1:36" x14ac:dyDescent="0.25">
      <c r="A213">
        <v>27</v>
      </c>
      <c r="B213" s="2">
        <v>4.12</v>
      </c>
      <c r="C213" s="3">
        <v>3.1</v>
      </c>
      <c r="D213">
        <f t="shared" si="39"/>
        <v>16.974399999999999</v>
      </c>
      <c r="E213">
        <f t="shared" si="40"/>
        <v>9.6100000000000012</v>
      </c>
      <c r="F213">
        <f t="shared" si="41"/>
        <v>12.772</v>
      </c>
      <c r="AJ213" s="2"/>
    </row>
    <row r="214" spans="1:36" x14ac:dyDescent="0.25">
      <c r="B214" s="2">
        <v>2.65</v>
      </c>
      <c r="C214" s="3">
        <v>8</v>
      </c>
      <c r="D214">
        <f t="shared" si="39"/>
        <v>7.0225</v>
      </c>
      <c r="E214">
        <f t="shared" si="40"/>
        <v>64</v>
      </c>
      <c r="F214">
        <f t="shared" si="41"/>
        <v>21.2</v>
      </c>
      <c r="AJ214" s="2"/>
    </row>
    <row r="215" spans="1:36" x14ac:dyDescent="0.25">
      <c r="B215" s="2">
        <v>3.37</v>
      </c>
      <c r="C215" s="3">
        <v>0</v>
      </c>
      <c r="D215">
        <f t="shared" si="39"/>
        <v>11.356900000000001</v>
      </c>
      <c r="E215">
        <f t="shared" si="40"/>
        <v>0</v>
      </c>
      <c r="F215">
        <f t="shared" si="41"/>
        <v>0</v>
      </c>
      <c r="AJ215" s="2"/>
    </row>
    <row r="216" spans="1:36" x14ac:dyDescent="0.25">
      <c r="B216" s="2">
        <v>2.84</v>
      </c>
      <c r="C216" s="3">
        <v>6.81</v>
      </c>
      <c r="D216">
        <f t="shared" si="39"/>
        <v>8.0655999999999999</v>
      </c>
      <c r="E216">
        <f t="shared" si="40"/>
        <v>46.376099999999994</v>
      </c>
      <c r="F216">
        <f t="shared" si="41"/>
        <v>19.340399999999999</v>
      </c>
      <c r="AJ216" s="2"/>
    </row>
    <row r="217" spans="1:36" x14ac:dyDescent="0.25">
      <c r="B217" s="2">
        <v>4.38</v>
      </c>
      <c r="C217" s="3">
        <v>0</v>
      </c>
      <c r="D217">
        <f t="shared" si="39"/>
        <v>19.1844</v>
      </c>
      <c r="E217">
        <f t="shared" si="40"/>
        <v>0</v>
      </c>
      <c r="F217">
        <f t="shared" si="41"/>
        <v>0</v>
      </c>
      <c r="AJ217" s="2"/>
    </row>
    <row r="218" spans="1:36" x14ac:dyDescent="0.25">
      <c r="B218" s="2">
        <v>5.36</v>
      </c>
      <c r="C218" s="3">
        <v>0</v>
      </c>
      <c r="D218">
        <f t="shared" si="39"/>
        <v>28.729600000000005</v>
      </c>
      <c r="E218">
        <f t="shared" si="40"/>
        <v>0</v>
      </c>
      <c r="F218">
        <f t="shared" si="41"/>
        <v>0</v>
      </c>
      <c r="AJ218" s="2"/>
    </row>
    <row r="219" spans="1:36" x14ac:dyDescent="0.25">
      <c r="B219" s="2">
        <v>3.24</v>
      </c>
      <c r="C219" s="3">
        <v>5.28</v>
      </c>
      <c r="D219">
        <f t="shared" si="39"/>
        <v>10.497600000000002</v>
      </c>
      <c r="E219">
        <f t="shared" si="40"/>
        <v>27.878400000000003</v>
      </c>
      <c r="F219">
        <f t="shared" si="41"/>
        <v>17.107200000000002</v>
      </c>
      <c r="AJ219" s="2"/>
    </row>
    <row r="220" spans="1:36" x14ac:dyDescent="0.25">
      <c r="B220" s="2">
        <v>2.5499999999999998</v>
      </c>
      <c r="C220" s="3">
        <v>9.18</v>
      </c>
      <c r="D220">
        <f t="shared" si="39"/>
        <v>6.5024999999999995</v>
      </c>
      <c r="E220">
        <f t="shared" si="40"/>
        <v>84.27239999999999</v>
      </c>
      <c r="F220">
        <f t="shared" si="41"/>
        <v>23.408999999999999</v>
      </c>
      <c r="AJ220" s="2"/>
    </row>
    <row r="221" spans="1:36" x14ac:dyDescent="0.25">
      <c r="A221">
        <v>28</v>
      </c>
      <c r="B221" s="2">
        <v>4.16</v>
      </c>
      <c r="C221" s="3">
        <v>3.08</v>
      </c>
      <c r="D221">
        <f t="shared" si="39"/>
        <v>17.305600000000002</v>
      </c>
      <c r="E221">
        <f t="shared" si="40"/>
        <v>9.4863999999999997</v>
      </c>
      <c r="F221">
        <f t="shared" si="41"/>
        <v>12.812800000000001</v>
      </c>
      <c r="AJ221" s="2"/>
    </row>
    <row r="222" spans="1:36" x14ac:dyDescent="0.25">
      <c r="B222" s="2">
        <v>2.62</v>
      </c>
      <c r="C222" s="3">
        <v>8.0500000000000007</v>
      </c>
      <c r="D222">
        <f t="shared" si="39"/>
        <v>6.8644000000000007</v>
      </c>
      <c r="E222">
        <f t="shared" si="40"/>
        <v>64.802500000000009</v>
      </c>
      <c r="F222">
        <f t="shared" si="41"/>
        <v>21.091000000000001</v>
      </c>
      <c r="AJ222" s="2"/>
    </row>
    <row r="223" spans="1:36" x14ac:dyDescent="0.25">
      <c r="B223" s="2">
        <v>3.33</v>
      </c>
      <c r="C223" s="3">
        <v>0</v>
      </c>
      <c r="D223">
        <f t="shared" si="39"/>
        <v>11.088900000000001</v>
      </c>
      <c r="E223">
        <f t="shared" si="40"/>
        <v>0</v>
      </c>
      <c r="F223">
        <f t="shared" si="41"/>
        <v>0</v>
      </c>
      <c r="AJ223" s="2"/>
    </row>
    <row r="224" spans="1:36" x14ac:dyDescent="0.25">
      <c r="B224" s="2">
        <v>2.61</v>
      </c>
      <c r="C224" s="3">
        <v>7.06</v>
      </c>
      <c r="D224">
        <f t="shared" si="39"/>
        <v>6.8120999999999992</v>
      </c>
      <c r="E224">
        <f t="shared" si="40"/>
        <v>49.843599999999995</v>
      </c>
      <c r="F224">
        <f t="shared" si="41"/>
        <v>18.426599999999997</v>
      </c>
      <c r="AJ224" s="2"/>
    </row>
    <row r="225" spans="1:36" x14ac:dyDescent="0.25">
      <c r="B225" s="2">
        <v>4.5</v>
      </c>
      <c r="C225" s="3">
        <v>0</v>
      </c>
      <c r="D225">
        <f t="shared" si="39"/>
        <v>20.25</v>
      </c>
      <c r="E225">
        <f t="shared" si="40"/>
        <v>0</v>
      </c>
      <c r="F225">
        <f t="shared" si="41"/>
        <v>0</v>
      </c>
      <c r="AJ225" s="2"/>
    </row>
    <row r="226" spans="1:36" x14ac:dyDescent="0.25">
      <c r="B226" s="2">
        <v>4.88</v>
      </c>
      <c r="C226" s="3">
        <v>0</v>
      </c>
      <c r="D226">
        <f t="shared" si="39"/>
        <v>23.814399999999999</v>
      </c>
      <c r="E226">
        <f t="shared" si="40"/>
        <v>0</v>
      </c>
      <c r="F226">
        <f t="shared" si="41"/>
        <v>0</v>
      </c>
      <c r="AJ226" s="2"/>
    </row>
    <row r="227" spans="1:36" x14ac:dyDescent="0.25">
      <c r="B227" s="2">
        <v>3.82</v>
      </c>
      <c r="C227" s="3">
        <v>4.8499999999999996</v>
      </c>
      <c r="D227">
        <f t="shared" si="39"/>
        <v>14.5924</v>
      </c>
      <c r="E227">
        <f t="shared" si="40"/>
        <v>23.522499999999997</v>
      </c>
      <c r="F227">
        <f t="shared" si="41"/>
        <v>18.526999999999997</v>
      </c>
      <c r="AJ227" s="2"/>
    </row>
    <row r="228" spans="1:36" x14ac:dyDescent="0.25">
      <c r="B228" s="2">
        <v>2.89</v>
      </c>
      <c r="C228" s="3">
        <v>8.75</v>
      </c>
      <c r="D228">
        <f t="shared" si="39"/>
        <v>8.3521000000000001</v>
      </c>
      <c r="E228">
        <f t="shared" si="40"/>
        <v>76.5625</v>
      </c>
      <c r="F228">
        <f t="shared" si="41"/>
        <v>25.287500000000001</v>
      </c>
      <c r="AJ228" s="2"/>
    </row>
    <row r="229" spans="1:36" x14ac:dyDescent="0.25">
      <c r="A229">
        <v>29</v>
      </c>
      <c r="B229" s="2">
        <v>4.22</v>
      </c>
      <c r="C229" s="3">
        <v>3.08</v>
      </c>
      <c r="D229">
        <f t="shared" si="39"/>
        <v>17.808399999999999</v>
      </c>
      <c r="E229">
        <f t="shared" si="40"/>
        <v>9.4863999999999997</v>
      </c>
      <c r="F229">
        <f t="shared" si="41"/>
        <v>12.9976</v>
      </c>
      <c r="AJ229" s="2"/>
    </row>
    <row r="230" spans="1:36" x14ac:dyDescent="0.25">
      <c r="B230" s="2">
        <v>2.62</v>
      </c>
      <c r="C230" s="3">
        <v>8.02</v>
      </c>
      <c r="D230">
        <f t="shared" si="39"/>
        <v>6.8644000000000007</v>
      </c>
      <c r="E230">
        <f t="shared" si="40"/>
        <v>64.320399999999992</v>
      </c>
      <c r="F230">
        <f t="shared" si="41"/>
        <v>21.0124</v>
      </c>
      <c r="AJ230" s="2"/>
    </row>
    <row r="231" spans="1:36" x14ac:dyDescent="0.25">
      <c r="B231" s="2">
        <v>3.48</v>
      </c>
      <c r="C231" s="3">
        <v>0</v>
      </c>
      <c r="D231">
        <f t="shared" si="39"/>
        <v>12.1104</v>
      </c>
      <c r="E231">
        <f t="shared" si="40"/>
        <v>0</v>
      </c>
      <c r="F231">
        <f t="shared" si="41"/>
        <v>0</v>
      </c>
      <c r="AJ231" s="2"/>
    </row>
    <row r="232" spans="1:36" x14ac:dyDescent="0.25">
      <c r="B232" s="2">
        <v>2.87</v>
      </c>
      <c r="C232" s="3">
        <v>6.82</v>
      </c>
      <c r="D232">
        <f t="shared" si="39"/>
        <v>8.2369000000000003</v>
      </c>
      <c r="E232">
        <f t="shared" si="40"/>
        <v>46.512400000000007</v>
      </c>
      <c r="F232">
        <f t="shared" si="41"/>
        <v>19.573400000000003</v>
      </c>
      <c r="AJ232" s="2"/>
    </row>
    <row r="233" spans="1:36" x14ac:dyDescent="0.25">
      <c r="B233" s="2">
        <v>4.91</v>
      </c>
      <c r="C233" s="3">
        <v>0</v>
      </c>
      <c r="D233">
        <f t="shared" si="39"/>
        <v>24.1081</v>
      </c>
      <c r="E233">
        <f t="shared" si="40"/>
        <v>0</v>
      </c>
      <c r="F233">
        <f t="shared" si="41"/>
        <v>0</v>
      </c>
      <c r="AJ233" s="2"/>
    </row>
    <row r="234" spans="1:36" x14ac:dyDescent="0.25">
      <c r="B234" s="2">
        <v>5.21</v>
      </c>
      <c r="C234" s="3">
        <v>0</v>
      </c>
      <c r="D234">
        <f t="shared" si="39"/>
        <v>27.144099999999998</v>
      </c>
      <c r="E234">
        <f t="shared" si="40"/>
        <v>0</v>
      </c>
      <c r="F234">
        <f t="shared" si="41"/>
        <v>0</v>
      </c>
      <c r="AJ234" s="2"/>
    </row>
    <row r="235" spans="1:36" x14ac:dyDescent="0.25">
      <c r="B235" s="2">
        <v>3.59</v>
      </c>
      <c r="C235" s="3">
        <v>4.97</v>
      </c>
      <c r="D235">
        <f t="shared" si="39"/>
        <v>12.8881</v>
      </c>
      <c r="E235">
        <f t="shared" si="40"/>
        <v>24.700899999999997</v>
      </c>
      <c r="F235">
        <f t="shared" si="41"/>
        <v>17.842299999999998</v>
      </c>
      <c r="AJ235" s="2"/>
    </row>
    <row r="236" spans="1:36" x14ac:dyDescent="0.25">
      <c r="B236" s="2">
        <v>3</v>
      </c>
      <c r="C236" s="3">
        <v>8.69</v>
      </c>
      <c r="D236">
        <f t="shared" si="39"/>
        <v>9</v>
      </c>
      <c r="E236">
        <f t="shared" si="40"/>
        <v>75.516099999999994</v>
      </c>
      <c r="F236">
        <f t="shared" si="41"/>
        <v>26.07</v>
      </c>
      <c r="AJ236" s="2"/>
    </row>
    <row r="237" spans="1:36" x14ac:dyDescent="0.25">
      <c r="A237">
        <v>30</v>
      </c>
      <c r="B237" s="2">
        <v>4.0599999999999996</v>
      </c>
      <c r="C237" s="3">
        <v>3.16</v>
      </c>
      <c r="D237">
        <f t="shared" si="39"/>
        <v>16.483599999999996</v>
      </c>
      <c r="E237">
        <f t="shared" si="40"/>
        <v>9.9856000000000016</v>
      </c>
      <c r="F237">
        <f t="shared" si="41"/>
        <v>12.829599999999999</v>
      </c>
      <c r="AJ237" s="2"/>
    </row>
    <row r="238" spans="1:36" x14ac:dyDescent="0.25">
      <c r="B238" s="2">
        <v>2.73</v>
      </c>
      <c r="C238" s="3">
        <v>7.84</v>
      </c>
      <c r="D238">
        <f t="shared" si="39"/>
        <v>7.4528999999999996</v>
      </c>
      <c r="E238">
        <f t="shared" si="40"/>
        <v>61.465599999999995</v>
      </c>
      <c r="F238">
        <f t="shared" si="41"/>
        <v>21.403199999999998</v>
      </c>
      <c r="AJ238" s="2"/>
    </row>
    <row r="239" spans="1:36" x14ac:dyDescent="0.25">
      <c r="B239" s="2">
        <v>3.83</v>
      </c>
      <c r="C239" s="3">
        <v>0</v>
      </c>
      <c r="D239">
        <f t="shared" si="39"/>
        <v>14.668900000000001</v>
      </c>
      <c r="E239">
        <f t="shared" si="40"/>
        <v>0</v>
      </c>
      <c r="F239">
        <f t="shared" si="41"/>
        <v>0</v>
      </c>
      <c r="AJ239" s="2"/>
    </row>
    <row r="240" spans="1:36" x14ac:dyDescent="0.25">
      <c r="B240" s="2">
        <v>2.89</v>
      </c>
      <c r="C240" s="3">
        <v>6.74</v>
      </c>
      <c r="D240">
        <f t="shared" si="39"/>
        <v>8.3521000000000001</v>
      </c>
      <c r="E240">
        <f t="shared" si="40"/>
        <v>45.427600000000005</v>
      </c>
      <c r="F240">
        <f t="shared" si="41"/>
        <v>19.4786</v>
      </c>
      <c r="AJ240" s="2"/>
    </row>
    <row r="241" spans="2:36" x14ac:dyDescent="0.25">
      <c r="B241" s="2">
        <v>4.33</v>
      </c>
      <c r="C241" s="3">
        <v>0</v>
      </c>
      <c r="D241">
        <f t="shared" si="39"/>
        <v>18.748899999999999</v>
      </c>
      <c r="E241">
        <f t="shared" si="40"/>
        <v>0</v>
      </c>
      <c r="F241">
        <f t="shared" si="41"/>
        <v>0</v>
      </c>
      <c r="AJ241" s="2"/>
    </row>
    <row r="242" spans="2:36" x14ac:dyDescent="0.25">
      <c r="B242" s="2">
        <v>5.87</v>
      </c>
      <c r="C242" s="3">
        <v>0</v>
      </c>
      <c r="D242">
        <f t="shared" si="39"/>
        <v>34.456900000000005</v>
      </c>
      <c r="E242">
        <f t="shared" si="40"/>
        <v>0</v>
      </c>
      <c r="F242">
        <f t="shared" si="41"/>
        <v>0</v>
      </c>
      <c r="AJ242" s="2"/>
    </row>
    <row r="243" spans="2:36" x14ac:dyDescent="0.25">
      <c r="B243" s="2">
        <v>3.92</v>
      </c>
      <c r="C243" s="3">
        <v>4.8499999999999996</v>
      </c>
      <c r="D243">
        <f t="shared" si="39"/>
        <v>15.366399999999999</v>
      </c>
      <c r="E243">
        <f t="shared" si="40"/>
        <v>23.522499999999997</v>
      </c>
      <c r="F243">
        <f t="shared" si="41"/>
        <v>19.011999999999997</v>
      </c>
      <c r="AJ243" s="2"/>
    </row>
    <row r="244" spans="2:36" x14ac:dyDescent="0.25">
      <c r="B244" s="2">
        <v>2.94</v>
      </c>
      <c r="C244" s="3">
        <v>8.66</v>
      </c>
      <c r="D244">
        <f t="shared" si="39"/>
        <v>8.6435999999999993</v>
      </c>
      <c r="E244">
        <f t="shared" si="40"/>
        <v>74.995599999999996</v>
      </c>
      <c r="F244">
        <f t="shared" si="41"/>
        <v>25.4604</v>
      </c>
      <c r="AJ244" s="2"/>
    </row>
    <row r="245" spans="2:36" x14ac:dyDescent="0.25">
      <c r="AJ245" s="2"/>
    </row>
    <row r="246" spans="2:36" x14ac:dyDescent="0.25">
      <c r="AJ246" s="2"/>
    </row>
    <row r="247" spans="2:36" x14ac:dyDescent="0.25">
      <c r="AJ247" s="2"/>
    </row>
    <row r="248" spans="2:36" x14ac:dyDescent="0.25">
      <c r="AJ248" s="2"/>
    </row>
    <row r="249" spans="2:36" x14ac:dyDescent="0.25">
      <c r="AJ249" s="2"/>
    </row>
    <row r="250" spans="2:36" x14ac:dyDescent="0.25">
      <c r="AJ250" s="2"/>
    </row>
    <row r="251" spans="2:36" x14ac:dyDescent="0.25">
      <c r="AJ251" s="2"/>
    </row>
    <row r="252" spans="2:36" x14ac:dyDescent="0.25">
      <c r="AJ252" s="2"/>
    </row>
    <row r="253" spans="2:36" x14ac:dyDescent="0.25">
      <c r="AJ253" s="2"/>
    </row>
    <row r="254" spans="2:36" x14ac:dyDescent="0.25">
      <c r="AJ254" s="2"/>
    </row>
    <row r="255" spans="2:36" x14ac:dyDescent="0.25">
      <c r="AJ255" s="2"/>
    </row>
    <row r="256" spans="2:36" x14ac:dyDescent="0.25">
      <c r="AJ256" s="2"/>
    </row>
    <row r="257" spans="36:36" x14ac:dyDescent="0.25">
      <c r="AJ257" s="2"/>
    </row>
    <row r="258" spans="36:36" x14ac:dyDescent="0.25">
      <c r="AJ258" s="2"/>
    </row>
    <row r="259" spans="36:36" x14ac:dyDescent="0.25">
      <c r="AJ259" s="2"/>
    </row>
    <row r="260" spans="36:36" x14ac:dyDescent="0.25">
      <c r="AJ260" s="2"/>
    </row>
    <row r="261" spans="36:36" x14ac:dyDescent="0.25">
      <c r="AJ261" s="2"/>
    </row>
    <row r="262" spans="36:36" x14ac:dyDescent="0.25">
      <c r="AJ262" s="2"/>
    </row>
    <row r="263" spans="36:36" x14ac:dyDescent="0.25">
      <c r="AJ263" s="2"/>
    </row>
    <row r="264" spans="36:36" x14ac:dyDescent="0.25">
      <c r="AJ264" s="2"/>
    </row>
    <row r="265" spans="36:36" x14ac:dyDescent="0.25">
      <c r="AJ265" s="2"/>
    </row>
    <row r="266" spans="36:36" x14ac:dyDescent="0.25">
      <c r="AJ266" s="2"/>
    </row>
    <row r="267" spans="36:36" x14ac:dyDescent="0.25">
      <c r="AJ267" s="2"/>
    </row>
    <row r="268" spans="36:36" x14ac:dyDescent="0.25">
      <c r="AJ268" s="2"/>
    </row>
    <row r="269" spans="36:36" x14ac:dyDescent="0.25">
      <c r="AJ269" s="2"/>
    </row>
    <row r="270" spans="36:36" x14ac:dyDescent="0.25">
      <c r="AJ270" s="2"/>
    </row>
    <row r="271" spans="36:36" x14ac:dyDescent="0.25">
      <c r="AJ271" s="2"/>
    </row>
    <row r="272" spans="36:36" x14ac:dyDescent="0.25">
      <c r="AJ272" s="2"/>
    </row>
    <row r="273" spans="36:36" x14ac:dyDescent="0.25">
      <c r="AJ273" s="2"/>
    </row>
    <row r="274" spans="36:36" x14ac:dyDescent="0.25">
      <c r="AJ274" s="2"/>
    </row>
    <row r="275" spans="36:36" x14ac:dyDescent="0.25">
      <c r="AJ275" s="2"/>
    </row>
    <row r="276" spans="36:36" x14ac:dyDescent="0.25">
      <c r="AJ276" s="2"/>
    </row>
    <row r="277" spans="36:36" x14ac:dyDescent="0.25">
      <c r="AJ277" s="2"/>
    </row>
  </sheetData>
  <sortState ref="R2:S115">
    <sortCondition ref="R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 D9D9</dc:creator>
  <cp:lastModifiedBy>D4 D9D9</cp:lastModifiedBy>
  <dcterms:created xsi:type="dcterms:W3CDTF">2022-10-20T09:51:25Z</dcterms:created>
  <dcterms:modified xsi:type="dcterms:W3CDTF">2022-10-26T11:38:33Z</dcterms:modified>
</cp:coreProperties>
</file>