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8DC4F546-72BB-48C9-9B23-CE0E9F51AA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абл_6" sheetId="8" r:id="rId1"/>
    <sheet name="Данные" sheetId="10" state="hidden" r:id="rId2"/>
    <sheet name="Данные_образец" sheetId="15" state="hidden" r:id="rId3"/>
    <sheet name="Данные_02" sheetId="16" state="hidden" r:id="rId4"/>
    <sheet name="Лист1" sheetId="17" r:id="rId5"/>
  </sheets>
  <definedNames>
    <definedName name="_xlnm.Print_Area" localSheetId="0">Табл_6!$A$2:$H$187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8" l="1"/>
  <c r="C150" i="8" l="1"/>
  <c r="D158" i="8" l="1"/>
  <c r="C158" i="8"/>
  <c r="E158" i="8"/>
  <c r="D57" i="8" l="1"/>
  <c r="E57" i="8"/>
  <c r="D26" i="8" l="1"/>
  <c r="E26" i="8"/>
  <c r="D78" i="8"/>
  <c r="E78" i="8"/>
  <c r="D91" i="8"/>
  <c r="E91" i="8"/>
  <c r="D184" i="8"/>
  <c r="E184" i="8"/>
  <c r="C184" i="8"/>
  <c r="E105" i="8" l="1"/>
  <c r="E160" i="8" s="1"/>
  <c r="D103" i="8"/>
  <c r="D105" i="8" s="1"/>
  <c r="D160" i="8" s="1"/>
  <c r="C103" i="8"/>
  <c r="C91" i="8"/>
  <c r="C57" i="8"/>
  <c r="C78" i="8"/>
  <c r="C26" i="8"/>
  <c r="E183" i="8" l="1"/>
  <c r="E185" i="8"/>
  <c r="D185" i="8"/>
  <c r="D183" i="8"/>
  <c r="C105" i="8"/>
  <c r="E131" i="17"/>
  <c r="D131" i="17"/>
  <c r="C131" i="17"/>
  <c r="E130" i="17"/>
  <c r="D130" i="17"/>
  <c r="C130" i="17"/>
  <c r="E120" i="17"/>
  <c r="D120" i="17"/>
  <c r="C120" i="17"/>
  <c r="E119" i="17"/>
  <c r="D119" i="17"/>
  <c r="C119" i="17"/>
  <c r="C95" i="17"/>
  <c r="C113" i="17" s="1"/>
  <c r="C183" i="8" l="1"/>
  <c r="C160" i="8"/>
  <c r="C185" i="8" s="1"/>
  <c r="F177" i="8"/>
  <c r="E177" i="8"/>
  <c r="D177" i="8"/>
  <c r="F166" i="8"/>
  <c r="E166" i="8"/>
  <c r="D166" i="8"/>
  <c r="D167" i="8" l="1"/>
  <c r="F167" i="8"/>
  <c r="E178" i="8"/>
  <c r="E167" i="8"/>
  <c r="F178" i="8" l="1"/>
  <c r="D178" i="8"/>
  <c r="H22" i="10" l="1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E23" i="10" s="1"/>
  <c r="D20" i="10"/>
  <c r="C20" i="10"/>
  <c r="G15" i="10"/>
  <c r="F15" i="10"/>
  <c r="E15" i="10"/>
  <c r="D15" i="10"/>
  <c r="C15" i="10"/>
  <c r="B14" i="10"/>
  <c r="B13" i="10"/>
  <c r="B12" i="10"/>
  <c r="M7" i="10"/>
  <c r="L7" i="10"/>
  <c r="K7" i="10"/>
  <c r="J7" i="10"/>
  <c r="I7" i="10"/>
  <c r="H7" i="10"/>
  <c r="G7" i="10"/>
  <c r="F7" i="10"/>
  <c r="E7" i="10"/>
  <c r="D7" i="10"/>
  <c r="C7" i="10"/>
  <c r="B6" i="10"/>
  <c r="B5" i="10"/>
  <c r="B4" i="10"/>
  <c r="C23" i="10" l="1"/>
  <c r="G23" i="10"/>
  <c r="B15" i="10"/>
  <c r="B22" i="10"/>
  <c r="D23" i="10"/>
  <c r="F23" i="10"/>
  <c r="B21" i="10"/>
  <c r="H23" i="10"/>
  <c r="B7" i="10"/>
  <c r="B20" i="10"/>
  <c r="B23" i="10" l="1"/>
  <c r="B31" i="16" l="1"/>
  <c r="H22" i="16"/>
  <c r="G22" i="16"/>
  <c r="F22" i="16"/>
  <c r="E22" i="16"/>
  <c r="D22" i="16"/>
  <c r="C22" i="16"/>
  <c r="H21" i="16"/>
  <c r="G21" i="16"/>
  <c r="F21" i="16"/>
  <c r="E21" i="16"/>
  <c r="D21" i="16"/>
  <c r="C21" i="16"/>
  <c r="H20" i="16"/>
  <c r="G20" i="16"/>
  <c r="F20" i="16"/>
  <c r="F23" i="16" s="1"/>
  <c r="E20" i="16"/>
  <c r="D20" i="16"/>
  <c r="C20" i="16"/>
  <c r="B15" i="16"/>
  <c r="B14" i="16"/>
  <c r="B13" i="16"/>
  <c r="B12" i="16"/>
  <c r="B7" i="16"/>
  <c r="B6" i="16"/>
  <c r="B5" i="16"/>
  <c r="B4" i="16"/>
  <c r="B31" i="15"/>
  <c r="H22" i="15"/>
  <c r="G22" i="15"/>
  <c r="F22" i="15"/>
  <c r="E22" i="15"/>
  <c r="D22" i="15"/>
  <c r="C22" i="15"/>
  <c r="H21" i="15"/>
  <c r="G21" i="15"/>
  <c r="F21" i="15"/>
  <c r="E21" i="15"/>
  <c r="D21" i="15"/>
  <c r="C21" i="15"/>
  <c r="H20" i="15"/>
  <c r="G20" i="15"/>
  <c r="F20" i="15"/>
  <c r="E20" i="15"/>
  <c r="D20" i="15"/>
  <c r="C20" i="15"/>
  <c r="G15" i="15"/>
  <c r="F15" i="15"/>
  <c r="E15" i="15"/>
  <c r="D15" i="15"/>
  <c r="C15" i="15"/>
  <c r="B14" i="15"/>
  <c r="B13" i="15"/>
  <c r="B12" i="15"/>
  <c r="M7" i="15"/>
  <c r="L7" i="15"/>
  <c r="K7" i="15"/>
  <c r="J7" i="15"/>
  <c r="I7" i="15"/>
  <c r="H7" i="15"/>
  <c r="G7" i="15"/>
  <c r="F7" i="15"/>
  <c r="E7" i="15"/>
  <c r="D7" i="15"/>
  <c r="C7" i="15"/>
  <c r="B6" i="15"/>
  <c r="B5" i="15"/>
  <c r="B4" i="15"/>
  <c r="E23" i="15" l="1"/>
  <c r="F23" i="15"/>
  <c r="B22" i="15"/>
  <c r="B21" i="15"/>
  <c r="B15" i="15"/>
  <c r="B21" i="16"/>
  <c r="B20" i="15"/>
  <c r="C23" i="15"/>
  <c r="G23" i="15"/>
  <c r="B22" i="16"/>
  <c r="D23" i="15"/>
  <c r="D23" i="16"/>
  <c r="H23" i="16"/>
  <c r="B7" i="15"/>
  <c r="H23" i="15"/>
  <c r="C23" i="16"/>
  <c r="E23" i="16"/>
  <c r="G23" i="16"/>
  <c r="B20" i="16"/>
  <c r="B23" i="15" l="1"/>
  <c r="B23" i="16"/>
  <c r="B31" i="10" l="1"/>
</calcChain>
</file>

<file path=xl/sharedStrings.xml><?xml version="1.0" encoding="utf-8"?>
<sst xmlns="http://schemas.openxmlformats.org/spreadsheetml/2006/main" count="883" uniqueCount="590">
  <si>
    <t>ИТОГО:</t>
  </si>
  <si>
    <t>Республика КАРЕЛИЯ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</si>
  <si>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</si>
  <si>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</si>
  <si>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</si>
  <si>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</si>
  <si>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</si>
  <si>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ИВАНОВСКАЯ область</t>
  </si>
  <si>
    <t>КАЛИНИНГРАДСКАЯ область</t>
  </si>
  <si>
    <t>КАЛУЖСКАЯ область</t>
  </si>
  <si>
    <t>КОСТРОМСКАЯ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</si>
  <si>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</si>
  <si>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</si>
  <si>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</si>
  <si>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</si>
  <si>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</si>
  <si>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</si>
  <si>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ОРЛОВСКАЯ область</t>
  </si>
  <si>
    <t>ПСКОВСКАЯ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</si>
  <si>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</si>
  <si>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</si>
  <si>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</si>
  <si>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</si>
  <si>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</si>
  <si>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</si>
  <si>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</si>
  <si>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 xml:space="preserve">Город ФЗ САНКТ-ПЕТЕРБУРГ </t>
  </si>
  <si>
    <t>ВСЕГО:</t>
  </si>
  <si>
    <t>ЦЕНТРАЛЬНЫЙ ВОЕННЫЙ ОКРУГ</t>
  </si>
  <si>
    <t>Республика АЛТАЙ</t>
  </si>
  <si>
    <t>Республика БАШКОРТОСТАН</t>
  </si>
  <si>
    <t xml:space="preserve"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</si>
  <si>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</si>
  <si>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</si>
  <si>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</si>
  <si>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</si>
  <si>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</si>
  <si>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</si>
  <si>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</si>
  <si>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</si>
  <si>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</si>
  <si>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</si>
  <si>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</si>
  <si>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</si>
  <si>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</si>
  <si>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</si>
  <si>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</si>
  <si>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</si>
  <si>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</si>
  <si>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</si>
  <si>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</si>
  <si>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</si>
  <si>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</si>
  <si>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</si>
  <si>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</si>
  <si>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ЮЖНЫЙ ВОЕННЫЙ ОКРУГ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</si>
  <si>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</si>
  <si>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</si>
  <si>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</si>
  <si>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</si>
  <si>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</si>
  <si>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</si>
  <si>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</si>
  <si>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</si>
  <si>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</si>
  <si>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</si>
  <si>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</si>
  <si>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ВОСТОЧНЫЙ ВОЕННЫЙ ОКРУГ</t>
  </si>
  <si>
    <t>Республика БУРЯТИЯ</t>
  </si>
  <si>
    <t xml:space="preserve"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</si>
  <si>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</si>
  <si>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</si>
  <si>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</si>
  <si>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</si>
  <si>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</si>
  <si>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</si>
  <si>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</si>
  <si>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</si>
  <si>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</si>
  <si>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КОМИ</t>
  </si>
  <si>
    <t>АРХАНГЕЛЬСКАЯ область</t>
  </si>
  <si>
    <t>МУРМАНСКАЯ область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</si>
  <si>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</si>
  <si>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ФУБХУХО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</si>
  <si>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</si>
  <si>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Федеральная служба безопасности</t>
  </si>
  <si>
    <t>Министерство по чрезвычайным ситуациям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</si>
  <si>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</si>
  <si>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</si>
  <si>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</si>
  <si>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</si>
  <si>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</si>
  <si>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Республика ТАДЖИКИСТАН</t>
  </si>
  <si>
    <t>ТУРКМЕНИСТАН</t>
  </si>
  <si>
    <t>Республика ЮЖНАЯ ОСЕТИЯ</t>
  </si>
  <si>
    <t>Косяки</t>
  </si>
  <si>
    <t>Росгвардия</t>
  </si>
  <si>
    <t xml:space="preserve">УДМУРТСКАЯ Республика </t>
  </si>
  <si>
    <t>ЧУВАШСКАЯ Республика</t>
  </si>
  <si>
    <t>КАБАРДИНО-БАЛКАРСКАЯ Республика</t>
  </si>
  <si>
    <t>КАРАЧАЕВО-ЧЕРКЕССКАЯ Республика</t>
  </si>
  <si>
    <t>Республика АДЫГЕЯ (Адыгея)</t>
  </si>
  <si>
    <t>ЧЕЧЕНСКАЯ Республика</t>
  </si>
  <si>
    <t>ЗВО</t>
  </si>
  <si>
    <t>ЦВО</t>
  </si>
  <si>
    <t>ЮВО</t>
  </si>
  <si>
    <t>ВВО</t>
  </si>
  <si>
    <t>СФ</t>
  </si>
  <si>
    <t>Федеральная служба охраны</t>
  </si>
  <si>
    <t>12 Главное управление МО РФ</t>
  </si>
  <si>
    <t>ЯМАЛО-НЕНЕЦКИЙ автономный округ</t>
  </si>
  <si>
    <t>город БАЙКОНУР Республики Казахстан</t>
  </si>
  <si>
    <t>Всего</t>
  </si>
  <si>
    <t>из них:</t>
  </si>
  <si>
    <t>ГК ВВС</t>
  </si>
  <si>
    <t>РВСН</t>
  </si>
  <si>
    <t>ВДВ</t>
  </si>
  <si>
    <t>12 ГУ</t>
  </si>
  <si>
    <t>ГУ ГШ</t>
  </si>
  <si>
    <t>ВУНЦ ВВС «Военно-воздушная академия» (Воронеж)</t>
  </si>
  <si>
    <t>ВУНЦ ВВС «Военно-воздушная академия» (Сызрань)</t>
  </si>
  <si>
    <t>ВУНЦ ВВС «Военно-воздушная академия» (Челябинск)</t>
  </si>
  <si>
    <r>
      <rPr>
        <b/>
        <sz val="10"/>
        <rFont val="Arial"/>
        <family val="2"/>
        <charset val="204"/>
      </rPr>
      <t>ЮВО</t>
    </r>
  </si>
  <si>
    <r>
      <rPr>
        <b/>
        <sz val="10"/>
        <rFont val="Arial"/>
        <family val="2"/>
        <charset val="204"/>
      </rPr>
      <t>ИТОГО:</t>
    </r>
  </si>
  <si>
    <t>Другие</t>
  </si>
  <si>
    <t>Подлежит набору:</t>
  </si>
  <si>
    <t>План набора ЛД, Военнослужащие:</t>
  </si>
  <si>
    <t>План набора ЛД, Гражданские и отслужившие:</t>
  </si>
  <si>
    <t>План набора ЛД, Все:</t>
  </si>
  <si>
    <t>МО РФ (Управление начальника войск РХБЗ ВС РФ)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</si>
  <si>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</si>
  <si>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</si>
  <si>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</si>
  <si>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</si>
  <si>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</si>
  <si>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</si>
  <si>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</si>
  <si>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</si>
  <si>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</si>
  <si>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Управление начальника войск РЭБ ВС РФ</t>
  </si>
  <si>
    <t>Управление начальника инженерных войск ВС РФ</t>
  </si>
  <si>
    <t>ГАБТУ</t>
  </si>
  <si>
    <t>МОСКОВСКИЙ ВОЕННЫЙ ОКРУГ</t>
  </si>
  <si>
    <t>ЛЕНИНГРАДСКИЙ ВОЕННЫЙ ОКРУГ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</si>
  <si>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</si>
  <si>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</si>
  <si>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</si>
  <si>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</si>
  <si>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ВОЕНОСЛУЖАЩИХ:</t>
  </si>
  <si>
    <t>Приднестровская Молдавская Республика</t>
  </si>
  <si>
    <t>Заграница</t>
  </si>
  <si>
    <t>ВСЕГО ГРАЖДАНСКАЯ МОЛОДЁЖЬ:</t>
  </si>
  <si>
    <t>ВСЕГО ВОЕННОСЛУЖАЩИХ:</t>
  </si>
  <si>
    <t xml:space="preserve">ИТОГО </t>
  </si>
  <si>
    <t>Информация о количестве подавших заявления для поступления 
в ВУНЦ ВВС "ВВА" (г. Воронеж) на 1 марта 2025 г.</t>
  </si>
  <si>
    <t>В форму 29 ГУК загружено 487 чел. (347 чел. внесены в результате обзвона)</t>
  </si>
  <si>
    <t>Военный комиссариат</t>
  </si>
  <si>
    <t>Сведения о личных делах</t>
  </si>
  <si>
    <t>ответственный 
в военнкомате</t>
  </si>
  <si>
    <t xml:space="preserve">МОСКОВСКИЙ ВОЕННЫЙ ОКРУГ </t>
  </si>
  <si>
    <t xml:space="preserve">ЦЕНТРАЛЬНЫЙ ВОЕННЫЙ ОКРУГ </t>
  </si>
  <si>
    <t xml:space="preserve">ЮЖНЫЙ ВОЕННЫЙ ОКРУГ </t>
  </si>
  <si>
    <t xml:space="preserve">ВОСТОЧНЫЙ ВОЕННЫЙ ОКРУГ </t>
  </si>
  <si>
    <t xml:space="preserve">ЛЕНИНГРАДСКИЙ ВОЕННЫЙ ОКРУГ </t>
  </si>
  <si>
    <t>п-к Судариков Геннадий Иванович</t>
  </si>
  <si>
    <t>ст. л-т Маргарян Павел Сергеевич</t>
  </si>
  <si>
    <t>п-к Жуков Алексей Сергеевич</t>
  </si>
  <si>
    <t>п-к Рябков Павел Владимирович</t>
  </si>
  <si>
    <t>п/п-к Новиков Александр Анатольевич</t>
  </si>
  <si>
    <t>п/п-к Герасимов Николай Игоревич</t>
  </si>
  <si>
    <t>п-к Дедов Сергей Владимирович</t>
  </si>
  <si>
    <t>м-р Стряпчев Евгений Эдуардович</t>
  </si>
  <si>
    <t>к-н Матвеев Сергей Сергеевич</t>
  </si>
  <si>
    <t>п/п-к Мухопадов Алексей Александрович</t>
  </si>
  <si>
    <t>п-к Дисенов Артур Амангалиевич</t>
  </si>
  <si>
    <t>п/п-к Соломатин Алексей Анатольевич</t>
  </si>
  <si>
    <t>п-к Сахаров Сергей Васильевич</t>
  </si>
  <si>
    <t>п/п-к Гиззатолов Олег Джавдатович</t>
  </si>
  <si>
    <t>к-н Хасанов Виталий Равхатович</t>
  </si>
  <si>
    <t xml:space="preserve">к-н Стрижак Евгений Дмитриевич </t>
  </si>
  <si>
    <t>майор Стуров Дмитрий Леонидович</t>
  </si>
  <si>
    <t>Теряева Оксана Николаевна</t>
  </si>
  <si>
    <t>Ремпель Владимир Иванович</t>
  </si>
  <si>
    <t>Грязнов Виктор Петрович</t>
  </si>
  <si>
    <t>Бурый Владислав Юрьевич</t>
  </si>
  <si>
    <t>Сабанчиева Мария Хасановна</t>
  </si>
  <si>
    <t>Иваненко Вадим Васильевич</t>
  </si>
  <si>
    <t>Ерофеева Ирина Владимировна</t>
  </si>
  <si>
    <t>Шкляр Сергей Михайлович</t>
  </si>
  <si>
    <t>Шунихин Дмитрий Сергеевич</t>
  </si>
  <si>
    <t>Павлова Алина Юрьевна</t>
  </si>
  <si>
    <t>Пьянкова Ольга Фаритовна</t>
  </si>
  <si>
    <t>Одайол Аяс Альбертович</t>
  </si>
  <si>
    <t>Беляев Юрий Михайлович</t>
  </si>
  <si>
    <t>Францевич Николай  Федорович</t>
  </si>
  <si>
    <t>Плечева Лидия Михайловна</t>
  </si>
  <si>
    <t>Мотрич Сергей Николаевич</t>
  </si>
  <si>
    <t>Коплик  Павел  Григорьевич</t>
  </si>
  <si>
    <t>Яшин Николай Васильевич</t>
  </si>
  <si>
    <t>Антропов Юрий Витальевич</t>
  </si>
  <si>
    <t>Дубровский Михаил Михайлович</t>
  </si>
  <si>
    <t>Добрякова Ольга Юрьевна</t>
  </si>
  <si>
    <t>Бортникова Елена Анатольевна</t>
  </si>
  <si>
    <t>Боровков Андрей Перович</t>
  </si>
  <si>
    <t>Гусаров Юрий Александрович</t>
  </si>
  <si>
    <t>п/п-к Голяков Леонид Владимирович</t>
  </si>
  <si>
    <t>Михно Виктор Викторович</t>
  </si>
  <si>
    <t>Ишкин Андрей Серафимович</t>
  </si>
  <si>
    <t xml:space="preserve">Астраханцева Галина Александровна </t>
  </si>
  <si>
    <t>Вальковец Александр Степанович</t>
  </si>
  <si>
    <t>Кочеткова Ольга Владимировна</t>
  </si>
  <si>
    <t>Донилочкин Константин Владимирович</t>
  </si>
  <si>
    <t>Азанова Юлия Владимровна</t>
  </si>
  <si>
    <t>п-к Боков Геннадий Юрьевич</t>
  </si>
  <si>
    <t>Новиков Алексей Владимирович</t>
  </si>
  <si>
    <t>Измайлов Сергей Михайлович</t>
  </si>
  <si>
    <t>Бойчук Александр Николаевич</t>
  </si>
  <si>
    <t>Аржанников Дмитрий Сергеевич</t>
  </si>
  <si>
    <t>Чистосердов Максим Евгеньевич</t>
  </si>
  <si>
    <t>Колесникова Ольга Аркадьевна</t>
  </si>
  <si>
    <t>Бунина Кира Андреевна</t>
  </si>
  <si>
    <t>Шамсутдинова Асия Равильевна</t>
  </si>
  <si>
    <t>Ферапонтова Людмила Евгеньевна</t>
  </si>
  <si>
    <t xml:space="preserve">Селин Петр Иванович </t>
  </si>
  <si>
    <t>Берегой Мариан Константинович</t>
  </si>
  <si>
    <t>Васильева Ирина Николаевна</t>
  </si>
  <si>
    <t xml:space="preserve">Казаченко Татьяна Сергеевна </t>
  </si>
  <si>
    <t>Кулешова Елена Валерьевна</t>
  </si>
  <si>
    <t>Яковлева Людмила Михайловна</t>
  </si>
  <si>
    <t>Миронов Максим Геннадьевич</t>
  </si>
  <si>
    <t>Маскуров Андрей Геннадьевич</t>
  </si>
  <si>
    <t>Сорокина Елена Викторовна</t>
  </si>
  <si>
    <t>Гордеева Ольга Николаевна</t>
  </si>
  <si>
    <t>Волков Сергей Анатольевич</t>
  </si>
  <si>
    <t>Билый Павел Григорьевич</t>
  </si>
  <si>
    <t>Белякова Инна Вадимовна</t>
  </si>
  <si>
    <t>п/п-к Гиззатулов Олег Джавдатович</t>
  </si>
  <si>
    <t>Головацкий Александр Юрьевич</t>
  </si>
  <si>
    <t>ответственный 
факультет</t>
  </si>
  <si>
    <t>Шалашов Юрий Александрович</t>
  </si>
  <si>
    <t>Савина Елена Анатольевна</t>
  </si>
  <si>
    <t>Сенаторова Юлия Викторовна</t>
  </si>
  <si>
    <t>Ащеулов Сергей Геннадьевич</t>
  </si>
  <si>
    <t>Прищепа Николай Павлович</t>
  </si>
  <si>
    <t>Зырянов Евгений Николаевич</t>
  </si>
  <si>
    <t>Бетин Валерий Петрович</t>
  </si>
  <si>
    <t>ответственный 
на факультете</t>
  </si>
  <si>
    <t>оформлено в военкоматах</t>
  </si>
  <si>
    <t>поступило в академию</t>
  </si>
  <si>
    <t>по 
плану</t>
  </si>
  <si>
    <t>Гадаборшева Райсхан Магомедовна</t>
  </si>
  <si>
    <t>Чупалаева Зубайда Камильевна</t>
  </si>
  <si>
    <t>Милютина Людмила Васильевна</t>
  </si>
  <si>
    <t>п/п-к  Гришаев Михаил Евгеньевич</t>
  </si>
  <si>
    <t>п/п-к  Филиппов Андрей Владимирович</t>
  </si>
  <si>
    <t>п/п-к  Пантелеев Павел Тихонович</t>
  </si>
  <si>
    <t>п/п-к  Бураков Андрей Викторович</t>
  </si>
  <si>
    <t>п/п-к  Лебедев М.А.</t>
  </si>
  <si>
    <t>п/п-к  Копылов Олег Евгеньевич</t>
  </si>
  <si>
    <t>п/п-к  Бобрусь Андрей Владиславович</t>
  </si>
  <si>
    <t>п/п-к  Кузнецов Александр Дмитриевич</t>
  </si>
  <si>
    <t>п/п-к  Винокуров Станислав Дмитриевич</t>
  </si>
  <si>
    <t>п/п-к  Хатунцев Антон Александрович</t>
  </si>
  <si>
    <t>п/п-к Прищепенко Владислав Юрьевич</t>
  </si>
  <si>
    <t>п/п-к  Сидоренко С.В.</t>
  </si>
  <si>
    <t>п/п-к  Марченко Александр Васильевич</t>
  </si>
  <si>
    <t>п/п-к  Винокуров Владислав Дмитриевич</t>
  </si>
  <si>
    <t>п/п-к Лопаткин Дмитрий Владимирович</t>
  </si>
  <si>
    <t>п/п-к  Гасилин Андрей Геннадьевич</t>
  </si>
  <si>
    <t>п/п-к  Зеленев Григорий Викторович</t>
  </si>
  <si>
    <t>п/п-к Лесков Виталий Васильевич</t>
  </si>
  <si>
    <t>п/п-к  Колтаков Алексей Анатольевич</t>
  </si>
  <si>
    <t>п/п-к  Мамасьян Сергей Михайлович</t>
  </si>
  <si>
    <t>п/п-к  Евстафьев Федор Алексеевич</t>
  </si>
  <si>
    <t>п/п-к  Копытин Игорь Александрович</t>
  </si>
  <si>
    <t>п/п-к  Айсин Алексей Кафисович</t>
  </si>
  <si>
    <t>п/п-к  Абросимов Иван Петрович</t>
  </si>
  <si>
    <t>п/п-к  Губарь Михаил Николаевич</t>
  </si>
  <si>
    <t>п/п-к  Клепиков Денис Сергеевич</t>
  </si>
  <si>
    <t>п/п-к  Татаренко Денис Сергеевич</t>
  </si>
  <si>
    <t>п/п-к  Степанов Василий Павлович</t>
  </si>
  <si>
    <t>п/п-к   Жуков Юрий Олегович</t>
  </si>
  <si>
    <t>п/п-к  Кусакин А.В.</t>
  </si>
  <si>
    <t>п/п-к  Акулов Олег Юрьевич</t>
  </si>
  <si>
    <t>п/п-к  Дементьев Александр Николаевич</t>
  </si>
  <si>
    <t>м-р Сольвьев Александр Владимирович
к-н Веремьев Никита Андреевич</t>
  </si>
  <si>
    <t>м-р Железняков Артем Олегович</t>
  </si>
  <si>
    <t>м-р Полухин Роман Вячеславович</t>
  </si>
  <si>
    <t>п-к Князев Александр Васильевич</t>
  </si>
  <si>
    <t>к-н Аниськин Михаил Александрович</t>
  </si>
  <si>
    <t>м-р Карлов Андрей Евгеньевич</t>
  </si>
  <si>
    <t>м-р  Смирнов Дмитрий Николаевич</t>
  </si>
  <si>
    <t>п-к Барабаш Дмитрий Евгеньевич</t>
  </si>
  <si>
    <t>п-к Дмитриев Сергей Александрович</t>
  </si>
  <si>
    <t>п/п-к Татаринцев С.В.</t>
  </si>
  <si>
    <t>п-к Виноградов Николай Петрович</t>
  </si>
  <si>
    <t>п-к Ткачёв Вадим Иванович</t>
  </si>
  <si>
    <t>м-р Деревянко Евгений Андреевич</t>
  </si>
  <si>
    <t>м-р Голунов Александр Сергеевич</t>
  </si>
  <si>
    <t>п-к Овсянников Сергей Викторович</t>
  </si>
  <si>
    <t>Данькова Александра Михайловна</t>
  </si>
  <si>
    <t xml:space="preserve">п-к Медведев Роман Валерьевич </t>
  </si>
  <si>
    <t>м-р Фарина Андрей Петрович</t>
  </si>
  <si>
    <t>п-к Макаренков Александр Александрович</t>
  </si>
  <si>
    <t>м-р Роговенко Олег Николаевич</t>
  </si>
  <si>
    <t>п-к Шмыков Руслан Сергеевич</t>
  </si>
  <si>
    <t>Зюбин Александр Юрьевич</t>
  </si>
  <si>
    <t>Медведева Ирина Александровна</t>
  </si>
  <si>
    <t>Цховребов Энзар Владимирович</t>
  </si>
  <si>
    <t>Закриева Мархет Санбиевна</t>
  </si>
  <si>
    <t>Шпаров Олег Петрович</t>
  </si>
  <si>
    <t>Сыркин Евгений Серафимович</t>
  </si>
  <si>
    <t>п-к Сухарев Владимир Александрович</t>
  </si>
  <si>
    <t>м-р Комлев Андрей Борисович</t>
  </si>
  <si>
    <t xml:space="preserve">м-р Махно Игорь Вадимович </t>
  </si>
  <si>
    <t>м-р Лихоманов М.О.</t>
  </si>
  <si>
    <t>Хонин Сергей Петрович</t>
  </si>
  <si>
    <t>Зинкин Александр Иванович</t>
  </si>
  <si>
    <t>Платунов Дмитрий Юрьевич</t>
  </si>
  <si>
    <t>МВО</t>
  </si>
  <si>
    <t>ЛВО</t>
  </si>
  <si>
    <t>Корчуганова Елена Георгиевна</t>
  </si>
  <si>
    <t>Лунев Сергей Иванович</t>
  </si>
  <si>
    <t>ВОЕННОСЛУЖАЩИЕ:</t>
  </si>
  <si>
    <t>ВМФ</t>
  </si>
  <si>
    <t>12 ГУ МО РФ</t>
  </si>
  <si>
    <t>Распутина Надежда Николаевна</t>
  </si>
  <si>
    <t>ВСЕГО ВОЕННОСЛУЖАЩИХ</t>
  </si>
  <si>
    <t>Гужева Юлия Петровна</t>
  </si>
  <si>
    <t>Пастухова Елена Васильевна</t>
  </si>
  <si>
    <t>Леонтьева Светлана Косьяновна</t>
  </si>
  <si>
    <t>Праслов Евгений Петрович</t>
  </si>
  <si>
    <t xml:space="preserve">Докторевич Галина Ивановна, </t>
  </si>
  <si>
    <t>Шитченко Валерий Николаевич
8-904-385-33-91 (в/ч)</t>
  </si>
  <si>
    <t>КДА</t>
  </si>
  <si>
    <t>К ВТА</t>
  </si>
  <si>
    <t>1 А ПВО-ПРО (ОсН)</t>
  </si>
  <si>
    <t>4 А ВВСи ПВО</t>
  </si>
  <si>
    <t>6 А ВВСи ПВО</t>
  </si>
  <si>
    <t>11 А ВВСи ПВО</t>
  </si>
  <si>
    <t>14 А ВВСи ПВО</t>
  </si>
  <si>
    <t>15 А ВКС (ОсН)</t>
  </si>
  <si>
    <t>8 ад (ОсН)</t>
  </si>
  <si>
    <t>4 ГЦ ПАП и ВИ МО РФ</t>
  </si>
  <si>
    <t>185 ЦБП и ПБр</t>
  </si>
  <si>
    <t>929 ГЛИЦ МО РФ</t>
  </si>
  <si>
    <t>1ГИК</t>
  </si>
  <si>
    <t>п-к Альгасов Михаил Андреевич</t>
  </si>
  <si>
    <t>Мартынчук Андрей Андреевич</t>
  </si>
  <si>
    <t>м-р Болгарцев Петр Александрович</t>
  </si>
  <si>
    <t>Зайцев Владимир Викторович</t>
  </si>
  <si>
    <t>Гарань Александр Иванович</t>
  </si>
  <si>
    <t>Динисламов Дмитрий Валерьевич</t>
  </si>
  <si>
    <t>Костоломов Алексей Львович</t>
  </si>
  <si>
    <t>Царьков Владимир Александрович</t>
  </si>
  <si>
    <t>Ивакин Виталий Дмитриевич</t>
  </si>
  <si>
    <t>Елин Сергей Александрович</t>
  </si>
  <si>
    <t>Летов Владимир Сергеевич</t>
  </si>
  <si>
    <t>Микчелов Константин Борисович</t>
  </si>
  <si>
    <t>п/п-к Мацнев Максим Владимирович</t>
  </si>
  <si>
    <t>п/п-к Гондаренко Юрий Александрович</t>
  </si>
  <si>
    <t>м-р Картавцев Олег Леонидович</t>
  </si>
  <si>
    <t>Максимов Илья Геннадьевич</t>
  </si>
  <si>
    <t>п/п-к Мамасьян Сергей Михайлович</t>
  </si>
  <si>
    <t>п/п-к Хатунцев Антон Александрович</t>
  </si>
  <si>
    <t>м-р Смирнов Дмитрий Владимирович</t>
  </si>
  <si>
    <t>п/п-к Фирсов Виктор Геннадьевич</t>
  </si>
  <si>
    <t>м-р Зенкин Александр Александрович</t>
  </si>
  <si>
    <t>Пластинина Светлана Алексеевна
Бажуков Максим Владимирович</t>
  </si>
  <si>
    <t>п/п-к  Леонтьев Александр Сергеевич</t>
  </si>
  <si>
    <t>Зотьев Сергей Викторович</t>
  </si>
  <si>
    <t>м-р Троянов Игорь Николаевич</t>
  </si>
  <si>
    <t>Суворовцы и кадеты</t>
  </si>
  <si>
    <t>п-к Фадеичев Алексей Андреевич (воинские части)</t>
  </si>
  <si>
    <t>п/п-к Пантелеев Сергей Викторович (военкоматы)</t>
  </si>
  <si>
    <t>п/п-к Нестеренко Андрей Александрович</t>
  </si>
  <si>
    <t>м-р Сергеев Игорь Константинович (военкоматы)</t>
  </si>
  <si>
    <t>п/п-к Гречко Петр Александрович (военкоматы)</t>
  </si>
  <si>
    <t>к-н Ажогин (воинские части)
с-т Хохлов Тимофей Алексеевич</t>
  </si>
  <si>
    <t>Петров Андрей Геннадьевич</t>
  </si>
  <si>
    <t>ИТОГО ВКС</t>
  </si>
  <si>
    <t>не определена принадлеж. в/ч</t>
  </si>
  <si>
    <t>по полученным рапортам</t>
  </si>
  <si>
    <t>Паньшин Андрей Михайлович</t>
  </si>
  <si>
    <t>344 ГЦПБ и ПЛС</t>
  </si>
  <si>
    <t>ВУНЦ ВВС ВВА</t>
  </si>
  <si>
    <t>в/ч 20924</t>
  </si>
  <si>
    <t>в/ч 43431</t>
  </si>
  <si>
    <t>в/ч 20925</t>
  </si>
  <si>
    <t>${reg_31}</t>
  </si>
  <si>
    <t>${db_reg_31}</t>
  </si>
  <si>
    <t>${reg_32}</t>
  </si>
  <si>
    <t>${db_reg_32}</t>
  </si>
  <si>
    <t>${reg_33}</t>
  </si>
  <si>
    <t>${db_reg_33}</t>
  </si>
  <si>
    <t>${reg_36}</t>
  </si>
  <si>
    <t>${db_reg_36}</t>
  </si>
  <si>
    <t>${reg_37}</t>
  </si>
  <si>
    <t>${db_reg_37}</t>
  </si>
  <si>
    <t>${reg_40}</t>
  </si>
  <si>
    <t>${db_reg_40}</t>
  </si>
  <si>
    <t>${reg_44}</t>
  </si>
  <si>
    <t>${db_reg_44}</t>
  </si>
  <si>
    <t>${reg_46}</t>
  </si>
  <si>
    <t>${db_reg_46}</t>
  </si>
  <si>
    <t>${reg_48}</t>
  </si>
  <si>
    <t>${db_reg_48}</t>
  </si>
  <si>
    <t>${reg_50}</t>
  </si>
  <si>
    <t>${db_reg_50}</t>
  </si>
  <si>
    <t>${reg_52}</t>
  </si>
  <si>
    <t>${db_reg_52}</t>
  </si>
  <si>
    <t>${reg_57}</t>
  </si>
  <si>
    <t>${db_reg_57}</t>
  </si>
  <si>
    <t>${reg_62}</t>
  </si>
  <si>
    <t>${db_reg_62}</t>
  </si>
  <si>
    <t>${reg_67}</t>
  </si>
  <si>
    <t>${db_reg_67}</t>
  </si>
  <si>
    <t>${reg_68}</t>
  </si>
  <si>
    <t>${db_reg_68}</t>
  </si>
  <si>
    <t>${reg_69}</t>
  </si>
  <si>
    <t>${db_reg_69}</t>
  </si>
  <si>
    <t>${reg_71}</t>
  </si>
  <si>
    <t>${db_reg_71}</t>
  </si>
  <si>
    <t>${reg_76}</t>
  </si>
  <si>
    <t>${db_reg_76}</t>
  </si>
  <si>
    <t>${reg_77}</t>
  </si>
  <si>
    <t>${db_reg_77}</t>
  </si>
  <si>
    <t>${reg_4}</t>
  </si>
  <si>
    <t>${db_reg_4}</t>
  </si>
  <si>
    <t>${reg_2}</t>
  </si>
  <si>
    <t>${db_reg_2}</t>
  </si>
  <si>
    <t>${reg_12}</t>
  </si>
  <si>
    <t>${db_reg_12}</t>
  </si>
  <si>
    <t>${reg_13}</t>
  </si>
  <si>
    <t>${db_reg_13}</t>
  </si>
  <si>
    <t>${reg_16}</t>
  </si>
  <si>
    <t>${db_reg_16}</t>
  </si>
  <si>
    <t>${reg_17}</t>
  </si>
  <si>
    <t>${db_reg_17}</t>
  </si>
  <si>
    <t>${reg_19}</t>
  </si>
  <si>
    <t>${db_reg_19}</t>
  </si>
  <si>
    <t>${reg_18}</t>
  </si>
  <si>
    <t>${db_reg_18}</t>
  </si>
  <si>
    <t>${reg_21}</t>
  </si>
  <si>
    <t>${db_reg_21}</t>
  </si>
  <si>
    <t>${reg_22}</t>
  </si>
  <si>
    <t>${db_reg_22}</t>
  </si>
  <si>
    <t>${reg_24}</t>
  </si>
  <si>
    <t>${db_reg_24}</t>
  </si>
  <si>
    <t>${reg_59}</t>
  </si>
  <si>
    <t>${db_reg_59}</t>
  </si>
  <si>
    <t>${reg_38}</t>
  </si>
  <si>
    <t>${db_reg_38}</t>
  </si>
  <si>
    <t>${reg_42}</t>
  </si>
  <si>
    <t>${db_reg_42}</t>
  </si>
  <si>
    <t>${reg_43}</t>
  </si>
  <si>
    <t>${db_reg_43}</t>
  </si>
  <si>
    <t>${reg_45}</t>
  </si>
  <si>
    <t>${db_reg_45}</t>
  </si>
  <si>
    <t>${reg_54}</t>
  </si>
  <si>
    <t>${db_reg_54}</t>
  </si>
  <si>
    <t>${reg_55}</t>
  </si>
  <si>
    <t>${db_reg_55}</t>
  </si>
  <si>
    <t>${reg_56}</t>
  </si>
  <si>
    <t>${db_reg_56}</t>
  </si>
  <si>
    <t>${reg_58}</t>
  </si>
  <si>
    <t>${db_reg_58}</t>
  </si>
  <si>
    <t>${reg_63}</t>
  </si>
  <si>
    <t>${db_reg_63}</t>
  </si>
  <si>
    <t>${reg_64}</t>
  </si>
  <si>
    <t>${db_reg_64}</t>
  </si>
  <si>
    <t>${reg_66}</t>
  </si>
  <si>
    <t>${db_reg_66}</t>
  </si>
  <si>
    <t>${reg_70}</t>
  </si>
  <si>
    <t>${db_reg_70}</t>
  </si>
  <si>
    <t>${reg_72}</t>
  </si>
  <si>
    <t>${db_reg_72}</t>
  </si>
  <si>
    <t>${reg_73}</t>
  </si>
  <si>
    <t>${db_reg_73}</t>
  </si>
  <si>
    <t>${reg_74}</t>
  </si>
  <si>
    <t>${db_reg_74}</t>
  </si>
  <si>
    <t>${reg_86}</t>
  </si>
  <si>
    <t>${db_reg_86}</t>
  </si>
  <si>
    <t>${reg_89}</t>
  </si>
  <si>
    <t>${db_reg_89}</t>
  </si>
  <si>
    <t>${reg_7}</t>
  </si>
  <si>
    <t>${db_reg_7}</t>
  </si>
  <si>
    <t>${reg_9}</t>
  </si>
  <si>
    <t>${db_reg_9}</t>
  </si>
  <si>
    <t>${reg_1}</t>
  </si>
  <si>
    <t>${db_reg_1}</t>
  </si>
  <si>
    <t>${reg_5}</t>
  </si>
  <si>
    <t>${db_reg_5}</t>
  </si>
  <si>
    <t>${reg_6}</t>
  </si>
  <si>
    <t>${db_reg_6}</t>
  </si>
  <si>
    <t>${reg_8}</t>
  </si>
  <si>
    <t>${db_reg_8}</t>
  </si>
  <si>
    <t>${reg_91}</t>
  </si>
  <si>
    <t>${db_reg_91}</t>
  </si>
  <si>
    <t>${reg_15}</t>
  </si>
  <si>
    <t>${db_reg_15}</t>
  </si>
  <si>
    <t>${reg_20}</t>
  </si>
  <si>
    <t>${db_reg_20}</t>
  </si>
  <si>
    <t>${reg_23}</t>
  </si>
  <si>
    <t>${db_reg_23}</t>
  </si>
  <si>
    <t>${reg_26}</t>
  </si>
  <si>
    <t>${db_reg_26}</t>
  </si>
  <si>
    <t>${reg_30}</t>
  </si>
  <si>
    <t>${db_reg_30}</t>
  </si>
  <si>
    <t>${reg_34}</t>
  </si>
  <si>
    <t>${db_reg_34}</t>
  </si>
  <si>
    <t>${reg_61}</t>
  </si>
  <si>
    <t>${db_reg_61}</t>
  </si>
  <si>
    <t>${reg_92}</t>
  </si>
  <si>
    <t>${db_reg_92}</t>
  </si>
  <si>
    <t>${reg_80}</t>
  </si>
  <si>
    <t>${db_reg_80}</t>
  </si>
  <si>
    <t>${reg_81}</t>
  </si>
  <si>
    <t>${db_reg_81}</t>
  </si>
  <si>
    <t>${reg_85}</t>
  </si>
  <si>
    <t>${db_reg_85}</t>
  </si>
  <si>
    <t>${reg_84}</t>
  </si>
  <si>
    <t>${db_reg_84}</t>
  </si>
  <si>
    <t>${reg_3}</t>
  </si>
  <si>
    <t>${db_reg_3}</t>
  </si>
  <si>
    <t>${reg_14}</t>
  </si>
  <si>
    <t>${db_reg_14}</t>
  </si>
  <si>
    <t>${reg_75}</t>
  </si>
  <si>
    <t>${db_reg_75}</t>
  </si>
  <si>
    <t>${reg_41}</t>
  </si>
  <si>
    <t>${db_reg_41}</t>
  </si>
  <si>
    <t>${reg_25}</t>
  </si>
  <si>
    <t>${db_reg_25}</t>
  </si>
  <si>
    <t>${reg_27}</t>
  </si>
  <si>
    <t>${db_reg_27}</t>
  </si>
  <si>
    <t>${reg_28}</t>
  </si>
  <si>
    <t>${db_reg_28}</t>
  </si>
  <si>
    <t>${reg_49}</t>
  </si>
  <si>
    <t>${db_reg_49}</t>
  </si>
  <si>
    <t>${reg_65}</t>
  </si>
  <si>
    <t>${db_reg_65}</t>
  </si>
  <si>
    <t>${reg_79}</t>
  </si>
  <si>
    <t>${db_reg_79}</t>
  </si>
  <si>
    <t>${reg_87}</t>
  </si>
  <si>
    <t>${db_reg_87}</t>
  </si>
  <si>
    <t>${reg_10}</t>
  </si>
  <si>
    <t>${db_reg_10}</t>
  </si>
  <si>
    <t>${reg_11}</t>
  </si>
  <si>
    <t>${db_reg_11}</t>
  </si>
  <si>
    <t>${reg_29}</t>
  </si>
  <si>
    <t>${db_reg_29}</t>
  </si>
  <si>
    <t>${reg_35}</t>
  </si>
  <si>
    <t>${db_reg_35}</t>
  </si>
  <si>
    <t>${reg_39}</t>
  </si>
  <si>
    <t>${db_reg_39}</t>
  </si>
  <si>
    <t>${reg_47}</t>
  </si>
  <si>
    <t>${db_reg_47}</t>
  </si>
  <si>
    <t>${reg_51}</t>
  </si>
  <si>
    <t>${db_reg_51}</t>
  </si>
  <si>
    <t>${reg_53}</t>
  </si>
  <si>
    <t>${db_reg_53}</t>
  </si>
  <si>
    <t>${reg_60}</t>
  </si>
  <si>
    <t>${db_reg_60}</t>
  </si>
  <si>
    <t>${reg_78}</t>
  </si>
  <si>
    <t>${db_reg_78}</t>
  </si>
  <si>
    <t>${МВО}</t>
  </si>
  <si>
    <t>${db_МВО}</t>
  </si>
  <si>
    <t>${ЛенВО}</t>
  </si>
  <si>
    <t>${db_ЛенВО}</t>
  </si>
  <si>
    <t>${ЦВО}</t>
  </si>
  <si>
    <t>${db_ЦВО}</t>
  </si>
  <si>
    <t>${ЮВО}</t>
  </si>
  <si>
    <t>${db_ЮВО}</t>
  </si>
  <si>
    <t>${ВВО}</t>
  </si>
  <si>
    <t>${db_ВВО}</t>
  </si>
  <si>
    <t>${ВКС}</t>
  </si>
  <si>
    <t>${db_ВКС}</t>
  </si>
  <si>
    <t>${ВМФ}</t>
  </si>
  <si>
    <t>${db_ВМФ}</t>
  </si>
  <si>
    <t>${ВДВ}</t>
  </si>
  <si>
    <t>${db_ВДВ}</t>
  </si>
  <si>
    <t>${РВСН}</t>
  </si>
  <si>
    <t>${db_РВСН}</t>
  </si>
  <si>
    <t>${12 ГУ МО}</t>
  </si>
  <si>
    <t>${db_12 ГУ МО}</t>
  </si>
  <si>
    <t>${ГУ ГШ}</t>
  </si>
  <si>
    <t>${db_ГУ ГШ}</t>
  </si>
  <si>
    <t>${test}</t>
  </si>
  <si>
    <t>${db_test}</t>
  </si>
  <si>
    <t>Информация о количестве личных дел на ${date}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</si>
</sst>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color theme="3" tint="-0.249977111117893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/>
    <xf numFmtId="1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" fontId="3" fillId="0" borderId="0" xfId="0" applyNumberFormat="1" applyFont="1"/>
    <xf numFmtId="0" fontId="3" fillId="0" borderId="0" xfId="0" applyFont="1" applyBorder="1" applyAlignment="1">
      <alignment horizontal="left" vertical="center"/>
    </xf>
    <xf numFmtId="1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/>
    <xf numFmtId="0" fontId="5" fillId="0" borderId="0" xfId="0" applyFont="1" applyBorder="1" applyAlignment="1"/>
    <xf numFmtId="0" fontId="4" fillId="0" borderId="13" xfId="0" applyFont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 wrapText="1"/>
      <protection hidden="1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3" xfId="0" applyBorder="1"/>
    <xf numFmtId="0" fontId="1" fillId="0" borderId="7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1" fillId="3" borderId="0" xfId="0" applyFont="1" applyFill="1" applyBorder="1" applyAlignment="1" applyProtection="1">
      <alignment vertical="center" wrapText="1"/>
      <protection hidden="1"/>
    </xf>
    <xf numFmtId="0" fontId="0" fillId="3" borderId="0" xfId="0" applyFill="1"/>
    <xf numFmtId="0" fontId="0" fillId="0" borderId="2" xfId="0" applyBorder="1" applyAlignment="1">
      <alignment horizontal="left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hidden="1"/>
    </xf>
    <xf numFmtId="0" fontId="1" fillId="0" borderId="7" xfId="0" applyFont="1" applyBorder="1" applyAlignment="1" applyProtection="1">
      <alignment horizontal="left" vertical="center" wrapText="1"/>
      <protection hidden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left" vertical="center"/>
      <protection hidden="1"/>
    </xf>
    <xf numFmtId="0" fontId="1" fillId="3" borderId="25" xfId="0" applyFont="1" applyFill="1" applyBorder="1" applyAlignment="1" applyProtection="1">
      <alignment horizontal="left" vertical="center"/>
      <protection locked="0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3" borderId="25" xfId="0" applyFont="1" applyFill="1" applyBorder="1" applyAlignment="1" applyProtection="1">
      <alignment horizontal="left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/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9" fillId="0" borderId="25" xfId="0" applyFont="1" applyBorder="1"/>
    <xf numFmtId="0" fontId="1" fillId="0" borderId="25" xfId="0" applyFont="1" applyFill="1" applyBorder="1"/>
    <xf numFmtId="0" fontId="1" fillId="0" borderId="25" xfId="0" applyFont="1" applyBorder="1" applyAlignment="1">
      <alignment horizontal="left"/>
    </xf>
    <xf numFmtId="0" fontId="1" fillId="0" borderId="25" xfId="0" applyFont="1" applyBorder="1" applyAlignment="1">
      <alignment vertical="center"/>
    </xf>
    <xf numFmtId="0" fontId="1" fillId="3" borderId="25" xfId="0" applyFont="1" applyFill="1" applyBorder="1" applyAlignment="1" applyProtection="1">
      <alignment vertical="center" wrapText="1"/>
      <protection locked="0"/>
    </xf>
    <xf numFmtId="0" fontId="1" fillId="0" borderId="25" xfId="0" applyFont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8" xfId="0" applyFont="1" applyFill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left" vertical="center" wrapText="1"/>
      <protection locked="0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 applyProtection="1">
      <alignment horizontal="left" vertical="center" wrapText="1"/>
      <protection hidden="1"/>
    </xf>
    <xf numFmtId="0" fontId="1" fillId="0" borderId="30" xfId="0" applyFont="1" applyBorder="1" applyAlignment="1" applyProtection="1">
      <alignment horizontal="left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right" vertical="center" wrapText="1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6" fillId="0" borderId="27" xfId="0" applyFont="1" applyBorder="1" applyAlignment="1" applyProtection="1">
      <alignment horizontal="center" vertical="center" wrapText="1"/>
      <protection hidden="1"/>
    </xf>
    <xf numFmtId="0" fontId="6" fillId="0" borderId="24" xfId="0" applyFont="1" applyBorder="1" applyAlignment="1" applyProtection="1">
      <alignment horizontal="center" vertical="center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left" vertical="center" wrapText="1"/>
      <protection hidden="1"/>
    </xf>
    <xf numFmtId="0" fontId="1" fillId="0" borderId="31" xfId="0" applyFont="1" applyBorder="1" applyAlignment="1" applyProtection="1">
      <alignment horizontal="left" vertical="center" wrapText="1"/>
      <protection hidden="1"/>
    </xf>
    <xf numFmtId="0" fontId="1" fillId="0" borderId="32" xfId="0" applyFont="1" applyBorder="1" applyAlignment="1" applyProtection="1">
      <alignment horizontal="left" vertical="center" wrapText="1"/>
      <protection hidden="1"/>
    </xf>
    <xf numFmtId="0" fontId="1" fillId="0" borderId="31" xfId="0" applyFont="1" applyBorder="1" applyAlignment="1" applyProtection="1">
      <alignment horizontal="center" vertical="center" wrapText="1"/>
      <protection hidden="1"/>
    </xf>
    <xf numFmtId="0" fontId="1" fillId="0" borderId="32" xfId="0" applyFont="1" applyBorder="1" applyAlignment="1" applyProtection="1">
      <alignment horizontal="center" vertical="center" wrapText="1"/>
      <protection hidden="1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hidden="1"/>
    </xf>
    <xf numFmtId="0" fontId="1" fillId="3" borderId="31" xfId="0" applyFont="1" applyFill="1" applyBorder="1" applyAlignment="1" applyProtection="1">
      <alignment horizontal="center" vertical="center" wrapText="1"/>
      <protection hidden="1"/>
    </xf>
    <xf numFmtId="0" fontId="1" fillId="3" borderId="32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31" xfId="0" applyFont="1" applyFill="1" applyBorder="1" applyAlignment="1" applyProtection="1">
      <alignment horizontal="left" vertical="center" wrapText="1"/>
      <protection locked="0"/>
    </xf>
    <xf numFmtId="0" fontId="1" fillId="3" borderId="32" xfId="0" applyFont="1" applyFill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left" vertical="center" wrapText="1"/>
      <protection hidden="1"/>
    </xf>
    <xf numFmtId="0" fontId="2" fillId="0" borderId="10" xfId="0" applyFont="1" applyBorder="1" applyAlignment="1" applyProtection="1">
      <alignment horizontal="left" vertical="center" wrapText="1"/>
      <protection hidden="1"/>
    </xf>
    <xf numFmtId="0" fontId="2" fillId="0" borderId="5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2" fillId="0" borderId="7" xfId="0" applyFont="1" applyBorder="1" applyAlignment="1" applyProtection="1">
      <alignment horizontal="left" vertical="center" wrapText="1"/>
      <protection hidden="1"/>
    </xf>
    <xf numFmtId="0" fontId="2" fillId="0" borderId="3" xfId="0" applyFont="1" applyBorder="1" applyAlignment="1" applyProtection="1">
      <alignment horizontal="left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8" fillId="0" borderId="9" xfId="0" applyFont="1" applyBorder="1" applyAlignment="1" applyProtection="1">
      <alignment horizontal="left" vertical="center" wrapText="1"/>
      <protection hidden="1"/>
    </xf>
    <xf numFmtId="0" fontId="8" fillId="0" borderId="10" xfId="0" applyFont="1" applyBorder="1" applyAlignment="1" applyProtection="1">
      <alignment horizontal="left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6">
    <pageSetUpPr fitToPage="1"/>
  </sheetPr>
  <dimension ref="A1:H185"/>
  <sheetViews>
    <sheetView tabSelected="1" view="pageBreakPreview" zoomScaleNormal="100" zoomScaleSheetLayoutView="100" workbookViewId="0">
      <selection activeCell="A2" sqref="A2:H3"/>
    </sheetView>
  </sheetViews>
  <sheetFormatPr defaultRowHeight="14.4" x14ac:dyDescent="0.3"/>
  <cols>
    <col min="1" max="1" width="4.109375" customWidth="1"/>
    <col min="2" max="2" width="22.6640625" customWidth="1"/>
    <col min="3" max="3" width="6.109375" style="34" customWidth="1"/>
    <col min="4" max="4" width="9.44140625" style="45" customWidth="1"/>
    <col min="5" max="5" width="9" style="45" customWidth="1"/>
    <col min="6" max="6" width="23.44140625" style="45" customWidth="1"/>
    <col min="7" max="7" width="11" style="45" customWidth="1"/>
    <col min="8" max="8" width="29.88671875" customWidth="1"/>
  </cols>
  <sheetData>
    <row r="1" spans="1:8" s="33" customFormat="1" ht="0.75" customHeight="1" x14ac:dyDescent="0.3">
      <c r="A1" s="103" t="s">
        <v>154</v>
      </c>
      <c r="B1" s="104"/>
      <c r="C1" s="104"/>
      <c r="D1" s="104"/>
      <c r="E1" s="104"/>
      <c r="F1" s="104"/>
      <c r="G1" s="104"/>
      <c r="H1" s="104"/>
    </row>
    <row r="2" spans="1:8" s="34" customFormat="1" ht="12" customHeight="1" x14ac:dyDescent="0.3">
      <c r="A2" s="166" t="s">
        <v>589</v>
      </c>
      <c r="B2" s="166"/>
      <c r="C2" s="166"/>
      <c r="D2" s="166"/>
      <c r="E2" s="166"/>
      <c r="F2" s="166"/>
      <c r="G2" s="166"/>
      <c r="H2" s="166"/>
    </row>
    <row r="3" spans="1:8" s="34" customFormat="1" ht="21" customHeight="1" x14ac:dyDescent="0.3">
      <c r="A3" s="167"/>
      <c r="B3" s="167"/>
      <c r="C3" s="167"/>
      <c r="D3" s="167"/>
      <c r="E3" s="167"/>
      <c r="F3" s="167"/>
      <c r="G3" s="167"/>
      <c r="H3" s="167"/>
    </row>
    <row r="4" spans="1:8" s="34" customFormat="1" ht="17.25" customHeight="1" x14ac:dyDescent="0.3">
      <c r="A4" s="107"/>
      <c r="B4" s="107" t="s">
        <v>156</v>
      </c>
      <c r="C4" s="107" t="s">
        <v>157</v>
      </c>
      <c r="D4" s="107"/>
      <c r="E4" s="107"/>
      <c r="F4" s="107" t="s">
        <v>158</v>
      </c>
      <c r="G4" s="108" t="s">
        <v>238</v>
      </c>
      <c r="H4" s="107" t="s">
        <v>246</v>
      </c>
    </row>
    <row r="5" spans="1:8" s="34" customFormat="1" ht="29.25" customHeight="1" x14ac:dyDescent="0.3">
      <c r="A5" s="107"/>
      <c r="B5" s="107"/>
      <c r="C5" s="63" t="s">
        <v>249</v>
      </c>
      <c r="D5" s="63" t="s">
        <v>247</v>
      </c>
      <c r="E5" s="63" t="s">
        <v>248</v>
      </c>
      <c r="F5" s="107"/>
      <c r="G5" s="109"/>
      <c r="H5" s="107"/>
    </row>
    <row r="6" spans="1:8" s="34" customFormat="1" ht="17.25" customHeight="1" x14ac:dyDescent="0.3">
      <c r="A6" s="105" t="s">
        <v>159</v>
      </c>
      <c r="B6" s="105"/>
      <c r="C6" s="105"/>
      <c r="D6" s="105"/>
      <c r="E6" s="105"/>
      <c r="F6" s="105"/>
      <c r="G6" s="105"/>
      <c r="H6" s="105"/>
    </row>
    <row r="7" spans="1:8" ht="20.399999999999999" x14ac:dyDescent="0.3">
      <c r="A7" s="63">
        <v>1</v>
      </c>
      <c r="B7" s="57" t="s">
        <v>2</v>
      </c>
      <c r="C7" s="63">
        <v>163</v>
      </c>
      <c r="D7" s="98" t="s">
        <v>389</v>
      </c>
      <c r="E7" s="98" t="s">
        <v>390</v>
      </c>
      <c r="F7" s="69" t="s">
        <v>202</v>
      </c>
      <c r="G7" s="65">
        <v>10</v>
      </c>
      <c r="H7" s="64" t="s">
        <v>170</v>
      </c>
    </row>
    <row r="8" spans="1:8" ht="27.75" customHeight="1" x14ac:dyDescent="0.3">
      <c r="A8" s="63">
        <v>2</v>
      </c>
      <c r="B8" s="57" t="s">
        <v>3</v>
      </c>
      <c r="C8" s="63">
        <v>45</v>
      </c>
      <c r="D8" s="98" t="s">
        <v>391</v>
      </c>
      <c r="E8" s="98" t="s">
        <v>392</v>
      </c>
      <c r="F8" s="62" t="s">
        <v>203</v>
      </c>
      <c r="G8" s="65">
        <v>1</v>
      </c>
      <c r="H8" s="66" t="s">
        <v>285</v>
      </c>
    </row>
    <row r="9" spans="1:8" ht="20.399999999999999" x14ac:dyDescent="0.3">
      <c r="A9" s="63">
        <v>3</v>
      </c>
      <c r="B9" s="57" t="s">
        <v>4</v>
      </c>
      <c r="C9" s="63">
        <v>43</v>
      </c>
      <c r="D9" s="98" t="s">
        <v>393</v>
      </c>
      <c r="E9" s="98" t="s">
        <v>394</v>
      </c>
      <c r="F9" s="62" t="s">
        <v>204</v>
      </c>
      <c r="G9" s="65">
        <v>10</v>
      </c>
      <c r="H9" s="64" t="s">
        <v>168</v>
      </c>
    </row>
    <row r="10" spans="1:8" ht="20.399999999999999" x14ac:dyDescent="0.3">
      <c r="A10" s="63">
        <v>4</v>
      </c>
      <c r="B10" s="57" t="s">
        <v>6</v>
      </c>
      <c r="C10" s="63">
        <v>690</v>
      </c>
      <c r="D10" s="98" t="s">
        <v>395</v>
      </c>
      <c r="E10" s="98" t="s">
        <v>396</v>
      </c>
      <c r="F10" s="62" t="s">
        <v>206</v>
      </c>
      <c r="G10" s="65">
        <v>10</v>
      </c>
      <c r="H10" s="64" t="s">
        <v>286</v>
      </c>
    </row>
    <row r="11" spans="1:8" ht="20.399999999999999" x14ac:dyDescent="0.3">
      <c r="A11" s="63">
        <v>5</v>
      </c>
      <c r="B11" s="57" t="s">
        <v>7</v>
      </c>
      <c r="C11" s="63">
        <v>36</v>
      </c>
      <c r="D11" s="98" t="s">
        <v>397</v>
      </c>
      <c r="E11" s="98" t="s">
        <v>398</v>
      </c>
      <c r="F11" s="62" t="s">
        <v>207</v>
      </c>
      <c r="G11" s="65">
        <v>3</v>
      </c>
      <c r="H11" s="64" t="s">
        <v>287</v>
      </c>
    </row>
    <row r="12" spans="1:8" ht="20.399999999999999" x14ac:dyDescent="0.3">
      <c r="A12" s="63">
        <v>6</v>
      </c>
      <c r="B12" s="57" t="s">
        <v>9</v>
      </c>
      <c r="C12" s="63">
        <v>41</v>
      </c>
      <c r="D12" s="98" t="s">
        <v>399</v>
      </c>
      <c r="E12" s="98" t="s">
        <v>400</v>
      </c>
      <c r="F12" s="62" t="s">
        <v>210</v>
      </c>
      <c r="G12" s="65">
        <v>1</v>
      </c>
      <c r="H12" s="64" t="s">
        <v>253</v>
      </c>
    </row>
    <row r="13" spans="1:8" ht="16.5" customHeight="1" x14ac:dyDescent="0.3">
      <c r="A13" s="63">
        <v>7</v>
      </c>
      <c r="B13" s="57" t="s">
        <v>10</v>
      </c>
      <c r="C13" s="63">
        <v>36</v>
      </c>
      <c r="D13" s="98" t="s">
        <v>401</v>
      </c>
      <c r="E13" s="98" t="s">
        <v>402</v>
      </c>
      <c r="F13" s="62" t="s">
        <v>214</v>
      </c>
      <c r="G13" s="65">
        <v>8</v>
      </c>
      <c r="H13" s="70" t="s">
        <v>254</v>
      </c>
    </row>
    <row r="14" spans="1:8" ht="20.399999999999999" x14ac:dyDescent="0.3">
      <c r="A14" s="63">
        <v>8</v>
      </c>
      <c r="B14" s="57" t="s">
        <v>11</v>
      </c>
      <c r="C14" s="63">
        <v>55</v>
      </c>
      <c r="D14" s="98" t="s">
        <v>403</v>
      </c>
      <c r="E14" s="98" t="s">
        <v>404</v>
      </c>
      <c r="F14" s="62" t="s">
        <v>215</v>
      </c>
      <c r="G14" s="65">
        <v>12</v>
      </c>
      <c r="H14" s="64" t="s">
        <v>288</v>
      </c>
    </row>
    <row r="15" spans="1:8" ht="20.399999999999999" x14ac:dyDescent="0.3">
      <c r="A15" s="63">
        <v>9</v>
      </c>
      <c r="B15" s="57" t="s">
        <v>13</v>
      </c>
      <c r="C15" s="63">
        <v>156</v>
      </c>
      <c r="D15" s="98" t="s">
        <v>405</v>
      </c>
      <c r="E15" s="98" t="s">
        <v>406</v>
      </c>
      <c r="F15" s="62" t="s">
        <v>216</v>
      </c>
      <c r="G15" s="65">
        <v>8</v>
      </c>
      <c r="H15" s="64" t="s">
        <v>164</v>
      </c>
    </row>
    <row r="16" spans="1:8" ht="25.5" customHeight="1" x14ac:dyDescent="0.3">
      <c r="A16" s="63">
        <v>10</v>
      </c>
      <c r="B16" s="57" t="s">
        <v>14</v>
      </c>
      <c r="C16" s="63">
        <v>230</v>
      </c>
      <c r="D16" s="98" t="s">
        <v>407</v>
      </c>
      <c r="E16" s="98" t="s">
        <v>408</v>
      </c>
      <c r="F16" s="62" t="s">
        <v>217</v>
      </c>
      <c r="G16" s="65">
        <v>2</v>
      </c>
      <c r="H16" s="64" t="s">
        <v>255</v>
      </c>
    </row>
    <row r="17" spans="1:8" ht="18.75" customHeight="1" x14ac:dyDescent="0.3">
      <c r="A17" s="63">
        <v>11</v>
      </c>
      <c r="B17" s="57" t="s">
        <v>15</v>
      </c>
      <c r="C17" s="63">
        <v>126</v>
      </c>
      <c r="D17" s="98" t="s">
        <v>409</v>
      </c>
      <c r="E17" s="98" t="s">
        <v>410</v>
      </c>
      <c r="F17" s="71" t="s">
        <v>237</v>
      </c>
      <c r="G17" s="65">
        <v>11</v>
      </c>
      <c r="H17" s="70" t="s">
        <v>176</v>
      </c>
    </row>
    <row r="18" spans="1:8" ht="20.399999999999999" x14ac:dyDescent="0.3">
      <c r="A18" s="63">
        <v>12</v>
      </c>
      <c r="B18" s="57" t="s">
        <v>17</v>
      </c>
      <c r="C18" s="63">
        <v>52</v>
      </c>
      <c r="D18" s="98" t="s">
        <v>411</v>
      </c>
      <c r="E18" s="98" t="s">
        <v>412</v>
      </c>
      <c r="F18" s="62" t="s">
        <v>223</v>
      </c>
      <c r="G18" s="65">
        <v>8</v>
      </c>
      <c r="H18" s="64" t="s">
        <v>289</v>
      </c>
    </row>
    <row r="19" spans="1:8" ht="20.399999999999999" x14ac:dyDescent="0.3">
      <c r="A19" s="63">
        <v>13</v>
      </c>
      <c r="B19" s="57" t="s">
        <v>19</v>
      </c>
      <c r="C19" s="63">
        <v>10</v>
      </c>
      <c r="D19" s="98" t="s">
        <v>413</v>
      </c>
      <c r="E19" s="98" t="s">
        <v>414</v>
      </c>
      <c r="F19" s="62" t="s">
        <v>311</v>
      </c>
      <c r="G19" s="65">
        <v>3</v>
      </c>
      <c r="H19" s="64" t="s">
        <v>256</v>
      </c>
    </row>
    <row r="20" spans="1:8" ht="20.399999999999999" x14ac:dyDescent="0.3">
      <c r="A20" s="63">
        <v>14</v>
      </c>
      <c r="B20" s="57" t="s">
        <v>20</v>
      </c>
      <c r="C20" s="63">
        <v>27</v>
      </c>
      <c r="D20" s="98" t="s">
        <v>415</v>
      </c>
      <c r="E20" s="98" t="s">
        <v>416</v>
      </c>
      <c r="F20" s="62" t="s">
        <v>227</v>
      </c>
      <c r="G20" s="65">
        <v>4</v>
      </c>
      <c r="H20" s="64" t="s">
        <v>367</v>
      </c>
    </row>
    <row r="21" spans="1:8" ht="20.399999999999999" x14ac:dyDescent="0.3">
      <c r="A21" s="63">
        <v>15</v>
      </c>
      <c r="B21" s="57" t="s">
        <v>21</v>
      </c>
      <c r="C21" s="63">
        <v>155</v>
      </c>
      <c r="D21" s="98" t="s">
        <v>417</v>
      </c>
      <c r="E21" s="98" t="s">
        <v>418</v>
      </c>
      <c r="F21" s="62" t="s">
        <v>239</v>
      </c>
      <c r="G21" s="65">
        <v>5</v>
      </c>
      <c r="H21" s="64" t="s">
        <v>257</v>
      </c>
    </row>
    <row r="22" spans="1:8" ht="20.399999999999999" x14ac:dyDescent="0.3">
      <c r="A22" s="63">
        <v>16</v>
      </c>
      <c r="B22" s="57" t="s">
        <v>22</v>
      </c>
      <c r="C22" s="63">
        <v>42</v>
      </c>
      <c r="D22" s="98" t="s">
        <v>419</v>
      </c>
      <c r="E22" s="98" t="s">
        <v>420</v>
      </c>
      <c r="F22" s="67" t="s">
        <v>228</v>
      </c>
      <c r="G22" s="65">
        <v>12</v>
      </c>
      <c r="H22" s="64" t="s">
        <v>258</v>
      </c>
    </row>
    <row r="23" spans="1:8" ht="20.399999999999999" x14ac:dyDescent="0.3">
      <c r="A23" s="63">
        <v>17</v>
      </c>
      <c r="B23" s="57" t="s">
        <v>23</v>
      </c>
      <c r="C23" s="63">
        <v>54</v>
      </c>
      <c r="D23" s="98" t="s">
        <v>421</v>
      </c>
      <c r="E23" s="98" t="s">
        <v>422</v>
      </c>
      <c r="F23" s="62" t="s">
        <v>229</v>
      </c>
      <c r="G23" s="65">
        <v>11</v>
      </c>
      <c r="H23" s="64" t="s">
        <v>175</v>
      </c>
    </row>
    <row r="24" spans="1:8" ht="20.399999999999999" x14ac:dyDescent="0.3">
      <c r="A24" s="63">
        <v>18</v>
      </c>
      <c r="B24" s="57" t="s">
        <v>24</v>
      </c>
      <c r="C24" s="63">
        <v>42</v>
      </c>
      <c r="D24" s="98" t="s">
        <v>423</v>
      </c>
      <c r="E24" s="98" t="s">
        <v>424</v>
      </c>
      <c r="F24" s="62" t="s">
        <v>240</v>
      </c>
      <c r="G24" s="65">
        <v>5</v>
      </c>
      <c r="H24" s="64" t="s">
        <v>259</v>
      </c>
    </row>
    <row r="25" spans="1:8" ht="20.399999999999999" x14ac:dyDescent="0.3">
      <c r="A25" s="63">
        <v>19</v>
      </c>
      <c r="B25" s="57" t="s">
        <v>25</v>
      </c>
      <c r="C25" s="63">
        <v>308</v>
      </c>
      <c r="D25" s="98" t="s">
        <v>425</v>
      </c>
      <c r="E25" s="98" t="s">
        <v>426</v>
      </c>
      <c r="F25" s="62" t="s">
        <v>231</v>
      </c>
      <c r="G25" s="65">
        <v>11</v>
      </c>
      <c r="H25" s="68" t="s">
        <v>179</v>
      </c>
    </row>
    <row r="26" spans="1:8" s="34" customFormat="1" x14ac:dyDescent="0.3">
      <c r="A26" s="63"/>
      <c r="B26" s="57" t="s">
        <v>112</v>
      </c>
      <c r="C26" s="63">
        <f>SUM(C7:C25)</f>
        <v>2311</v>
      </c>
      <c r="D26" s="63">
        <f t="shared" ref="D26:E26" si="0">SUM(D7:D25)</f>
        <v>0</v>
      </c>
      <c r="E26" s="63">
        <f t="shared" si="0"/>
        <v>0</v>
      </c>
      <c r="F26" s="58"/>
      <c r="G26" s="58"/>
      <c r="H26" s="64"/>
    </row>
    <row r="27" spans="1:8" s="34" customFormat="1" ht="15.75" customHeight="1" x14ac:dyDescent="0.3">
      <c r="A27" s="105" t="s">
        <v>160</v>
      </c>
      <c r="B27" s="105"/>
      <c r="C27" s="105"/>
      <c r="D27" s="105"/>
      <c r="E27" s="105"/>
      <c r="F27" s="105"/>
      <c r="G27" s="105"/>
      <c r="H27" s="105"/>
    </row>
    <row r="28" spans="1:8" x14ac:dyDescent="0.3">
      <c r="A28" s="63">
        <v>20</v>
      </c>
      <c r="B28" s="57" t="s">
        <v>29</v>
      </c>
      <c r="C28" s="63">
        <v>5</v>
      </c>
      <c r="D28" s="99" t="s">
        <v>427</v>
      </c>
      <c r="E28" s="99" t="s">
        <v>428</v>
      </c>
      <c r="F28" s="62" t="s">
        <v>184</v>
      </c>
      <c r="G28" s="65">
        <v>1</v>
      </c>
      <c r="H28" s="64" t="s">
        <v>291</v>
      </c>
    </row>
    <row r="29" spans="1:8" x14ac:dyDescent="0.3">
      <c r="A29" s="63">
        <v>21</v>
      </c>
      <c r="B29" s="57" t="s">
        <v>30</v>
      </c>
      <c r="C29" s="63">
        <v>85</v>
      </c>
      <c r="D29" s="99" t="s">
        <v>429</v>
      </c>
      <c r="E29" s="99" t="s">
        <v>430</v>
      </c>
      <c r="F29" s="62" t="s">
        <v>182</v>
      </c>
      <c r="G29" s="65">
        <v>10</v>
      </c>
      <c r="H29" s="64" t="s">
        <v>172</v>
      </c>
    </row>
    <row r="30" spans="1:8" ht="20.399999999999999" x14ac:dyDescent="0.3">
      <c r="A30" s="63">
        <v>22</v>
      </c>
      <c r="B30" s="57" t="s">
        <v>31</v>
      </c>
      <c r="C30" s="63">
        <v>17</v>
      </c>
      <c r="D30" s="99" t="s">
        <v>431</v>
      </c>
      <c r="E30" s="99" t="s">
        <v>432</v>
      </c>
      <c r="F30" s="62" t="s">
        <v>188</v>
      </c>
      <c r="G30" s="65">
        <v>7</v>
      </c>
      <c r="H30" s="64" t="s">
        <v>260</v>
      </c>
    </row>
    <row r="31" spans="1:8" ht="15" customHeight="1" x14ac:dyDescent="0.3">
      <c r="A31" s="63">
        <v>23</v>
      </c>
      <c r="B31" s="57" t="s">
        <v>32</v>
      </c>
      <c r="C31" s="63">
        <v>17</v>
      </c>
      <c r="D31" s="99" t="s">
        <v>433</v>
      </c>
      <c r="E31" s="99" t="s">
        <v>434</v>
      </c>
      <c r="F31" s="62" t="s">
        <v>189</v>
      </c>
      <c r="G31" s="65">
        <v>9</v>
      </c>
      <c r="H31" s="64" t="s">
        <v>369</v>
      </c>
    </row>
    <row r="32" spans="1:8" ht="20.399999999999999" x14ac:dyDescent="0.3">
      <c r="A32" s="63">
        <v>24</v>
      </c>
      <c r="B32" s="57" t="s">
        <v>33</v>
      </c>
      <c r="C32" s="63">
        <v>79</v>
      </c>
      <c r="D32" s="99" t="s">
        <v>435</v>
      </c>
      <c r="E32" s="99" t="s">
        <v>436</v>
      </c>
      <c r="F32" s="62" t="s">
        <v>191</v>
      </c>
      <c r="G32" s="65">
        <v>2</v>
      </c>
      <c r="H32" s="64" t="s">
        <v>261</v>
      </c>
    </row>
    <row r="33" spans="1:8" ht="20.399999999999999" x14ac:dyDescent="0.3">
      <c r="A33" s="63">
        <v>25</v>
      </c>
      <c r="B33" s="57" t="s">
        <v>34</v>
      </c>
      <c r="C33" s="63">
        <v>13</v>
      </c>
      <c r="D33" s="99" t="s">
        <v>437</v>
      </c>
      <c r="E33" s="99" t="s">
        <v>438</v>
      </c>
      <c r="F33" s="62" t="s">
        <v>192</v>
      </c>
      <c r="G33" s="65">
        <v>3</v>
      </c>
      <c r="H33" s="64" t="s">
        <v>262</v>
      </c>
    </row>
    <row r="34" spans="1:8" ht="15" customHeight="1" x14ac:dyDescent="0.3">
      <c r="A34" s="63">
        <v>26</v>
      </c>
      <c r="B34" s="57" t="s">
        <v>35</v>
      </c>
      <c r="C34" s="63">
        <v>12</v>
      </c>
      <c r="D34" s="99" t="s">
        <v>439</v>
      </c>
      <c r="E34" s="99" t="s">
        <v>440</v>
      </c>
      <c r="F34" s="62" t="s">
        <v>194</v>
      </c>
      <c r="G34" s="65">
        <v>4</v>
      </c>
      <c r="H34" s="70" t="s">
        <v>290</v>
      </c>
    </row>
    <row r="35" spans="1:8" ht="20.399999999999999" x14ac:dyDescent="0.3">
      <c r="A35" s="63">
        <v>27</v>
      </c>
      <c r="B35" s="57" t="s">
        <v>97</v>
      </c>
      <c r="C35" s="63">
        <v>37</v>
      </c>
      <c r="D35" s="99" t="s">
        <v>441</v>
      </c>
      <c r="E35" s="99" t="s">
        <v>442</v>
      </c>
      <c r="F35" s="62" t="s">
        <v>193</v>
      </c>
      <c r="G35" s="65">
        <v>4</v>
      </c>
      <c r="H35" s="64" t="s">
        <v>366</v>
      </c>
    </row>
    <row r="36" spans="1:8" ht="20.399999999999999" x14ac:dyDescent="0.3">
      <c r="A36" s="63">
        <v>28</v>
      </c>
      <c r="B36" s="57" t="s">
        <v>98</v>
      </c>
      <c r="C36" s="63">
        <v>41</v>
      </c>
      <c r="D36" s="99" t="s">
        <v>443</v>
      </c>
      <c r="E36" s="99" t="s">
        <v>444</v>
      </c>
      <c r="F36" s="62" t="s">
        <v>195</v>
      </c>
      <c r="G36" s="65">
        <v>7</v>
      </c>
      <c r="H36" s="64" t="s">
        <v>260</v>
      </c>
    </row>
    <row r="37" spans="1:8" ht="15.75" customHeight="1" x14ac:dyDescent="0.3">
      <c r="A37" s="63">
        <v>29</v>
      </c>
      <c r="B37" s="57" t="s">
        <v>36</v>
      </c>
      <c r="C37" s="63">
        <v>46</v>
      </c>
      <c r="D37" s="99" t="s">
        <v>445</v>
      </c>
      <c r="E37" s="99" t="s">
        <v>446</v>
      </c>
      <c r="F37" s="62" t="s">
        <v>196</v>
      </c>
      <c r="G37" s="65">
        <v>11</v>
      </c>
      <c r="H37" s="66" t="s">
        <v>263</v>
      </c>
    </row>
    <row r="38" spans="1:8" ht="20.399999999999999" x14ac:dyDescent="0.3">
      <c r="A38" s="63">
        <v>30</v>
      </c>
      <c r="B38" s="57" t="s">
        <v>37</v>
      </c>
      <c r="C38" s="63">
        <v>71</v>
      </c>
      <c r="D38" s="99" t="s">
        <v>447</v>
      </c>
      <c r="E38" s="99" t="s">
        <v>448</v>
      </c>
      <c r="F38" s="62" t="s">
        <v>241</v>
      </c>
      <c r="G38" s="65">
        <v>5</v>
      </c>
      <c r="H38" s="64" t="s">
        <v>264</v>
      </c>
    </row>
    <row r="39" spans="1:8" ht="20.25" customHeight="1" x14ac:dyDescent="0.3">
      <c r="A39" s="63">
        <v>31</v>
      </c>
      <c r="B39" s="57" t="s">
        <v>38</v>
      </c>
      <c r="C39" s="63">
        <v>61</v>
      </c>
      <c r="D39" s="99" t="s">
        <v>449</v>
      </c>
      <c r="E39" s="99" t="s">
        <v>450</v>
      </c>
      <c r="F39" s="62" t="s">
        <v>224</v>
      </c>
      <c r="G39" s="65">
        <v>8</v>
      </c>
      <c r="H39" s="72" t="s">
        <v>166</v>
      </c>
    </row>
    <row r="40" spans="1:8" ht="20.399999999999999" x14ac:dyDescent="0.3">
      <c r="A40" s="63">
        <v>32</v>
      </c>
      <c r="B40" s="57" t="s">
        <v>39</v>
      </c>
      <c r="C40" s="63">
        <v>60</v>
      </c>
      <c r="D40" s="99" t="s">
        <v>451</v>
      </c>
      <c r="E40" s="99" t="s">
        <v>452</v>
      </c>
      <c r="F40" s="62" t="s">
        <v>208</v>
      </c>
      <c r="G40" s="65">
        <v>8</v>
      </c>
      <c r="H40" s="70" t="s">
        <v>265</v>
      </c>
    </row>
    <row r="41" spans="1:8" ht="20.399999999999999" x14ac:dyDescent="0.3">
      <c r="A41" s="63">
        <v>33</v>
      </c>
      <c r="B41" s="57" t="s">
        <v>40</v>
      </c>
      <c r="C41" s="63">
        <v>66</v>
      </c>
      <c r="D41" s="99" t="s">
        <v>453</v>
      </c>
      <c r="E41" s="99" t="s">
        <v>454</v>
      </c>
      <c r="F41" s="62" t="s">
        <v>212</v>
      </c>
      <c r="G41" s="65">
        <v>2</v>
      </c>
      <c r="H41" s="64" t="s">
        <v>266</v>
      </c>
    </row>
    <row r="42" spans="1:8" ht="17.25" customHeight="1" x14ac:dyDescent="0.3">
      <c r="A42" s="63">
        <v>34</v>
      </c>
      <c r="B42" s="57" t="s">
        <v>41</v>
      </c>
      <c r="C42" s="63">
        <v>30</v>
      </c>
      <c r="D42" s="99" t="s">
        <v>455</v>
      </c>
      <c r="E42" s="99" t="s">
        <v>456</v>
      </c>
      <c r="F42" s="62" t="s">
        <v>213</v>
      </c>
      <c r="G42" s="65">
        <v>9</v>
      </c>
      <c r="H42" s="66" t="s">
        <v>267</v>
      </c>
    </row>
    <row r="43" spans="1:8" ht="20.399999999999999" x14ac:dyDescent="0.3">
      <c r="A43" s="63">
        <v>35</v>
      </c>
      <c r="B43" s="57" t="s">
        <v>42</v>
      </c>
      <c r="C43" s="63">
        <v>30</v>
      </c>
      <c r="D43" s="99" t="s">
        <v>457</v>
      </c>
      <c r="E43" s="99" t="s">
        <v>458</v>
      </c>
      <c r="F43" s="62" t="s">
        <v>322</v>
      </c>
      <c r="G43" s="65">
        <v>12</v>
      </c>
      <c r="H43" s="64" t="s">
        <v>268</v>
      </c>
    </row>
    <row r="44" spans="1:8" ht="20.399999999999999" x14ac:dyDescent="0.3">
      <c r="A44" s="63">
        <v>36</v>
      </c>
      <c r="B44" s="57" t="s">
        <v>43</v>
      </c>
      <c r="C44" s="63">
        <v>55</v>
      </c>
      <c r="D44" s="99" t="s">
        <v>459</v>
      </c>
      <c r="E44" s="99" t="s">
        <v>460</v>
      </c>
      <c r="F44" s="62" t="s">
        <v>220</v>
      </c>
      <c r="G44" s="65">
        <v>3</v>
      </c>
      <c r="H44" s="64" t="s">
        <v>292</v>
      </c>
    </row>
    <row r="45" spans="1:8" ht="15" customHeight="1" x14ac:dyDescent="0.3">
      <c r="A45" s="63">
        <v>37</v>
      </c>
      <c r="B45" s="57" t="s">
        <v>44</v>
      </c>
      <c r="C45" s="63">
        <v>35</v>
      </c>
      <c r="D45" s="99" t="s">
        <v>461</v>
      </c>
      <c r="E45" s="99" t="s">
        <v>462</v>
      </c>
      <c r="F45" s="62" t="s">
        <v>221</v>
      </c>
      <c r="G45" s="65">
        <v>12</v>
      </c>
      <c r="H45" s="70" t="s">
        <v>293</v>
      </c>
    </row>
    <row r="46" spans="1:8" ht="20.399999999999999" x14ac:dyDescent="0.3">
      <c r="A46" s="63">
        <v>38</v>
      </c>
      <c r="B46" s="57" t="s">
        <v>45</v>
      </c>
      <c r="C46" s="63">
        <v>50</v>
      </c>
      <c r="D46" s="99" t="s">
        <v>463</v>
      </c>
      <c r="E46" s="99" t="s">
        <v>464</v>
      </c>
      <c r="F46" s="71" t="s">
        <v>222</v>
      </c>
      <c r="G46" s="65">
        <v>3</v>
      </c>
      <c r="H46" s="72" t="s">
        <v>269</v>
      </c>
    </row>
    <row r="47" spans="1:8" ht="20.399999999999999" x14ac:dyDescent="0.3">
      <c r="A47" s="63">
        <v>39</v>
      </c>
      <c r="B47" s="57" t="s">
        <v>46</v>
      </c>
      <c r="C47" s="63">
        <v>20</v>
      </c>
      <c r="D47" s="99" t="s">
        <v>465</v>
      </c>
      <c r="E47" s="99" t="s">
        <v>466</v>
      </c>
      <c r="F47" s="71" t="s">
        <v>318</v>
      </c>
      <c r="G47" s="65">
        <v>12</v>
      </c>
      <c r="H47" s="64" t="s">
        <v>180</v>
      </c>
    </row>
    <row r="48" spans="1:8" ht="20.399999999999999" x14ac:dyDescent="0.3">
      <c r="A48" s="63">
        <v>40</v>
      </c>
      <c r="B48" s="57" t="s">
        <v>47</v>
      </c>
      <c r="C48" s="63">
        <v>40</v>
      </c>
      <c r="D48" s="99" t="s">
        <v>467</v>
      </c>
      <c r="E48" s="99" t="s">
        <v>468</v>
      </c>
      <c r="F48" s="71" t="s">
        <v>242</v>
      </c>
      <c r="G48" s="65">
        <v>5</v>
      </c>
      <c r="H48" s="64" t="s">
        <v>294</v>
      </c>
    </row>
    <row r="49" spans="1:8" ht="20.399999999999999" x14ac:dyDescent="0.3">
      <c r="A49" s="63">
        <v>41</v>
      </c>
      <c r="B49" s="57" t="s">
        <v>48</v>
      </c>
      <c r="C49" s="63">
        <v>63</v>
      </c>
      <c r="D49" s="99" t="s">
        <v>469</v>
      </c>
      <c r="E49" s="99" t="s">
        <v>470</v>
      </c>
      <c r="F49" s="71" t="s">
        <v>330</v>
      </c>
      <c r="G49" s="65">
        <v>8</v>
      </c>
      <c r="H49" s="64" t="s">
        <v>165</v>
      </c>
    </row>
    <row r="50" spans="1:8" ht="20.399999999999999" x14ac:dyDescent="0.3">
      <c r="A50" s="63">
        <v>42</v>
      </c>
      <c r="B50" s="57" t="s">
        <v>49</v>
      </c>
      <c r="C50" s="63">
        <v>84</v>
      </c>
      <c r="D50" s="99" t="s">
        <v>471</v>
      </c>
      <c r="E50" s="99" t="s">
        <v>472</v>
      </c>
      <c r="F50" s="71" t="s">
        <v>226</v>
      </c>
      <c r="G50" s="65">
        <v>7</v>
      </c>
      <c r="H50" s="64" t="s">
        <v>270</v>
      </c>
    </row>
    <row r="51" spans="1:8" ht="18" customHeight="1" x14ac:dyDescent="0.3">
      <c r="A51" s="63">
        <v>43</v>
      </c>
      <c r="B51" s="57" t="s">
        <v>50</v>
      </c>
      <c r="C51" s="63">
        <v>22</v>
      </c>
      <c r="D51" s="99" t="s">
        <v>473</v>
      </c>
      <c r="E51" s="99" t="s">
        <v>474</v>
      </c>
      <c r="F51" s="71" t="s">
        <v>328</v>
      </c>
      <c r="G51" s="65">
        <v>2</v>
      </c>
      <c r="H51" s="70" t="s">
        <v>271</v>
      </c>
    </row>
    <row r="52" spans="1:8" ht="20.399999999999999" x14ac:dyDescent="0.3">
      <c r="A52" s="63">
        <v>44</v>
      </c>
      <c r="B52" s="57" t="s">
        <v>51</v>
      </c>
      <c r="C52" s="63">
        <v>17</v>
      </c>
      <c r="D52" s="99" t="s">
        <v>475</v>
      </c>
      <c r="E52" s="99" t="s">
        <v>476</v>
      </c>
      <c r="F52" s="71" t="s">
        <v>245</v>
      </c>
      <c r="G52" s="65">
        <v>6</v>
      </c>
      <c r="H52" s="64" t="s">
        <v>272</v>
      </c>
    </row>
    <row r="53" spans="1:8" ht="20.399999999999999" x14ac:dyDescent="0.3">
      <c r="A53" s="63">
        <v>45</v>
      </c>
      <c r="B53" s="57" t="s">
        <v>52</v>
      </c>
      <c r="C53" s="63">
        <v>27</v>
      </c>
      <c r="D53" s="99" t="s">
        <v>477</v>
      </c>
      <c r="E53" s="99" t="s">
        <v>478</v>
      </c>
      <c r="F53" s="71" t="s">
        <v>329</v>
      </c>
      <c r="G53" s="65">
        <v>2</v>
      </c>
      <c r="H53" s="64" t="s">
        <v>295</v>
      </c>
    </row>
    <row r="54" spans="1:8" ht="20.399999999999999" x14ac:dyDescent="0.3">
      <c r="A54" s="63">
        <v>46</v>
      </c>
      <c r="B54" s="57" t="s">
        <v>53</v>
      </c>
      <c r="C54" s="63">
        <v>81</v>
      </c>
      <c r="D54" s="99" t="s">
        <v>479</v>
      </c>
      <c r="E54" s="99" t="s">
        <v>480</v>
      </c>
      <c r="F54" s="71" t="s">
        <v>230</v>
      </c>
      <c r="G54" s="65">
        <v>11</v>
      </c>
      <c r="H54" s="64" t="s">
        <v>178</v>
      </c>
    </row>
    <row r="55" spans="1:8" ht="20.399999999999999" x14ac:dyDescent="0.3">
      <c r="A55" s="63">
        <v>47</v>
      </c>
      <c r="B55" s="57" t="s">
        <v>54</v>
      </c>
      <c r="C55" s="63">
        <v>31</v>
      </c>
      <c r="D55" s="99" t="s">
        <v>481</v>
      </c>
      <c r="E55" s="99" t="s">
        <v>482</v>
      </c>
      <c r="F55" s="71" t="s">
        <v>232</v>
      </c>
      <c r="G55" s="65">
        <v>1</v>
      </c>
      <c r="H55" s="70" t="s">
        <v>296</v>
      </c>
    </row>
    <row r="56" spans="1:8" ht="26.25" customHeight="1" x14ac:dyDescent="0.3">
      <c r="A56" s="63">
        <v>48</v>
      </c>
      <c r="B56" s="57" t="s">
        <v>110</v>
      </c>
      <c r="C56" s="63">
        <v>7</v>
      </c>
      <c r="D56" s="99" t="s">
        <v>483</v>
      </c>
      <c r="E56" s="99" t="s">
        <v>484</v>
      </c>
      <c r="F56" s="71" t="s">
        <v>326</v>
      </c>
      <c r="G56" s="65">
        <v>10</v>
      </c>
      <c r="H56" s="70" t="s">
        <v>171</v>
      </c>
    </row>
    <row r="57" spans="1:8" s="34" customFormat="1" x14ac:dyDescent="0.3">
      <c r="A57" s="63"/>
      <c r="B57" s="57" t="s">
        <v>112</v>
      </c>
      <c r="C57" s="63">
        <f>SUM(C28:C56)</f>
        <v>1202</v>
      </c>
      <c r="D57" s="88">
        <f t="shared" ref="D57:E57" si="1">SUM(D28:D56)</f>
        <v>0</v>
      </c>
      <c r="E57" s="88">
        <f t="shared" si="1"/>
        <v>0</v>
      </c>
      <c r="F57" s="58"/>
      <c r="G57" s="58"/>
      <c r="H57" s="58"/>
    </row>
    <row r="58" spans="1:8" s="34" customFormat="1" ht="20.25" customHeight="1" x14ac:dyDescent="0.3">
      <c r="A58" s="105" t="s">
        <v>161</v>
      </c>
      <c r="B58" s="105"/>
      <c r="C58" s="105"/>
      <c r="D58" s="105"/>
      <c r="E58" s="105"/>
      <c r="F58" s="105"/>
      <c r="G58" s="105"/>
      <c r="H58" s="105"/>
    </row>
    <row r="59" spans="1:8" ht="23.25" customHeight="1" x14ac:dyDescent="0.3">
      <c r="A59" s="63">
        <v>50</v>
      </c>
      <c r="B59" s="57" t="s">
        <v>99</v>
      </c>
      <c r="C59" s="63">
        <v>30</v>
      </c>
      <c r="D59" s="100" t="s">
        <v>485</v>
      </c>
      <c r="E59" s="100" t="s">
        <v>486</v>
      </c>
      <c r="F59" s="62" t="s">
        <v>185</v>
      </c>
      <c r="G59" s="65">
        <v>2</v>
      </c>
      <c r="H59" s="70" t="s">
        <v>266</v>
      </c>
    </row>
    <row r="60" spans="1:8" ht="24.75" customHeight="1" x14ac:dyDescent="0.3">
      <c r="A60" s="63">
        <v>51</v>
      </c>
      <c r="B60" s="57" t="s">
        <v>100</v>
      </c>
      <c r="C60" s="63">
        <v>18</v>
      </c>
      <c r="D60" s="100" t="s">
        <v>487</v>
      </c>
      <c r="E60" s="100" t="s">
        <v>488</v>
      </c>
      <c r="F60" s="62" t="s">
        <v>186</v>
      </c>
      <c r="G60" s="65">
        <v>2</v>
      </c>
      <c r="H60" s="70" t="s">
        <v>266</v>
      </c>
    </row>
    <row r="61" spans="1:8" ht="15" customHeight="1" x14ac:dyDescent="0.3">
      <c r="A61" s="63">
        <v>52</v>
      </c>
      <c r="B61" s="57" t="s">
        <v>101</v>
      </c>
      <c r="C61" s="63">
        <v>16</v>
      </c>
      <c r="D61" s="100" t="s">
        <v>489</v>
      </c>
      <c r="E61" s="100" t="s">
        <v>490</v>
      </c>
      <c r="F61" s="62" t="s">
        <v>181</v>
      </c>
      <c r="G61" s="65">
        <v>1</v>
      </c>
      <c r="H61" s="64" t="s">
        <v>273</v>
      </c>
    </row>
    <row r="62" spans="1:8" ht="16.5" customHeight="1" x14ac:dyDescent="0.3">
      <c r="A62" s="63">
        <v>53</v>
      </c>
      <c r="B62" s="57" t="s">
        <v>56</v>
      </c>
      <c r="C62" s="63">
        <v>192</v>
      </c>
      <c r="D62" s="100" t="s">
        <v>491</v>
      </c>
      <c r="E62" s="100" t="s">
        <v>492</v>
      </c>
      <c r="F62" s="62" t="s">
        <v>251</v>
      </c>
      <c r="G62" s="65">
        <v>1</v>
      </c>
      <c r="H62" s="70" t="s">
        <v>274</v>
      </c>
    </row>
    <row r="63" spans="1:8" ht="21" customHeight="1" x14ac:dyDescent="0.3">
      <c r="A63" s="63">
        <v>54</v>
      </c>
      <c r="B63" s="57" t="s">
        <v>57</v>
      </c>
      <c r="C63" s="63">
        <v>15</v>
      </c>
      <c r="D63" s="100" t="s">
        <v>493</v>
      </c>
      <c r="E63" s="100" t="s">
        <v>494</v>
      </c>
      <c r="F63" s="62" t="s">
        <v>250</v>
      </c>
      <c r="G63" s="65">
        <v>1</v>
      </c>
      <c r="H63" s="70" t="s">
        <v>273</v>
      </c>
    </row>
    <row r="64" spans="1:8" ht="22.5" customHeight="1" x14ac:dyDescent="0.3">
      <c r="A64" s="63">
        <v>55</v>
      </c>
      <c r="B64" s="57" t="s">
        <v>58</v>
      </c>
      <c r="C64" s="63">
        <v>13</v>
      </c>
      <c r="D64" s="100" t="s">
        <v>495</v>
      </c>
      <c r="E64" s="100" t="s">
        <v>496</v>
      </c>
      <c r="F64" s="62" t="s">
        <v>252</v>
      </c>
      <c r="G64" s="65">
        <v>2</v>
      </c>
      <c r="H64" s="72" t="s">
        <v>297</v>
      </c>
    </row>
    <row r="65" spans="1:8" ht="15" customHeight="1" x14ac:dyDescent="0.3">
      <c r="A65" s="63">
        <v>56</v>
      </c>
      <c r="B65" s="57" t="s">
        <v>59</v>
      </c>
      <c r="C65" s="63">
        <v>80</v>
      </c>
      <c r="D65" s="100" t="s">
        <v>497</v>
      </c>
      <c r="E65" s="100" t="s">
        <v>498</v>
      </c>
      <c r="F65" s="62" t="s">
        <v>310</v>
      </c>
      <c r="G65" s="65">
        <v>11</v>
      </c>
      <c r="H65" s="64" t="s">
        <v>177</v>
      </c>
    </row>
    <row r="66" spans="1:8" ht="21.75" customHeight="1" x14ac:dyDescent="0.3">
      <c r="A66" s="63">
        <v>57</v>
      </c>
      <c r="B66" s="57" t="s">
        <v>60</v>
      </c>
      <c r="C66" s="63">
        <v>40</v>
      </c>
      <c r="D66" s="100" t="s">
        <v>499</v>
      </c>
      <c r="E66" s="100" t="s">
        <v>500</v>
      </c>
      <c r="F66" s="62" t="s">
        <v>308</v>
      </c>
      <c r="G66" s="65">
        <v>1</v>
      </c>
      <c r="H66" s="70" t="s">
        <v>298</v>
      </c>
    </row>
    <row r="67" spans="1:8" ht="15" customHeight="1" x14ac:dyDescent="0.3">
      <c r="A67" s="63">
        <v>58</v>
      </c>
      <c r="B67" s="57" t="s">
        <v>102</v>
      </c>
      <c r="C67" s="63">
        <v>25</v>
      </c>
      <c r="D67" s="100" t="s">
        <v>501</v>
      </c>
      <c r="E67" s="100" t="s">
        <v>502</v>
      </c>
      <c r="F67" s="62" t="s">
        <v>309</v>
      </c>
      <c r="G67" s="65">
        <v>4</v>
      </c>
      <c r="H67" s="64" t="s">
        <v>290</v>
      </c>
    </row>
    <row r="68" spans="1:8" ht="15" customHeight="1" x14ac:dyDescent="0.3">
      <c r="A68" s="63">
        <v>59</v>
      </c>
      <c r="B68" s="57" t="s">
        <v>61</v>
      </c>
      <c r="C68" s="63">
        <v>265</v>
      </c>
      <c r="D68" s="100" t="s">
        <v>503</v>
      </c>
      <c r="E68" s="100" t="s">
        <v>504</v>
      </c>
      <c r="F68" s="62" t="s">
        <v>197</v>
      </c>
      <c r="G68" s="65">
        <v>7</v>
      </c>
      <c r="H68" s="64" t="s">
        <v>275</v>
      </c>
    </row>
    <row r="69" spans="1:8" ht="21.75" customHeight="1" x14ac:dyDescent="0.3">
      <c r="A69" s="63">
        <v>60</v>
      </c>
      <c r="B69" s="57" t="s">
        <v>62</v>
      </c>
      <c r="C69" s="63">
        <v>195</v>
      </c>
      <c r="D69" s="100" t="s">
        <v>505</v>
      </c>
      <c r="E69" s="100" t="s">
        <v>506</v>
      </c>
      <c r="F69" s="62" t="s">
        <v>321</v>
      </c>
      <c r="G69" s="65">
        <v>9</v>
      </c>
      <c r="H69" s="66" t="s">
        <v>276</v>
      </c>
    </row>
    <row r="70" spans="1:8" ht="15" customHeight="1" x14ac:dyDescent="0.3">
      <c r="A70" s="63">
        <v>61</v>
      </c>
      <c r="B70" s="57" t="s">
        <v>63</v>
      </c>
      <c r="C70" s="63">
        <v>50</v>
      </c>
      <c r="D70" s="100" t="s">
        <v>507</v>
      </c>
      <c r="E70" s="100" t="s">
        <v>508</v>
      </c>
      <c r="F70" s="62" t="s">
        <v>201</v>
      </c>
      <c r="G70" s="65">
        <v>7</v>
      </c>
      <c r="H70" s="64" t="s">
        <v>313</v>
      </c>
    </row>
    <row r="71" spans="1:8" ht="24" customHeight="1" x14ac:dyDescent="0.3">
      <c r="A71" s="63">
        <v>62</v>
      </c>
      <c r="B71" s="57" t="s">
        <v>64</v>
      </c>
      <c r="C71" s="63">
        <v>180</v>
      </c>
      <c r="D71" s="100" t="s">
        <v>509</v>
      </c>
      <c r="E71" s="100" t="s">
        <v>510</v>
      </c>
      <c r="F71" s="62" t="s">
        <v>307</v>
      </c>
      <c r="G71" s="65">
        <v>8</v>
      </c>
      <c r="H71" s="72" t="s">
        <v>312</v>
      </c>
    </row>
    <row r="72" spans="1:8" ht="15" customHeight="1" x14ac:dyDescent="0.3">
      <c r="A72" s="63">
        <v>63</v>
      </c>
      <c r="B72" s="57" t="s">
        <v>65</v>
      </c>
      <c r="C72" s="63">
        <v>235</v>
      </c>
      <c r="D72" s="100" t="s">
        <v>511</v>
      </c>
      <c r="E72" s="100" t="s">
        <v>512</v>
      </c>
      <c r="F72" s="62" t="s">
        <v>306</v>
      </c>
      <c r="G72" s="65">
        <v>10</v>
      </c>
      <c r="H72" s="64" t="s">
        <v>169</v>
      </c>
    </row>
    <row r="73" spans="1:8" ht="15" customHeight="1" x14ac:dyDescent="0.3">
      <c r="A73" s="63">
        <v>64</v>
      </c>
      <c r="B73" s="57" t="s">
        <v>66</v>
      </c>
      <c r="C73" s="63">
        <v>10</v>
      </c>
      <c r="D73" s="100" t="s">
        <v>513</v>
      </c>
      <c r="E73" s="100" t="s">
        <v>514</v>
      </c>
      <c r="F73" s="62" t="s">
        <v>234</v>
      </c>
      <c r="G73" s="65">
        <v>11</v>
      </c>
      <c r="H73" s="64" t="s">
        <v>236</v>
      </c>
    </row>
    <row r="74" spans="1:8" ht="24" customHeight="1" x14ac:dyDescent="0.3">
      <c r="A74" s="63">
        <v>65</v>
      </c>
      <c r="B74" s="57" t="s">
        <v>144</v>
      </c>
      <c r="C74" s="63">
        <v>5</v>
      </c>
      <c r="D74" s="100" t="s">
        <v>515</v>
      </c>
      <c r="E74" s="100" t="s">
        <v>516</v>
      </c>
      <c r="F74" s="62" t="s">
        <v>235</v>
      </c>
      <c r="G74" s="65">
        <v>9</v>
      </c>
      <c r="H74" s="70" t="s">
        <v>277</v>
      </c>
    </row>
    <row r="75" spans="1:8" ht="27" customHeight="1" x14ac:dyDescent="0.3">
      <c r="A75" s="63">
        <v>66</v>
      </c>
      <c r="B75" s="57" t="s">
        <v>145</v>
      </c>
      <c r="C75" s="63">
        <v>5</v>
      </c>
      <c r="D75" s="100" t="s">
        <v>517</v>
      </c>
      <c r="E75" s="100" t="s">
        <v>518</v>
      </c>
      <c r="F75" s="62" t="s">
        <v>300</v>
      </c>
      <c r="G75" s="65">
        <v>12</v>
      </c>
      <c r="H75" s="72" t="s">
        <v>299</v>
      </c>
    </row>
    <row r="76" spans="1:8" ht="15" customHeight="1" x14ac:dyDescent="0.3">
      <c r="A76" s="63">
        <v>67</v>
      </c>
      <c r="B76" s="57" t="s">
        <v>146</v>
      </c>
      <c r="C76" s="63">
        <v>3</v>
      </c>
      <c r="D76" s="100" t="s">
        <v>519</v>
      </c>
      <c r="E76" s="100" t="s">
        <v>520</v>
      </c>
      <c r="F76" s="62" t="s">
        <v>317</v>
      </c>
      <c r="G76" s="65">
        <v>3</v>
      </c>
      <c r="H76" s="67" t="s">
        <v>262</v>
      </c>
    </row>
    <row r="77" spans="1:8" ht="15" customHeight="1" x14ac:dyDescent="0.3">
      <c r="A77" s="63">
        <v>68</v>
      </c>
      <c r="B77" s="57" t="s">
        <v>147</v>
      </c>
      <c r="C77" s="63">
        <v>3</v>
      </c>
      <c r="D77" s="100" t="s">
        <v>521</v>
      </c>
      <c r="E77" s="100" t="s">
        <v>522</v>
      </c>
      <c r="F77" s="62" t="s">
        <v>316</v>
      </c>
      <c r="G77" s="65">
        <v>4</v>
      </c>
      <c r="H77" s="64" t="s">
        <v>290</v>
      </c>
    </row>
    <row r="78" spans="1:8" s="34" customFormat="1" ht="15" customHeight="1" x14ac:dyDescent="0.3">
      <c r="A78" s="63"/>
      <c r="B78" s="57" t="s">
        <v>112</v>
      </c>
      <c r="C78" s="63">
        <f>SUM(C59:C77)</f>
        <v>1380</v>
      </c>
      <c r="D78" s="63">
        <f t="shared" ref="D78:E78" si="2">SUM(D59:D77)</f>
        <v>0</v>
      </c>
      <c r="E78" s="63">
        <f t="shared" si="2"/>
        <v>0</v>
      </c>
      <c r="F78" s="58"/>
      <c r="G78" s="58"/>
      <c r="H78" s="64"/>
    </row>
    <row r="79" spans="1:8" s="34" customFormat="1" ht="21" customHeight="1" x14ac:dyDescent="0.3">
      <c r="A79" s="105" t="s">
        <v>162</v>
      </c>
      <c r="B79" s="105"/>
      <c r="C79" s="105"/>
      <c r="D79" s="105"/>
      <c r="E79" s="105"/>
      <c r="F79" s="105"/>
      <c r="G79" s="105"/>
      <c r="H79" s="105"/>
    </row>
    <row r="80" spans="1:8" ht="15.75" customHeight="1" x14ac:dyDescent="0.3">
      <c r="A80" s="63">
        <v>69</v>
      </c>
      <c r="B80" s="57" t="s">
        <v>68</v>
      </c>
      <c r="C80" s="63">
        <v>51</v>
      </c>
      <c r="D80" s="101" t="s">
        <v>523</v>
      </c>
      <c r="E80" s="101" t="s">
        <v>524</v>
      </c>
      <c r="F80" s="62" t="s">
        <v>183</v>
      </c>
      <c r="G80" s="65">
        <v>8</v>
      </c>
      <c r="H80" s="64" t="s">
        <v>314</v>
      </c>
    </row>
    <row r="81" spans="1:8" ht="16.5" customHeight="1" x14ac:dyDescent="0.3">
      <c r="A81" s="63">
        <v>70</v>
      </c>
      <c r="B81" s="57" t="s">
        <v>69</v>
      </c>
      <c r="C81" s="63">
        <v>8</v>
      </c>
      <c r="D81" s="101" t="s">
        <v>525</v>
      </c>
      <c r="E81" s="101" t="s">
        <v>526</v>
      </c>
      <c r="F81" s="62" t="s">
        <v>190</v>
      </c>
      <c r="G81" s="65">
        <v>3</v>
      </c>
      <c r="H81" s="64" t="s">
        <v>262</v>
      </c>
    </row>
    <row r="82" spans="1:8" ht="20.399999999999999" x14ac:dyDescent="0.3">
      <c r="A82" s="63">
        <v>71</v>
      </c>
      <c r="B82" s="57" t="s">
        <v>70</v>
      </c>
      <c r="C82" s="63">
        <v>61</v>
      </c>
      <c r="D82" s="101" t="s">
        <v>527</v>
      </c>
      <c r="E82" s="101" t="s">
        <v>528</v>
      </c>
      <c r="F82" s="62" t="s">
        <v>244</v>
      </c>
      <c r="G82" s="65">
        <v>5</v>
      </c>
      <c r="H82" s="64" t="s">
        <v>315</v>
      </c>
    </row>
    <row r="83" spans="1:8" ht="20.399999999999999" x14ac:dyDescent="0.3">
      <c r="A83" s="63">
        <v>72</v>
      </c>
      <c r="B83" s="57" t="s">
        <v>71</v>
      </c>
      <c r="C83" s="63">
        <v>7</v>
      </c>
      <c r="D83" s="101" t="s">
        <v>529</v>
      </c>
      <c r="E83" s="101" t="s">
        <v>530</v>
      </c>
      <c r="F83" s="62" t="s">
        <v>211</v>
      </c>
      <c r="G83" s="65">
        <v>12</v>
      </c>
      <c r="H83" s="72" t="s">
        <v>301</v>
      </c>
    </row>
    <row r="84" spans="1:8" ht="20.399999999999999" x14ac:dyDescent="0.3">
      <c r="A84" s="63">
        <v>73</v>
      </c>
      <c r="B84" s="57" t="s">
        <v>72</v>
      </c>
      <c r="C84" s="63">
        <v>61</v>
      </c>
      <c r="D84" s="101" t="s">
        <v>531</v>
      </c>
      <c r="E84" s="101" t="s">
        <v>532</v>
      </c>
      <c r="F84" s="62" t="s">
        <v>198</v>
      </c>
      <c r="G84" s="65">
        <v>7</v>
      </c>
      <c r="H84" s="64" t="s">
        <v>278</v>
      </c>
    </row>
    <row r="85" spans="1:8" ht="20.399999999999999" x14ac:dyDescent="0.3">
      <c r="A85" s="63">
        <v>74</v>
      </c>
      <c r="B85" s="57" t="s">
        <v>73</v>
      </c>
      <c r="C85" s="63">
        <v>61</v>
      </c>
      <c r="D85" s="101" t="s">
        <v>533</v>
      </c>
      <c r="E85" s="101" t="s">
        <v>534</v>
      </c>
      <c r="F85" s="62" t="s">
        <v>370</v>
      </c>
      <c r="G85" s="65">
        <v>9</v>
      </c>
      <c r="H85" s="64" t="s">
        <v>302</v>
      </c>
    </row>
    <row r="86" spans="1:8" ht="20.399999999999999" x14ac:dyDescent="0.3">
      <c r="A86" s="63">
        <v>75</v>
      </c>
      <c r="B86" s="57" t="s">
        <v>74</v>
      </c>
      <c r="C86" s="63">
        <v>10</v>
      </c>
      <c r="D86" s="101" t="s">
        <v>535</v>
      </c>
      <c r="E86" s="101" t="s">
        <v>536</v>
      </c>
      <c r="F86" s="62" t="s">
        <v>199</v>
      </c>
      <c r="G86" s="65">
        <v>12</v>
      </c>
      <c r="H86" s="64" t="s">
        <v>303</v>
      </c>
    </row>
    <row r="87" spans="1:8" ht="20.399999999999999" x14ac:dyDescent="0.3">
      <c r="A87" s="63">
        <v>76</v>
      </c>
      <c r="B87" s="57" t="s">
        <v>75</v>
      </c>
      <c r="C87" s="63">
        <v>5</v>
      </c>
      <c r="D87" s="101" t="s">
        <v>537</v>
      </c>
      <c r="E87" s="101" t="s">
        <v>538</v>
      </c>
      <c r="F87" s="62" t="s">
        <v>331</v>
      </c>
      <c r="G87" s="65">
        <v>8</v>
      </c>
      <c r="H87" s="64" t="s">
        <v>304</v>
      </c>
    </row>
    <row r="88" spans="1:8" ht="20.399999999999999" x14ac:dyDescent="0.3">
      <c r="A88" s="63">
        <v>77</v>
      </c>
      <c r="B88" s="57" t="s">
        <v>76</v>
      </c>
      <c r="C88" s="63">
        <v>5</v>
      </c>
      <c r="D88" s="101" t="s">
        <v>539</v>
      </c>
      <c r="E88" s="101" t="s">
        <v>540</v>
      </c>
      <c r="F88" s="62"/>
      <c r="G88" s="65">
        <v>8</v>
      </c>
      <c r="H88" s="67" t="s">
        <v>279</v>
      </c>
    </row>
    <row r="89" spans="1:8" ht="24" customHeight="1" x14ac:dyDescent="0.3">
      <c r="A89" s="63">
        <v>78</v>
      </c>
      <c r="B89" s="57" t="s">
        <v>77</v>
      </c>
      <c r="C89" s="63">
        <v>3</v>
      </c>
      <c r="D89" s="101" t="s">
        <v>541</v>
      </c>
      <c r="E89" s="101" t="s">
        <v>542</v>
      </c>
      <c r="F89" s="62" t="s">
        <v>332</v>
      </c>
      <c r="G89" s="65">
        <v>1</v>
      </c>
      <c r="H89" s="72" t="s">
        <v>291</v>
      </c>
    </row>
    <row r="90" spans="1:8" ht="22.5" customHeight="1" x14ac:dyDescent="0.3">
      <c r="A90" s="63">
        <v>79</v>
      </c>
      <c r="B90" s="57" t="s">
        <v>78</v>
      </c>
      <c r="C90" s="57"/>
      <c r="D90" s="101" t="s">
        <v>543</v>
      </c>
      <c r="E90" s="101" t="s">
        <v>544</v>
      </c>
      <c r="F90" s="62" t="s">
        <v>233</v>
      </c>
      <c r="G90" s="65">
        <v>7</v>
      </c>
      <c r="H90" s="72" t="s">
        <v>280</v>
      </c>
    </row>
    <row r="91" spans="1:8" s="34" customFormat="1" x14ac:dyDescent="0.3">
      <c r="A91" s="63"/>
      <c r="B91" s="57" t="s">
        <v>112</v>
      </c>
      <c r="C91" s="63">
        <f>SUM(C80:C90)</f>
        <v>272</v>
      </c>
      <c r="D91" s="63">
        <f t="shared" ref="D91:E91" si="3">SUM(D80:D90)</f>
        <v>0</v>
      </c>
      <c r="E91" s="63">
        <f t="shared" si="3"/>
        <v>0</v>
      </c>
      <c r="F91" s="58"/>
      <c r="G91" s="58"/>
      <c r="H91" s="64"/>
    </row>
    <row r="92" spans="1:8" s="34" customFormat="1" ht="21.75" customHeight="1" x14ac:dyDescent="0.3">
      <c r="A92" s="105" t="s">
        <v>163</v>
      </c>
      <c r="B92" s="105"/>
      <c r="C92" s="105"/>
      <c r="D92" s="105"/>
      <c r="E92" s="105"/>
      <c r="F92" s="105"/>
      <c r="G92" s="105"/>
      <c r="H92" s="105"/>
    </row>
    <row r="93" spans="1:8" ht="17.25" customHeight="1" x14ac:dyDescent="0.3">
      <c r="A93" s="63">
        <v>80</v>
      </c>
      <c r="B93" s="57" t="s">
        <v>1</v>
      </c>
      <c r="C93" s="63">
        <v>26</v>
      </c>
      <c r="D93" s="102" t="s">
        <v>545</v>
      </c>
      <c r="E93" s="102" t="s">
        <v>546</v>
      </c>
      <c r="F93" s="62" t="s">
        <v>187</v>
      </c>
      <c r="G93" s="65">
        <v>10</v>
      </c>
      <c r="H93" s="72" t="s">
        <v>173</v>
      </c>
    </row>
    <row r="94" spans="1:8" ht="34.5" customHeight="1" x14ac:dyDescent="0.3">
      <c r="A94" s="63">
        <v>81</v>
      </c>
      <c r="B94" s="57" t="s">
        <v>79</v>
      </c>
      <c r="C94" s="63">
        <v>24</v>
      </c>
      <c r="D94" s="102" t="s">
        <v>547</v>
      </c>
      <c r="E94" s="102" t="s">
        <v>548</v>
      </c>
      <c r="F94" s="62" t="s">
        <v>368</v>
      </c>
      <c r="G94" s="65">
        <v>9</v>
      </c>
      <c r="H94" s="85" t="s">
        <v>371</v>
      </c>
    </row>
    <row r="95" spans="1:8" ht="20.399999999999999" x14ac:dyDescent="0.3">
      <c r="A95" s="63">
        <v>82</v>
      </c>
      <c r="B95" s="57" t="s">
        <v>80</v>
      </c>
      <c r="C95" s="63">
        <v>26</v>
      </c>
      <c r="D95" s="102" t="s">
        <v>549</v>
      </c>
      <c r="E95" s="102" t="s">
        <v>550</v>
      </c>
      <c r="F95" s="62" t="s">
        <v>200</v>
      </c>
      <c r="G95" s="65">
        <v>2</v>
      </c>
      <c r="H95" s="72" t="s">
        <v>284</v>
      </c>
    </row>
    <row r="96" spans="1:8" ht="20.399999999999999" x14ac:dyDescent="0.3">
      <c r="A96" s="63">
        <v>83</v>
      </c>
      <c r="B96" s="57" t="s">
        <v>5</v>
      </c>
      <c r="C96" s="63">
        <v>15</v>
      </c>
      <c r="D96" s="102" t="s">
        <v>551</v>
      </c>
      <c r="E96" s="102" t="s">
        <v>552</v>
      </c>
      <c r="F96" s="62" t="s">
        <v>205</v>
      </c>
      <c r="G96" s="65">
        <v>4</v>
      </c>
      <c r="H96" s="72" t="s">
        <v>366</v>
      </c>
    </row>
    <row r="97" spans="1:8" ht="20.399999999999999" x14ac:dyDescent="0.3">
      <c r="A97" s="63">
        <v>84</v>
      </c>
      <c r="B97" s="57" t="s">
        <v>8</v>
      </c>
      <c r="C97" s="63">
        <v>18</v>
      </c>
      <c r="D97" s="102" t="s">
        <v>553</v>
      </c>
      <c r="E97" s="102" t="s">
        <v>554</v>
      </c>
      <c r="F97" s="62" t="s">
        <v>209</v>
      </c>
      <c r="G97" s="65">
        <v>7</v>
      </c>
      <c r="H97" s="72" t="s">
        <v>281</v>
      </c>
    </row>
    <row r="98" spans="1:8" ht="20.399999999999999" x14ac:dyDescent="0.3">
      <c r="A98" s="63">
        <v>85</v>
      </c>
      <c r="B98" s="57" t="s">
        <v>12</v>
      </c>
      <c r="C98" s="63">
        <v>20</v>
      </c>
      <c r="D98" s="102" t="s">
        <v>555</v>
      </c>
      <c r="E98" s="102" t="s">
        <v>556</v>
      </c>
      <c r="F98" s="62" t="s">
        <v>243</v>
      </c>
      <c r="G98" s="65">
        <v>5</v>
      </c>
      <c r="H98" s="64" t="s">
        <v>282</v>
      </c>
    </row>
    <row r="99" spans="1:8" ht="20.399999999999999" x14ac:dyDescent="0.3">
      <c r="A99" s="63">
        <v>86</v>
      </c>
      <c r="B99" s="57" t="s">
        <v>81</v>
      </c>
      <c r="C99" s="63">
        <v>20</v>
      </c>
      <c r="D99" s="102" t="s">
        <v>557</v>
      </c>
      <c r="E99" s="102" t="s">
        <v>558</v>
      </c>
      <c r="F99" s="62" t="s">
        <v>218</v>
      </c>
      <c r="G99" s="65">
        <v>2</v>
      </c>
      <c r="H99" s="64" t="s">
        <v>305</v>
      </c>
    </row>
    <row r="100" spans="1:8" ht="20.399999999999999" x14ac:dyDescent="0.3">
      <c r="A100" s="63">
        <v>87</v>
      </c>
      <c r="B100" s="57" t="s">
        <v>16</v>
      </c>
      <c r="C100" s="63">
        <v>5</v>
      </c>
      <c r="D100" s="102" t="s">
        <v>559</v>
      </c>
      <c r="E100" s="102" t="s">
        <v>560</v>
      </c>
      <c r="F100" s="62" t="s">
        <v>219</v>
      </c>
      <c r="G100" s="65">
        <v>9</v>
      </c>
      <c r="H100" s="66" t="s">
        <v>283</v>
      </c>
    </row>
    <row r="101" spans="1:8" ht="20.399999999999999" x14ac:dyDescent="0.3">
      <c r="A101" s="63">
        <v>88</v>
      </c>
      <c r="B101" s="57" t="s">
        <v>18</v>
      </c>
      <c r="C101" s="63">
        <v>26</v>
      </c>
      <c r="D101" s="102" t="s">
        <v>561</v>
      </c>
      <c r="E101" s="102" t="s">
        <v>562</v>
      </c>
      <c r="F101" s="62" t="s">
        <v>225</v>
      </c>
      <c r="G101" s="65">
        <v>10</v>
      </c>
      <c r="H101" s="64" t="s">
        <v>167</v>
      </c>
    </row>
    <row r="102" spans="1:8" ht="20.399999999999999" x14ac:dyDescent="0.3">
      <c r="A102" s="63">
        <v>89</v>
      </c>
      <c r="B102" s="57" t="s">
        <v>26</v>
      </c>
      <c r="C102" s="63">
        <v>135</v>
      </c>
      <c r="D102" s="102" t="s">
        <v>563</v>
      </c>
      <c r="E102" s="102" t="s">
        <v>564</v>
      </c>
      <c r="F102" s="62" t="s">
        <v>383</v>
      </c>
      <c r="G102" s="65">
        <v>10</v>
      </c>
      <c r="H102" s="72" t="s">
        <v>174</v>
      </c>
    </row>
    <row r="103" spans="1:8" s="34" customFormat="1" x14ac:dyDescent="0.3">
      <c r="A103" s="63"/>
      <c r="B103" s="57" t="s">
        <v>112</v>
      </c>
      <c r="C103" s="63">
        <f>SUM(C93:C102)</f>
        <v>315</v>
      </c>
      <c r="D103" s="63">
        <f>SUM(D93:D102)</f>
        <v>0</v>
      </c>
      <c r="E103" s="58"/>
      <c r="F103" s="58"/>
      <c r="G103" s="58"/>
      <c r="H103" s="64"/>
    </row>
    <row r="104" spans="1:8" s="34" customFormat="1" x14ac:dyDescent="0.3">
      <c r="A104" s="110" t="s">
        <v>372</v>
      </c>
      <c r="B104" s="111"/>
      <c r="C104" s="86"/>
      <c r="D104" s="86">
        <v>41</v>
      </c>
      <c r="E104" s="58"/>
      <c r="F104" s="58"/>
      <c r="G104" s="58"/>
      <c r="H104" s="64"/>
    </row>
    <row r="105" spans="1:8" ht="26.25" customHeight="1" x14ac:dyDescent="0.3">
      <c r="A105" s="106" t="s">
        <v>151</v>
      </c>
      <c r="B105" s="106"/>
      <c r="C105" s="63">
        <f>SUM(C26,C57,C78,C91,C103)</f>
        <v>5480</v>
      </c>
      <c r="D105" s="63">
        <f>SUM(D26,D57,D78,D91,D103,D104)</f>
        <v>41</v>
      </c>
      <c r="E105" s="63">
        <f>SUM(E26,E57,E78,E91,E103)</f>
        <v>0</v>
      </c>
      <c r="F105" s="58"/>
      <c r="G105" s="58"/>
      <c r="H105" s="58"/>
    </row>
    <row r="106" spans="1:8" s="34" customFormat="1" ht="37.5" hidden="1" customHeight="1" x14ac:dyDescent="0.3">
      <c r="A106" s="106" t="s">
        <v>82</v>
      </c>
      <c r="B106" s="106"/>
      <c r="C106" s="106"/>
      <c r="D106" s="106"/>
      <c r="E106" s="106"/>
      <c r="F106" s="106"/>
      <c r="G106" s="106"/>
      <c r="H106" s="106"/>
    </row>
    <row r="107" spans="1:8" s="4" customFormat="1" hidden="1" x14ac:dyDescent="0.3">
      <c r="A107" s="59">
        <v>1</v>
      </c>
      <c r="B107" s="59" t="s">
        <v>130</v>
      </c>
      <c r="C107" s="59"/>
      <c r="D107" s="60">
        <v>19</v>
      </c>
      <c r="E107" s="60">
        <v>16</v>
      </c>
      <c r="F107" s="60">
        <v>14</v>
      </c>
      <c r="G107" s="60"/>
      <c r="H107" s="69"/>
    </row>
    <row r="108" spans="1:8" s="4" customFormat="1" hidden="1" x14ac:dyDescent="0.3">
      <c r="A108" s="59">
        <v>2</v>
      </c>
      <c r="B108" s="59" t="s">
        <v>131</v>
      </c>
      <c r="C108" s="59"/>
      <c r="D108" s="60"/>
      <c r="E108" s="60"/>
      <c r="F108" s="60"/>
      <c r="G108" s="60"/>
      <c r="H108" s="69"/>
    </row>
    <row r="109" spans="1:8" s="4" customFormat="1" hidden="1" x14ac:dyDescent="0.3">
      <c r="A109" s="59">
        <v>3</v>
      </c>
      <c r="B109" s="59" t="s">
        <v>132</v>
      </c>
      <c r="C109" s="59"/>
      <c r="D109" s="60"/>
      <c r="E109" s="60"/>
      <c r="F109" s="60"/>
      <c r="G109" s="60"/>
      <c r="H109" s="69"/>
    </row>
    <row r="110" spans="1:8" s="4" customFormat="1" hidden="1" x14ac:dyDescent="0.3">
      <c r="A110" s="59">
        <v>4</v>
      </c>
      <c r="B110" s="59" t="s">
        <v>133</v>
      </c>
      <c r="C110" s="59"/>
      <c r="D110" s="60">
        <v>6</v>
      </c>
      <c r="E110" s="60">
        <v>6</v>
      </c>
      <c r="F110" s="60">
        <v>5</v>
      </c>
      <c r="G110" s="60"/>
      <c r="H110" s="69"/>
    </row>
    <row r="111" spans="1:8" s="4" customFormat="1" hidden="1" x14ac:dyDescent="0.3">
      <c r="A111" s="59">
        <v>5</v>
      </c>
      <c r="B111" s="59" t="s">
        <v>134</v>
      </c>
      <c r="C111" s="59"/>
      <c r="D111" s="60">
        <v>1</v>
      </c>
      <c r="E111" s="60">
        <v>1</v>
      </c>
      <c r="F111" s="60">
        <v>1</v>
      </c>
      <c r="G111" s="60"/>
      <c r="H111" s="69"/>
    </row>
    <row r="112" spans="1:8" s="4" customFormat="1" hidden="1" x14ac:dyDescent="0.3">
      <c r="A112" s="59">
        <v>6</v>
      </c>
      <c r="B112" s="59" t="s">
        <v>109</v>
      </c>
      <c r="C112" s="59"/>
      <c r="D112" s="60">
        <v>2</v>
      </c>
      <c r="E112" s="60">
        <v>2</v>
      </c>
      <c r="F112" s="60">
        <v>1</v>
      </c>
      <c r="G112" s="60"/>
      <c r="H112" s="69"/>
    </row>
    <row r="113" spans="1:8" s="4" customFormat="1" hidden="1" x14ac:dyDescent="0.3">
      <c r="A113" s="59">
        <v>7</v>
      </c>
      <c r="B113" s="59" t="s">
        <v>135</v>
      </c>
      <c r="C113" s="59"/>
      <c r="D113" s="60">
        <v>1</v>
      </c>
      <c r="E113" s="60">
        <v>1</v>
      </c>
      <c r="F113" s="60">
        <v>1</v>
      </c>
      <c r="G113" s="60"/>
      <c r="H113" s="69"/>
    </row>
    <row r="114" spans="1:8" s="4" customFormat="1" hidden="1" x14ac:dyDescent="0.3">
      <c r="A114" s="59">
        <v>8</v>
      </c>
      <c r="B114" s="59" t="s">
        <v>136</v>
      </c>
      <c r="C114" s="59"/>
      <c r="D114" s="60"/>
      <c r="E114" s="60"/>
      <c r="F114" s="60"/>
      <c r="G114" s="60"/>
      <c r="H114" s="69"/>
    </row>
    <row r="115" spans="1:8" ht="20.399999999999999" hidden="1" x14ac:dyDescent="0.3">
      <c r="A115" s="61">
        <v>9</v>
      </c>
      <c r="B115" s="61" t="s">
        <v>137</v>
      </c>
      <c r="C115" s="61"/>
      <c r="D115" s="62"/>
      <c r="E115" s="62"/>
      <c r="F115" s="62"/>
      <c r="G115" s="62"/>
      <c r="H115" s="69"/>
    </row>
    <row r="116" spans="1:8" hidden="1" x14ac:dyDescent="0.3">
      <c r="A116" s="61">
        <v>10</v>
      </c>
      <c r="B116" s="61" t="s">
        <v>138</v>
      </c>
      <c r="C116" s="61"/>
      <c r="D116" s="62"/>
      <c r="E116" s="62"/>
      <c r="F116" s="62"/>
      <c r="G116" s="62"/>
      <c r="H116" s="69"/>
    </row>
    <row r="117" spans="1:8" ht="20.399999999999999" hidden="1" x14ac:dyDescent="0.3">
      <c r="A117" s="61">
        <v>11</v>
      </c>
      <c r="B117" s="61" t="s">
        <v>129</v>
      </c>
      <c r="C117" s="61"/>
      <c r="D117" s="62"/>
      <c r="E117" s="62"/>
      <c r="F117" s="62"/>
      <c r="G117" s="62"/>
      <c r="H117" s="69"/>
    </row>
    <row r="118" spans="1:8" ht="20.399999999999999" hidden="1" x14ac:dyDescent="0.3">
      <c r="A118" s="61">
        <v>12</v>
      </c>
      <c r="B118" s="61" t="s">
        <v>139</v>
      </c>
      <c r="C118" s="61"/>
      <c r="D118" s="62"/>
      <c r="E118" s="62"/>
      <c r="F118" s="62"/>
      <c r="G118" s="62"/>
      <c r="H118" s="69"/>
    </row>
    <row r="119" spans="1:8" ht="20.399999999999999" hidden="1" x14ac:dyDescent="0.3">
      <c r="A119" s="61">
        <v>13</v>
      </c>
      <c r="B119" s="61" t="s">
        <v>140</v>
      </c>
      <c r="C119" s="61"/>
      <c r="D119" s="62"/>
      <c r="E119" s="62"/>
      <c r="F119" s="62"/>
      <c r="G119" s="62"/>
      <c r="H119" s="69"/>
    </row>
    <row r="120" spans="1:8" hidden="1" x14ac:dyDescent="0.3">
      <c r="A120" s="61">
        <v>14</v>
      </c>
      <c r="B120" s="61" t="s">
        <v>150</v>
      </c>
      <c r="C120" s="61"/>
      <c r="D120" s="62"/>
      <c r="E120" s="62"/>
      <c r="F120" s="62"/>
      <c r="G120" s="62"/>
      <c r="H120" s="69"/>
    </row>
    <row r="121" spans="1:8" hidden="1" x14ac:dyDescent="0.3">
      <c r="A121" s="61">
        <v>15</v>
      </c>
      <c r="B121" s="61" t="s">
        <v>141</v>
      </c>
      <c r="C121" s="61"/>
      <c r="D121" s="62"/>
      <c r="E121" s="62"/>
      <c r="F121" s="62"/>
      <c r="G121" s="62"/>
      <c r="H121" s="69"/>
    </row>
    <row r="122" spans="1:8" x14ac:dyDescent="0.3">
      <c r="A122" s="106" t="s">
        <v>323</v>
      </c>
      <c r="B122" s="106"/>
      <c r="C122" s="61"/>
      <c r="D122" s="75"/>
      <c r="E122" s="58"/>
      <c r="F122" s="82"/>
      <c r="G122" s="58"/>
      <c r="H122" s="58"/>
    </row>
    <row r="123" spans="1:8" s="34" customFormat="1" ht="25.5" customHeight="1" x14ac:dyDescent="0.3">
      <c r="A123" s="129"/>
      <c r="B123" s="127" t="s">
        <v>319</v>
      </c>
      <c r="C123" s="129">
        <v>46</v>
      </c>
      <c r="D123" s="134" t="s">
        <v>565</v>
      </c>
      <c r="E123" s="131" t="s">
        <v>566</v>
      </c>
      <c r="F123" s="84" t="s">
        <v>373</v>
      </c>
      <c r="G123" s="131">
        <v>12</v>
      </c>
      <c r="H123" s="139" t="s">
        <v>299</v>
      </c>
    </row>
    <row r="124" spans="1:8" s="34" customFormat="1" ht="27.75" customHeight="1" x14ac:dyDescent="0.3">
      <c r="A124" s="133"/>
      <c r="B124" s="128"/>
      <c r="C124" s="130"/>
      <c r="D124" s="135"/>
      <c r="E124" s="132"/>
      <c r="F124" s="84" t="s">
        <v>374</v>
      </c>
      <c r="G124" s="132"/>
      <c r="H124" s="140"/>
    </row>
    <row r="125" spans="1:8" s="34" customFormat="1" ht="28.5" customHeight="1" x14ac:dyDescent="0.3">
      <c r="A125" s="133"/>
      <c r="B125" s="61" t="s">
        <v>320</v>
      </c>
      <c r="C125" s="63">
        <v>17</v>
      </c>
      <c r="D125" s="89" t="s">
        <v>567</v>
      </c>
      <c r="E125" s="91" t="s">
        <v>568</v>
      </c>
      <c r="F125" s="83" t="s">
        <v>375</v>
      </c>
      <c r="G125" s="58">
        <v>1</v>
      </c>
      <c r="H125" s="62" t="s">
        <v>365</v>
      </c>
    </row>
    <row r="126" spans="1:8" s="34" customFormat="1" ht="29.25" customHeight="1" x14ac:dyDescent="0.3">
      <c r="A126" s="133"/>
      <c r="B126" s="127" t="s">
        <v>104</v>
      </c>
      <c r="C126" s="129">
        <v>31</v>
      </c>
      <c r="D126" s="134" t="s">
        <v>569</v>
      </c>
      <c r="E126" s="131" t="s">
        <v>570</v>
      </c>
      <c r="F126" s="62" t="s">
        <v>376</v>
      </c>
      <c r="G126" s="131">
        <v>3</v>
      </c>
      <c r="H126" s="139" t="s">
        <v>364</v>
      </c>
    </row>
    <row r="127" spans="1:8" s="34" customFormat="1" ht="27.75" customHeight="1" x14ac:dyDescent="0.3">
      <c r="A127" s="133"/>
      <c r="B127" s="128"/>
      <c r="C127" s="130"/>
      <c r="D127" s="135"/>
      <c r="E127" s="132"/>
      <c r="F127" s="81" t="s">
        <v>333</v>
      </c>
      <c r="G127" s="132"/>
      <c r="H127" s="140"/>
    </row>
    <row r="128" spans="1:8" s="34" customFormat="1" ht="28.5" customHeight="1" x14ac:dyDescent="0.3">
      <c r="A128" s="133"/>
      <c r="B128" s="127" t="s">
        <v>105</v>
      </c>
      <c r="C128" s="129">
        <v>89</v>
      </c>
      <c r="D128" s="131" t="s">
        <v>571</v>
      </c>
      <c r="E128" s="131" t="s">
        <v>572</v>
      </c>
      <c r="F128" s="62" t="s">
        <v>377</v>
      </c>
      <c r="G128" s="131">
        <v>6</v>
      </c>
      <c r="H128" s="139" t="s">
        <v>363</v>
      </c>
    </row>
    <row r="129" spans="1:8" s="34" customFormat="1" ht="28.5" customHeight="1" x14ac:dyDescent="0.3">
      <c r="A129" s="133"/>
      <c r="B129" s="128"/>
      <c r="C129" s="130"/>
      <c r="D129" s="132"/>
      <c r="E129" s="132"/>
      <c r="F129" s="62" t="s">
        <v>378</v>
      </c>
      <c r="G129" s="132"/>
      <c r="H129" s="140"/>
    </row>
    <row r="130" spans="1:8" s="34" customFormat="1" ht="20.25" customHeight="1" x14ac:dyDescent="0.3">
      <c r="A130" s="130"/>
      <c r="B130" s="61" t="s">
        <v>106</v>
      </c>
      <c r="C130" s="63">
        <v>13</v>
      </c>
      <c r="D130" s="90" t="s">
        <v>573</v>
      </c>
      <c r="E130" s="58" t="s">
        <v>574</v>
      </c>
      <c r="F130" s="62" t="s">
        <v>379</v>
      </c>
      <c r="G130" s="58">
        <v>8</v>
      </c>
      <c r="H130" s="62" t="s">
        <v>361</v>
      </c>
    </row>
    <row r="131" spans="1:8" s="34" customFormat="1" ht="14.25" customHeight="1" x14ac:dyDescent="0.3">
      <c r="A131" s="129"/>
      <c r="B131" s="87" t="s">
        <v>334</v>
      </c>
      <c r="C131" s="78">
        <v>39</v>
      </c>
      <c r="D131" s="75"/>
      <c r="E131" s="58"/>
      <c r="F131" s="62" t="s">
        <v>347</v>
      </c>
      <c r="G131" s="58">
        <v>11</v>
      </c>
      <c r="H131" s="62" t="s">
        <v>359</v>
      </c>
    </row>
    <row r="132" spans="1:8" s="34" customFormat="1" x14ac:dyDescent="0.3">
      <c r="A132" s="133"/>
      <c r="B132" s="87" t="s">
        <v>335</v>
      </c>
      <c r="C132" s="78">
        <v>31</v>
      </c>
      <c r="D132" s="75"/>
      <c r="E132" s="58"/>
      <c r="F132" s="62" t="s">
        <v>348</v>
      </c>
      <c r="G132" s="58">
        <v>11</v>
      </c>
      <c r="H132" s="62" t="s">
        <v>359</v>
      </c>
    </row>
    <row r="133" spans="1:8" s="34" customFormat="1" x14ac:dyDescent="0.3">
      <c r="A133" s="133"/>
      <c r="B133" s="87" t="s">
        <v>336</v>
      </c>
      <c r="C133" s="78">
        <v>23</v>
      </c>
      <c r="D133" s="75"/>
      <c r="E133" s="58"/>
      <c r="F133" s="62" t="s">
        <v>349</v>
      </c>
      <c r="G133" s="58">
        <v>2</v>
      </c>
      <c r="H133" s="72" t="s">
        <v>261</v>
      </c>
    </row>
    <row r="134" spans="1:8" s="34" customFormat="1" x14ac:dyDescent="0.3">
      <c r="A134" s="133"/>
      <c r="B134" s="87" t="s">
        <v>337</v>
      </c>
      <c r="C134" s="78">
        <v>69</v>
      </c>
      <c r="D134" s="75">
        <v>91</v>
      </c>
      <c r="E134" s="58"/>
      <c r="F134" s="62" t="s">
        <v>350</v>
      </c>
      <c r="G134" s="58">
        <v>10</v>
      </c>
      <c r="H134" s="62" t="s">
        <v>286</v>
      </c>
    </row>
    <row r="135" spans="1:8" s="34" customFormat="1" x14ac:dyDescent="0.3">
      <c r="A135" s="133"/>
      <c r="B135" s="87" t="s">
        <v>338</v>
      </c>
      <c r="C135" s="78">
        <v>67</v>
      </c>
      <c r="D135" s="75">
        <v>110</v>
      </c>
      <c r="E135" s="58"/>
      <c r="F135" s="62" t="s">
        <v>351</v>
      </c>
      <c r="G135" s="58">
        <v>10</v>
      </c>
      <c r="H135" s="62" t="s">
        <v>286</v>
      </c>
    </row>
    <row r="136" spans="1:8" s="34" customFormat="1" ht="20.25" customHeight="1" x14ac:dyDescent="0.3">
      <c r="A136" s="133"/>
      <c r="B136" s="87" t="s">
        <v>339</v>
      </c>
      <c r="C136" s="78">
        <v>70</v>
      </c>
      <c r="D136" s="75">
        <v>51</v>
      </c>
      <c r="E136" s="58"/>
      <c r="F136" s="62" t="s">
        <v>352</v>
      </c>
      <c r="G136" s="58">
        <v>9</v>
      </c>
      <c r="H136" s="62" t="s">
        <v>302</v>
      </c>
    </row>
    <row r="137" spans="1:8" s="34" customFormat="1" x14ac:dyDescent="0.3">
      <c r="A137" s="133"/>
      <c r="B137" s="87" t="s">
        <v>340</v>
      </c>
      <c r="C137" s="78">
        <v>70</v>
      </c>
      <c r="E137" s="58"/>
      <c r="F137" s="62" t="s">
        <v>353</v>
      </c>
      <c r="G137" s="58">
        <v>7</v>
      </c>
      <c r="H137" s="62" t="s">
        <v>360</v>
      </c>
    </row>
    <row r="138" spans="1:8" s="34" customFormat="1" x14ac:dyDescent="0.3">
      <c r="A138" s="133"/>
      <c r="B138" s="87" t="s">
        <v>341</v>
      </c>
      <c r="C138" s="78"/>
      <c r="D138" s="75"/>
      <c r="E138" s="58"/>
      <c r="F138" s="62" t="s">
        <v>354</v>
      </c>
      <c r="G138" s="58">
        <v>2</v>
      </c>
      <c r="H138" s="72" t="s">
        <v>261</v>
      </c>
    </row>
    <row r="139" spans="1:8" s="34" customFormat="1" x14ac:dyDescent="0.3">
      <c r="A139" s="133"/>
      <c r="B139" s="87" t="s">
        <v>342</v>
      </c>
      <c r="C139" s="78">
        <v>5</v>
      </c>
      <c r="D139" s="75"/>
      <c r="E139" s="58"/>
      <c r="F139" s="62" t="s">
        <v>355</v>
      </c>
      <c r="G139" s="58">
        <v>2</v>
      </c>
      <c r="H139" s="72" t="s">
        <v>261</v>
      </c>
    </row>
    <row r="140" spans="1:8" s="34" customFormat="1" x14ac:dyDescent="0.3">
      <c r="A140" s="133"/>
      <c r="B140" s="87" t="s">
        <v>343</v>
      </c>
      <c r="C140" s="78">
        <v>10</v>
      </c>
      <c r="D140" s="75"/>
      <c r="E140" s="58"/>
      <c r="F140" s="62" t="s">
        <v>356</v>
      </c>
      <c r="G140" s="58">
        <v>8</v>
      </c>
      <c r="H140" s="62" t="s">
        <v>361</v>
      </c>
    </row>
    <row r="141" spans="1:8" s="34" customFormat="1" x14ac:dyDescent="0.3">
      <c r="A141" s="133"/>
      <c r="B141" s="87" t="s">
        <v>344</v>
      </c>
      <c r="C141" s="78">
        <v>5</v>
      </c>
      <c r="D141" s="75"/>
      <c r="E141" s="58"/>
      <c r="F141" s="62" t="s">
        <v>357</v>
      </c>
      <c r="G141" s="58">
        <v>7</v>
      </c>
      <c r="H141" s="62" t="s">
        <v>360</v>
      </c>
    </row>
    <row r="142" spans="1:8" s="92" customFormat="1" x14ac:dyDescent="0.3">
      <c r="A142" s="133"/>
      <c r="B142" s="96" t="s">
        <v>384</v>
      </c>
      <c r="C142" s="97">
        <v>2</v>
      </c>
      <c r="D142" s="75"/>
      <c r="E142" s="95"/>
      <c r="F142" s="62"/>
      <c r="G142" s="95"/>
      <c r="H142" s="62"/>
    </row>
    <row r="143" spans="1:8" s="34" customFormat="1" x14ac:dyDescent="0.3">
      <c r="A143" s="133"/>
      <c r="B143" s="87" t="s">
        <v>345</v>
      </c>
      <c r="C143" s="78">
        <v>10</v>
      </c>
      <c r="D143" s="75"/>
      <c r="E143" s="58"/>
      <c r="F143" s="62" t="s">
        <v>362</v>
      </c>
      <c r="G143" s="58">
        <v>7</v>
      </c>
      <c r="H143" s="62" t="s">
        <v>360</v>
      </c>
    </row>
    <row r="144" spans="1:8" s="92" customFormat="1" x14ac:dyDescent="0.3">
      <c r="A144" s="133"/>
      <c r="B144" s="96" t="s">
        <v>385</v>
      </c>
      <c r="C144" s="97">
        <v>14</v>
      </c>
      <c r="D144" s="75">
        <v>7</v>
      </c>
      <c r="E144" s="95"/>
      <c r="F144" s="62"/>
      <c r="G144" s="95"/>
      <c r="H144" s="62"/>
    </row>
    <row r="145" spans="1:8" s="92" customFormat="1" x14ac:dyDescent="0.3">
      <c r="A145" s="133"/>
      <c r="B145" s="96" t="s">
        <v>386</v>
      </c>
      <c r="C145" s="97">
        <v>5</v>
      </c>
      <c r="D145" s="75"/>
      <c r="E145" s="95"/>
      <c r="F145" s="62"/>
      <c r="G145" s="95"/>
      <c r="H145" s="62"/>
    </row>
    <row r="146" spans="1:8" s="92" customFormat="1" x14ac:dyDescent="0.3">
      <c r="A146" s="133"/>
      <c r="B146" s="96" t="s">
        <v>387</v>
      </c>
      <c r="C146" s="97">
        <v>1</v>
      </c>
      <c r="D146" s="75"/>
      <c r="E146" s="95"/>
      <c r="F146" s="62"/>
      <c r="G146" s="95"/>
      <c r="H146" s="62"/>
    </row>
    <row r="147" spans="1:8" s="92" customFormat="1" x14ac:dyDescent="0.3">
      <c r="A147" s="133"/>
      <c r="B147" s="96" t="s">
        <v>388</v>
      </c>
      <c r="C147" s="97">
        <v>3</v>
      </c>
      <c r="D147" s="75"/>
      <c r="E147" s="95"/>
      <c r="F147" s="62"/>
      <c r="G147" s="95"/>
      <c r="H147" s="62"/>
    </row>
    <row r="148" spans="1:8" s="34" customFormat="1" ht="24" customHeight="1" x14ac:dyDescent="0.3">
      <c r="A148" s="133"/>
      <c r="B148" s="87" t="s">
        <v>346</v>
      </c>
      <c r="C148" s="78"/>
      <c r="D148" s="75"/>
      <c r="E148" s="58"/>
      <c r="F148" s="62" t="s">
        <v>358</v>
      </c>
      <c r="G148" s="58">
        <v>2</v>
      </c>
      <c r="H148" s="72" t="s">
        <v>261</v>
      </c>
    </row>
    <row r="149" spans="1:8" s="92" customFormat="1" ht="13.5" customHeight="1" x14ac:dyDescent="0.3">
      <c r="A149" s="130"/>
      <c r="B149" s="87" t="s">
        <v>381</v>
      </c>
      <c r="C149" s="93"/>
      <c r="D149" s="75" t="e">
        <f>D150-SUM(D131:D148)</f>
        <v>#VALUE!</v>
      </c>
      <c r="E149" s="95"/>
      <c r="F149" s="62"/>
      <c r="G149" s="95"/>
      <c r="H149" s="72"/>
    </row>
    <row r="150" spans="1:8" s="92" customFormat="1" ht="18.75" customHeight="1" x14ac:dyDescent="0.3">
      <c r="A150" s="110" t="s">
        <v>380</v>
      </c>
      <c r="B150" s="111"/>
      <c r="C150" s="63">
        <f>SUM(C131:C148)</f>
        <v>424</v>
      </c>
      <c r="D150" s="102" t="s">
        <v>575</v>
      </c>
      <c r="E150" s="102" t="s">
        <v>576</v>
      </c>
      <c r="F150" s="62"/>
      <c r="G150" s="95"/>
      <c r="H150" s="72"/>
    </row>
    <row r="151" spans="1:8" s="34" customFormat="1" x14ac:dyDescent="0.3">
      <c r="A151" s="129"/>
      <c r="B151" s="61" t="s">
        <v>324</v>
      </c>
      <c r="C151" s="63">
        <v>23</v>
      </c>
      <c r="D151" s="102" t="s">
        <v>577</v>
      </c>
      <c r="E151" s="102" t="s">
        <v>578</v>
      </c>
      <c r="F151" s="58"/>
      <c r="G151" s="58">
        <v>4</v>
      </c>
      <c r="H151" s="62" t="s">
        <v>290</v>
      </c>
    </row>
    <row r="152" spans="1:8" s="34" customFormat="1" x14ac:dyDescent="0.3">
      <c r="A152" s="133"/>
      <c r="B152" s="61" t="s">
        <v>116</v>
      </c>
      <c r="C152" s="63">
        <v>23</v>
      </c>
      <c r="D152" s="102" t="s">
        <v>579</v>
      </c>
      <c r="E152" s="102" t="s">
        <v>580</v>
      </c>
      <c r="F152" s="58"/>
      <c r="G152" s="58">
        <v>6</v>
      </c>
      <c r="H152" s="62" t="s">
        <v>363</v>
      </c>
    </row>
    <row r="153" spans="1:8" s="34" customFormat="1" x14ac:dyDescent="0.3">
      <c r="A153" s="133"/>
      <c r="B153" s="61" t="s">
        <v>115</v>
      </c>
      <c r="C153" s="63">
        <v>18</v>
      </c>
      <c r="D153" s="102" t="s">
        <v>581</v>
      </c>
      <c r="E153" s="102" t="s">
        <v>582</v>
      </c>
      <c r="F153" s="58"/>
      <c r="G153" s="58">
        <v>3</v>
      </c>
      <c r="H153" s="62" t="s">
        <v>364</v>
      </c>
    </row>
    <row r="154" spans="1:8" s="34" customFormat="1" ht="20.399999999999999" x14ac:dyDescent="0.3">
      <c r="A154" s="133"/>
      <c r="B154" s="61" t="s">
        <v>325</v>
      </c>
      <c r="C154" s="63">
        <v>13</v>
      </c>
      <c r="D154" s="102" t="s">
        <v>583</v>
      </c>
      <c r="E154" s="102" t="s">
        <v>584</v>
      </c>
      <c r="F154" s="58"/>
      <c r="G154" s="58">
        <v>8</v>
      </c>
      <c r="H154" s="62" t="s">
        <v>361</v>
      </c>
    </row>
    <row r="155" spans="1:8" s="34" customFormat="1" ht="20.399999999999999" x14ac:dyDescent="0.3">
      <c r="A155" s="130"/>
      <c r="B155" s="79" t="s">
        <v>118</v>
      </c>
      <c r="C155" s="78">
        <v>1</v>
      </c>
      <c r="D155" s="102" t="s">
        <v>585</v>
      </c>
      <c r="E155" s="102" t="s">
        <v>586</v>
      </c>
      <c r="F155" s="58"/>
      <c r="G155" s="58"/>
      <c r="H155" s="58"/>
    </row>
    <row r="156" spans="1:8" s="34" customFormat="1" ht="13.5" customHeight="1" x14ac:dyDescent="0.3">
      <c r="A156" s="110" t="s">
        <v>382</v>
      </c>
      <c r="B156" s="111"/>
      <c r="C156" s="63"/>
      <c r="D156" s="58">
        <v>28</v>
      </c>
      <c r="F156" s="58"/>
      <c r="G156" s="58"/>
      <c r="H156" s="58"/>
    </row>
    <row r="157" spans="1:8" s="92" customFormat="1" x14ac:dyDescent="0.3">
      <c r="A157" s="110" t="s">
        <v>381</v>
      </c>
      <c r="B157" s="111"/>
      <c r="C157" s="93"/>
      <c r="D157" s="102" t="s">
        <v>587</v>
      </c>
      <c r="E157" s="102" t="s">
        <v>588</v>
      </c>
      <c r="F157" s="95"/>
      <c r="G157" s="95"/>
      <c r="H157" s="95"/>
    </row>
    <row r="158" spans="1:8" s="34" customFormat="1" x14ac:dyDescent="0.3">
      <c r="A158" s="110" t="s">
        <v>327</v>
      </c>
      <c r="B158" s="111"/>
      <c r="C158" s="63">
        <f>SUM(C123:C130,C150:C155)</f>
        <v>698</v>
      </c>
      <c r="D158" s="63">
        <f>SUM(D150:D156,D130,D128,D126,D125,D123)</f>
        <v>28</v>
      </c>
      <c r="E158" s="63">
        <f>SUM(E123:E157)</f>
        <v>0</v>
      </c>
      <c r="F158" s="58"/>
      <c r="G158" s="58"/>
      <c r="H158" s="58"/>
    </row>
    <row r="159" spans="1:8" s="92" customFormat="1" x14ac:dyDescent="0.3">
      <c r="F159" s="94"/>
      <c r="G159" s="94"/>
      <c r="H159" s="94"/>
    </row>
    <row r="160" spans="1:8" s="33" customFormat="1" ht="15" customHeight="1" x14ac:dyDescent="0.3">
      <c r="A160" s="126" t="s">
        <v>153</v>
      </c>
      <c r="B160" s="126"/>
      <c r="C160" s="76">
        <f>SUM(C105,C158)</f>
        <v>6178</v>
      </c>
      <c r="D160" s="76">
        <f>SUM(D105,D158,D157)</f>
        <v>69</v>
      </c>
      <c r="E160" s="76">
        <f>SUM(E105,E158)</f>
        <v>0</v>
      </c>
      <c r="F160" s="58"/>
      <c r="G160" s="58"/>
      <c r="H160" s="58"/>
    </row>
    <row r="161" spans="1:8" s="34" customFormat="1" ht="37.5" hidden="1" customHeight="1" x14ac:dyDescent="0.3">
      <c r="A161" s="121" t="s">
        <v>84</v>
      </c>
      <c r="B161" s="122"/>
      <c r="C161" s="122"/>
      <c r="D161" s="122"/>
      <c r="E161" s="122"/>
      <c r="F161" s="122"/>
      <c r="G161" s="122"/>
      <c r="H161" s="123"/>
    </row>
    <row r="162" spans="1:8" hidden="1" x14ac:dyDescent="0.3">
      <c r="A162" s="114" t="s">
        <v>86</v>
      </c>
      <c r="B162" s="115"/>
      <c r="C162" s="54"/>
      <c r="D162" s="39"/>
      <c r="E162" s="39"/>
      <c r="F162" s="39"/>
      <c r="G162" s="73"/>
      <c r="H162" s="36"/>
    </row>
    <row r="163" spans="1:8" hidden="1" x14ac:dyDescent="0.3">
      <c r="A163" s="114" t="s">
        <v>96</v>
      </c>
      <c r="B163" s="115"/>
      <c r="C163" s="54"/>
      <c r="D163" s="39">
        <v>5</v>
      </c>
      <c r="E163" s="39">
        <v>4</v>
      </c>
      <c r="F163" s="39">
        <v>3</v>
      </c>
      <c r="G163" s="73"/>
      <c r="H163" s="36"/>
    </row>
    <row r="164" spans="1:8" hidden="1" x14ac:dyDescent="0.3">
      <c r="A164" s="114" t="s">
        <v>85</v>
      </c>
      <c r="B164" s="115"/>
      <c r="C164" s="54"/>
      <c r="D164" s="39"/>
      <c r="E164" s="39"/>
      <c r="F164" s="39"/>
      <c r="G164" s="73"/>
      <c r="H164" s="36"/>
    </row>
    <row r="165" spans="1:8" hidden="1" x14ac:dyDescent="0.3">
      <c r="A165" s="114" t="s">
        <v>108</v>
      </c>
      <c r="B165" s="115"/>
      <c r="C165" s="54"/>
      <c r="D165" s="39"/>
      <c r="E165" s="39"/>
      <c r="F165" s="39"/>
      <c r="G165" s="73"/>
      <c r="H165" s="36"/>
    </row>
    <row r="166" spans="1:8" hidden="1" x14ac:dyDescent="0.3">
      <c r="A166" s="116" t="s">
        <v>27</v>
      </c>
      <c r="B166" s="117"/>
      <c r="C166" s="52"/>
      <c r="D166" s="40">
        <f>IF(SUM(D162:D165)=0,"",SUM(D162:D165))</f>
        <v>5</v>
      </c>
      <c r="E166" s="40">
        <f t="shared" ref="E166:F166" si="4">IF(SUM(E162:E165)=0,"",SUM(E162:E165))</f>
        <v>4</v>
      </c>
      <c r="F166" s="40">
        <f t="shared" si="4"/>
        <v>3</v>
      </c>
      <c r="G166" s="41"/>
      <c r="H166" s="36"/>
    </row>
    <row r="167" spans="1:8" s="33" customFormat="1" hidden="1" x14ac:dyDescent="0.3">
      <c r="A167" s="119" t="s">
        <v>148</v>
      </c>
      <c r="B167" s="120"/>
      <c r="C167" s="55"/>
      <c r="D167" s="42" t="e">
        <f>IF(SUM(#REF!,D122,D166)=0, "",SUM(#REF!,D122,D166))</f>
        <v>#REF!</v>
      </c>
      <c r="E167" s="42" t="e">
        <f>IF(SUM(#REF!,E122,E166)=0, "",SUM(#REF!,E122,E166))</f>
        <v>#REF!</v>
      </c>
      <c r="F167" s="42" t="e">
        <f>IF(SUM(#REF!,F122,F166)=0, "",SUM(#REF!,F122,F166))</f>
        <v>#REF!</v>
      </c>
      <c r="G167" s="74"/>
      <c r="H167" s="37"/>
    </row>
    <row r="168" spans="1:8" s="34" customFormat="1" ht="37.5" hidden="1" customHeight="1" x14ac:dyDescent="0.3">
      <c r="A168" s="116" t="s">
        <v>87</v>
      </c>
      <c r="B168" s="118"/>
      <c r="C168" s="118"/>
      <c r="D168" s="118"/>
      <c r="E168" s="118"/>
      <c r="F168" s="118"/>
      <c r="G168" s="118"/>
      <c r="H168" s="117"/>
    </row>
    <row r="169" spans="1:8" hidden="1" x14ac:dyDescent="0.3">
      <c r="A169" s="1">
        <v>1</v>
      </c>
      <c r="B169" s="2" t="s">
        <v>88</v>
      </c>
      <c r="C169" s="2"/>
      <c r="D169" s="39"/>
      <c r="E169" s="39"/>
      <c r="F169" s="39"/>
      <c r="G169" s="73"/>
      <c r="H169" s="36"/>
    </row>
    <row r="170" spans="1:8" hidden="1" x14ac:dyDescent="0.3">
      <c r="A170" s="1">
        <v>2</v>
      </c>
      <c r="B170" s="2" t="s">
        <v>89</v>
      </c>
      <c r="C170" s="2"/>
      <c r="D170" s="39"/>
      <c r="E170" s="39"/>
      <c r="F170" s="39"/>
      <c r="G170" s="73"/>
      <c r="H170" s="36"/>
    </row>
    <row r="171" spans="1:8" hidden="1" x14ac:dyDescent="0.3">
      <c r="A171" s="31">
        <v>3</v>
      </c>
      <c r="B171" s="2" t="s">
        <v>90</v>
      </c>
      <c r="C171" s="2"/>
      <c r="D171" s="39"/>
      <c r="E171" s="39"/>
      <c r="F171" s="39"/>
      <c r="G171" s="73"/>
      <c r="H171" s="36"/>
    </row>
    <row r="172" spans="1:8" hidden="1" x14ac:dyDescent="0.3">
      <c r="A172" s="31">
        <v>4</v>
      </c>
      <c r="B172" s="2" t="s">
        <v>91</v>
      </c>
      <c r="C172" s="2"/>
      <c r="D172" s="39"/>
      <c r="E172" s="39"/>
      <c r="F172" s="39"/>
      <c r="G172" s="73"/>
      <c r="H172" s="36"/>
    </row>
    <row r="173" spans="1:8" ht="15" hidden="1" customHeight="1" x14ac:dyDescent="0.3">
      <c r="A173" s="31">
        <v>5</v>
      </c>
      <c r="B173" s="2" t="s">
        <v>149</v>
      </c>
      <c r="C173" s="2"/>
      <c r="D173" s="39">
        <v>1</v>
      </c>
      <c r="E173" s="39">
        <v>1</v>
      </c>
      <c r="F173" s="39">
        <v>1</v>
      </c>
      <c r="G173" s="73"/>
      <c r="H173" s="36"/>
    </row>
    <row r="174" spans="1:8" hidden="1" x14ac:dyDescent="0.3">
      <c r="A174" s="31">
        <v>6</v>
      </c>
      <c r="B174" s="2" t="s">
        <v>92</v>
      </c>
      <c r="C174" s="2"/>
      <c r="D174" s="39"/>
      <c r="E174" s="39"/>
      <c r="F174" s="39"/>
      <c r="G174" s="73"/>
      <c r="H174" s="36"/>
    </row>
    <row r="175" spans="1:8" hidden="1" x14ac:dyDescent="0.3">
      <c r="A175" s="31">
        <v>7</v>
      </c>
      <c r="B175" s="2" t="s">
        <v>93</v>
      </c>
      <c r="C175" s="2"/>
      <c r="D175" s="39"/>
      <c r="E175" s="39"/>
      <c r="F175" s="39"/>
      <c r="G175" s="73"/>
      <c r="H175" s="36"/>
    </row>
    <row r="176" spans="1:8" hidden="1" x14ac:dyDescent="0.3">
      <c r="A176" s="31">
        <v>8</v>
      </c>
      <c r="B176" s="2" t="s">
        <v>94</v>
      </c>
      <c r="C176" s="2"/>
      <c r="D176" s="39"/>
      <c r="E176" s="39"/>
      <c r="F176" s="39"/>
      <c r="G176" s="73"/>
      <c r="H176" s="36"/>
    </row>
    <row r="177" spans="1:8" hidden="1" x14ac:dyDescent="0.3">
      <c r="A177" s="124" t="s">
        <v>27</v>
      </c>
      <c r="B177" s="125"/>
      <c r="C177" s="56"/>
      <c r="D177" s="40">
        <f t="shared" ref="D177:F177" si="5">IF(SUM(D169:D176)=0,"",SUM(D169:D176))</f>
        <v>1</v>
      </c>
      <c r="E177" s="40">
        <f t="shared" si="5"/>
        <v>1</v>
      </c>
      <c r="F177" s="40">
        <f t="shared" si="5"/>
        <v>1</v>
      </c>
      <c r="G177" s="41"/>
      <c r="H177" s="36"/>
    </row>
    <row r="178" spans="1:8" hidden="1" x14ac:dyDescent="0.3">
      <c r="A178" s="112" t="s">
        <v>0</v>
      </c>
      <c r="B178" s="113"/>
      <c r="C178" s="53"/>
      <c r="D178" s="42" t="e">
        <f>IF(SUM(#REF!,#REF!,#REF!,#REF!,#REF!,D122,D166,D177,D179)=0,"",SUM(#REF!,#REF!,#REF!,#REF!,#REF!,D122,D166,D177,D179))</f>
        <v>#REF!</v>
      </c>
      <c r="E178" s="42" t="e">
        <f>IF(SUM(#REF!,#REF!,#REF!,#REF!,#REF!,E122,E166,E177,E179)=0,"",SUM(#REF!,#REF!,#REF!,#REF!,#REF!,E122,E166,E177,E179))</f>
        <v>#REF!</v>
      </c>
      <c r="F178" s="42" t="e">
        <f>IF(SUM(#REF!,#REF!,#REF!,#REF!,#REF!,F122,F166,F177,F179)=0,"",SUM(#REF!,#REF!,#REF!,#REF!,#REF!,F122,F166,F177,F179))</f>
        <v>#REF!</v>
      </c>
      <c r="G178" s="74"/>
      <c r="H178" s="37"/>
    </row>
    <row r="179" spans="1:8" hidden="1" x14ac:dyDescent="0.3">
      <c r="B179" s="3" t="s">
        <v>95</v>
      </c>
      <c r="C179" s="3"/>
      <c r="D179" s="44"/>
      <c r="E179" s="44"/>
      <c r="F179" s="44"/>
      <c r="G179" s="44"/>
    </row>
    <row r="181" spans="1:8" x14ac:dyDescent="0.3">
      <c r="A181" s="107"/>
      <c r="B181" s="107" t="s">
        <v>156</v>
      </c>
      <c r="C181" s="107" t="s">
        <v>157</v>
      </c>
      <c r="D181" s="107"/>
      <c r="E181" s="107"/>
      <c r="F181" s="136"/>
      <c r="G181" s="137"/>
      <c r="H181" s="136"/>
    </row>
    <row r="182" spans="1:8" ht="20.399999999999999" x14ac:dyDescent="0.3">
      <c r="A182" s="107"/>
      <c r="B182" s="107"/>
      <c r="C182" s="77" t="s">
        <v>249</v>
      </c>
      <c r="D182" s="77" t="s">
        <v>247</v>
      </c>
      <c r="E182" s="77" t="s">
        <v>248</v>
      </c>
      <c r="F182" s="136"/>
      <c r="G182" s="138"/>
      <c r="H182" s="136"/>
    </row>
    <row r="183" spans="1:8" ht="27" customHeight="1" x14ac:dyDescent="0.3">
      <c r="A183" s="106" t="s">
        <v>151</v>
      </c>
      <c r="B183" s="106"/>
      <c r="C183" s="77">
        <f>C105</f>
        <v>5480</v>
      </c>
      <c r="D183" s="77">
        <f>D105</f>
        <v>41</v>
      </c>
      <c r="E183" s="77">
        <f>E105</f>
        <v>0</v>
      </c>
      <c r="F183" s="80"/>
      <c r="G183" s="80"/>
      <c r="H183" s="80"/>
    </row>
    <row r="184" spans="1:8" x14ac:dyDescent="0.3">
      <c r="A184" s="110" t="s">
        <v>327</v>
      </c>
      <c r="B184" s="111"/>
      <c r="C184" s="77">
        <f>C158</f>
        <v>698</v>
      </c>
      <c r="D184" s="77">
        <f>D158</f>
        <v>28</v>
      </c>
      <c r="E184" s="77">
        <f>E158</f>
        <v>0</v>
      </c>
      <c r="F184" s="80"/>
      <c r="G184" s="80"/>
      <c r="H184" s="80"/>
    </row>
    <row r="185" spans="1:8" x14ac:dyDescent="0.3">
      <c r="A185" s="126" t="s">
        <v>153</v>
      </c>
      <c r="B185" s="126"/>
      <c r="C185" s="77">
        <f>C160</f>
        <v>6178</v>
      </c>
      <c r="D185" s="77">
        <f t="shared" ref="D185:E185" si="6">D160</f>
        <v>69</v>
      </c>
      <c r="E185" s="77">
        <f t="shared" si="6"/>
        <v>0</v>
      </c>
      <c r="F185" s="80"/>
      <c r="G185" s="80"/>
      <c r="H185" s="80"/>
    </row>
  </sheetData>
  <sheetProtection selectLockedCells="1"/>
  <sortState xmlns:xlrd2="http://schemas.microsoft.com/office/spreadsheetml/2017/richdata2" ref="A104:T116">
    <sortCondition ref="A104:A116"/>
  </sortState>
  <mergeCells count="62">
    <mergeCell ref="A151:A155"/>
    <mergeCell ref="A156:B156"/>
    <mergeCell ref="A157:B157"/>
    <mergeCell ref="C126:C127"/>
    <mergeCell ref="C128:C129"/>
    <mergeCell ref="A150:B150"/>
    <mergeCell ref="A123:A130"/>
    <mergeCell ref="E123:E124"/>
    <mergeCell ref="D126:D127"/>
    <mergeCell ref="E126:E127"/>
    <mergeCell ref="D128:D129"/>
    <mergeCell ref="H123:H124"/>
    <mergeCell ref="G123:G124"/>
    <mergeCell ref="G126:G127"/>
    <mergeCell ref="G128:G129"/>
    <mergeCell ref="H128:H129"/>
    <mergeCell ref="H126:H127"/>
    <mergeCell ref="H181:H182"/>
    <mergeCell ref="A183:B183"/>
    <mergeCell ref="A184:B184"/>
    <mergeCell ref="A185:B185"/>
    <mergeCell ref="A181:A182"/>
    <mergeCell ref="B181:B182"/>
    <mergeCell ref="C181:E181"/>
    <mergeCell ref="F181:F182"/>
    <mergeCell ref="G181:G182"/>
    <mergeCell ref="A161:H161"/>
    <mergeCell ref="A27:H27"/>
    <mergeCell ref="A58:H58"/>
    <mergeCell ref="A79:H79"/>
    <mergeCell ref="A177:B177"/>
    <mergeCell ref="A160:B160"/>
    <mergeCell ref="A158:B158"/>
    <mergeCell ref="A105:B105"/>
    <mergeCell ref="A122:B122"/>
    <mergeCell ref="B126:B127"/>
    <mergeCell ref="B123:B124"/>
    <mergeCell ref="B128:B129"/>
    <mergeCell ref="C123:C124"/>
    <mergeCell ref="E128:E129"/>
    <mergeCell ref="A131:A149"/>
    <mergeCell ref="D123:D124"/>
    <mergeCell ref="A178:B178"/>
    <mergeCell ref="A162:B162"/>
    <mergeCell ref="A163:B163"/>
    <mergeCell ref="A164:B164"/>
    <mergeCell ref="A165:B165"/>
    <mergeCell ref="A166:B166"/>
    <mergeCell ref="A168:H168"/>
    <mergeCell ref="A167:B167"/>
    <mergeCell ref="A1:H1"/>
    <mergeCell ref="A92:H92"/>
    <mergeCell ref="A106:H106"/>
    <mergeCell ref="C4:E4"/>
    <mergeCell ref="F4:F5"/>
    <mergeCell ref="H4:H5"/>
    <mergeCell ref="B4:B5"/>
    <mergeCell ref="A4:A5"/>
    <mergeCell ref="G4:G5"/>
    <mergeCell ref="A6:H6"/>
    <mergeCell ref="A104:B104"/>
    <mergeCell ref="A2:H3"/>
  </mergeCells>
  <printOptions horizontalCentered="1"/>
  <pageMargins left="0.39370078740157483" right="0.39370078740157483" top="0.39370078740157483" bottom="0.39370078740157483" header="0" footer="0"/>
  <pageSetup paperSize="9" scale="73" fitToHeight="4" orientation="landscape" r:id="rId1"/>
  <rowBreaks count="2" manualBreakCount="2">
    <brk id="57" max="7" man="1"/>
    <brk id="18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>
    <pageSetUpPr fitToPage="1"/>
  </sheetPr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7" t="s">
        <v>119</v>
      </c>
      <c r="B4" s="8">
        <f>SUM(C4:M4)</f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5"/>
    </row>
    <row r="5" spans="1:15" x14ac:dyDescent="0.3">
      <c r="A5" s="7" t="s">
        <v>120</v>
      </c>
      <c r="B5" s="8">
        <f>SUM(C5:M5)</f>
        <v>0</v>
      </c>
      <c r="C5" s="29"/>
      <c r="D5" s="29"/>
      <c r="E5" s="29"/>
      <c r="F5" s="29"/>
      <c r="G5" s="30"/>
      <c r="H5" s="29"/>
      <c r="I5" s="29"/>
      <c r="J5" s="29"/>
      <c r="K5" s="30"/>
      <c r="L5" s="30"/>
      <c r="M5" s="30"/>
      <c r="N5" s="5"/>
    </row>
    <row r="6" spans="1:15" x14ac:dyDescent="0.3">
      <c r="A6" s="7" t="s">
        <v>121</v>
      </c>
      <c r="B6" s="8">
        <f>SUM(C6:M6)</f>
        <v>0</v>
      </c>
      <c r="C6" s="29"/>
      <c r="D6" s="29"/>
      <c r="E6" s="29"/>
      <c r="F6" s="29"/>
      <c r="G6" s="29"/>
      <c r="H6" s="29"/>
      <c r="I6" s="30"/>
      <c r="J6" s="29"/>
      <c r="K6" s="30"/>
      <c r="L6" s="30"/>
      <c r="M6" s="30"/>
      <c r="N6" s="5"/>
    </row>
    <row r="7" spans="1:15" x14ac:dyDescent="0.3">
      <c r="A7" s="7" t="s">
        <v>0</v>
      </c>
      <c r="B7" s="8">
        <f>SUM(C7:M7)</f>
        <v>0</v>
      </c>
      <c r="C7" s="8">
        <f>SUM(C4:C6)</f>
        <v>0</v>
      </c>
      <c r="D7" s="8">
        <f t="shared" ref="D7:M7" si="0">SUM(D4:D6)</f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6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29"/>
      <c r="D12" s="29"/>
      <c r="E12" s="29"/>
      <c r="F12" s="29"/>
      <c r="G12" s="29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0</v>
      </c>
      <c r="C13" s="29"/>
      <c r="D13" s="29"/>
      <c r="E13" s="29"/>
      <c r="F13" s="29"/>
      <c r="G13" s="29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0</v>
      </c>
      <c r="C14" s="29"/>
      <c r="D14" s="29"/>
      <c r="E14" s="29"/>
      <c r="F14" s="29"/>
      <c r="G14" s="29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0</v>
      </c>
      <c r="C15" s="8">
        <f>SUM(C12:C14)</f>
        <v>0</v>
      </c>
      <c r="D15" s="8">
        <f t="shared" ref="D15:G15" si="2">SUM(D12:D14)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6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3">SUM(D4,D12)</f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4">SUM(C20:C22)</f>
        <v>0</v>
      </c>
      <c r="D23" s="8">
        <f t="shared" si="4"/>
        <v>0</v>
      </c>
      <c r="E23" s="8">
        <f t="shared" si="4"/>
        <v>0</v>
      </c>
      <c r="F23" s="8">
        <f t="shared" si="4"/>
        <v>0</v>
      </c>
      <c r="G23" s="8">
        <f t="shared" si="4"/>
        <v>0</v>
      </c>
      <c r="H23" s="8">
        <f t="shared" si="4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1952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320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513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2785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C18:H18"/>
    <mergeCell ref="A1:M1"/>
    <mergeCell ref="A9:G9"/>
    <mergeCell ref="A17:H17"/>
    <mergeCell ref="A2:A3"/>
    <mergeCell ref="B2:B3"/>
    <mergeCell ref="C2:M2"/>
    <mergeCell ref="A10:A11"/>
    <mergeCell ref="B10:B11"/>
    <mergeCell ref="C10:G10"/>
    <mergeCell ref="A26:A27"/>
    <mergeCell ref="B26:B27"/>
    <mergeCell ref="A25:B25"/>
    <mergeCell ref="A18:A19"/>
    <mergeCell ref="B18:B19"/>
  </mergeCells>
  <printOptions horizontalCentered="1"/>
  <pageMargins left="0.31496062992125984" right="0.31496062992125984" top="0.35433070866141736" bottom="0.35433070866141736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350</v>
      </c>
      <c r="C4" s="8">
        <v>48</v>
      </c>
      <c r="D4" s="8">
        <v>49</v>
      </c>
      <c r="E4" s="8">
        <v>31</v>
      </c>
      <c r="F4" s="8">
        <v>82</v>
      </c>
      <c r="G4" s="8">
        <v>3</v>
      </c>
      <c r="H4" s="8">
        <v>127</v>
      </c>
      <c r="I4" s="8">
        <v>0</v>
      </c>
      <c r="J4" s="8">
        <v>6</v>
      </c>
      <c r="K4" s="8">
        <v>4</v>
      </c>
      <c r="L4" s="8">
        <v>0</v>
      </c>
      <c r="M4" s="8">
        <v>0</v>
      </c>
      <c r="N4" s="5"/>
    </row>
    <row r="5" spans="1:15" x14ac:dyDescent="0.3">
      <c r="A5" s="27" t="s">
        <v>120</v>
      </c>
      <c r="B5" s="8">
        <f>SUM(C5:M5)</f>
        <v>100</v>
      </c>
      <c r="C5" s="8">
        <v>6</v>
      </c>
      <c r="D5" s="8">
        <v>11</v>
      </c>
      <c r="E5" s="8">
        <v>19</v>
      </c>
      <c r="F5" s="8">
        <v>32</v>
      </c>
      <c r="G5" s="28">
        <v>2</v>
      </c>
      <c r="H5" s="8">
        <v>25</v>
      </c>
      <c r="I5" s="8">
        <v>2</v>
      </c>
      <c r="J5" s="8">
        <v>3</v>
      </c>
      <c r="K5" s="28">
        <v>0</v>
      </c>
      <c r="L5" s="28">
        <v>0</v>
      </c>
      <c r="M5" s="28">
        <v>0</v>
      </c>
      <c r="N5" s="5"/>
    </row>
    <row r="6" spans="1:15" x14ac:dyDescent="0.3">
      <c r="A6" s="27" t="s">
        <v>121</v>
      </c>
      <c r="B6" s="8">
        <f>SUM(C6:M6)</f>
        <v>100</v>
      </c>
      <c r="C6" s="8">
        <v>3</v>
      </c>
      <c r="D6" s="8">
        <v>8</v>
      </c>
      <c r="E6" s="8">
        <v>35</v>
      </c>
      <c r="F6" s="8">
        <v>24</v>
      </c>
      <c r="G6" s="8">
        <v>0</v>
      </c>
      <c r="H6" s="8">
        <v>30</v>
      </c>
      <c r="I6" s="28">
        <v>0</v>
      </c>
      <c r="J6" s="8">
        <v>0</v>
      </c>
      <c r="K6" s="28">
        <v>0</v>
      </c>
      <c r="L6" s="28">
        <v>0</v>
      </c>
      <c r="M6" s="28">
        <v>0</v>
      </c>
      <c r="N6" s="5"/>
    </row>
    <row r="7" spans="1:15" x14ac:dyDescent="0.3">
      <c r="A7" s="27" t="s">
        <v>0</v>
      </c>
      <c r="B7" s="8">
        <f>SUM(C7:M7)</f>
        <v>550</v>
      </c>
      <c r="C7" s="8">
        <f>SUM(C4:C6)</f>
        <v>57</v>
      </c>
      <c r="D7" s="8">
        <f t="shared" ref="D7:M7" si="0">SUM(D4:D6)</f>
        <v>68</v>
      </c>
      <c r="E7" s="8">
        <f t="shared" si="0"/>
        <v>85</v>
      </c>
      <c r="F7" s="8">
        <f t="shared" si="0"/>
        <v>138</v>
      </c>
      <c r="G7" s="8">
        <f t="shared" si="0"/>
        <v>5</v>
      </c>
      <c r="H7" s="8">
        <f t="shared" si="0"/>
        <v>182</v>
      </c>
      <c r="I7" s="8">
        <f t="shared" si="0"/>
        <v>2</v>
      </c>
      <c r="J7" s="8">
        <f t="shared" si="0"/>
        <v>9</v>
      </c>
      <c r="K7" s="8">
        <f t="shared" si="0"/>
        <v>4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5350</v>
      </c>
      <c r="C12" s="8">
        <v>2311</v>
      </c>
      <c r="D12" s="8">
        <v>1495</v>
      </c>
      <c r="E12" s="8">
        <v>1320</v>
      </c>
      <c r="F12" s="8">
        <v>168</v>
      </c>
      <c r="G12" s="8">
        <v>56</v>
      </c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896</v>
      </c>
      <c r="C13" s="8">
        <v>146</v>
      </c>
      <c r="D13" s="8">
        <v>132</v>
      </c>
      <c r="E13" s="8">
        <v>580</v>
      </c>
      <c r="F13" s="8">
        <v>31</v>
      </c>
      <c r="G13" s="8">
        <v>7</v>
      </c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1640</v>
      </c>
      <c r="C14" s="8">
        <v>277</v>
      </c>
      <c r="D14" s="8">
        <v>200</v>
      </c>
      <c r="E14" s="8">
        <v>1100</v>
      </c>
      <c r="F14" s="8">
        <v>54</v>
      </c>
      <c r="G14" s="8">
        <v>9</v>
      </c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7886</v>
      </c>
      <c r="C15" s="8">
        <f>SUM(C12:C14)</f>
        <v>2734</v>
      </c>
      <c r="D15" s="8">
        <f t="shared" ref="D15:G15" si="2">SUM(D12:D14)</f>
        <v>1827</v>
      </c>
      <c r="E15" s="8">
        <f t="shared" si="2"/>
        <v>3000</v>
      </c>
      <c r="F15" s="8">
        <f t="shared" si="2"/>
        <v>253</v>
      </c>
      <c r="G15" s="8">
        <f t="shared" si="2"/>
        <v>72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5700</v>
      </c>
      <c r="C20" s="8">
        <f>SUM(C4,C12)</f>
        <v>2359</v>
      </c>
      <c r="D20" s="8">
        <f t="shared" ref="D20:G22" si="3">SUM(D4,D12)</f>
        <v>1544</v>
      </c>
      <c r="E20" s="8">
        <f t="shared" si="3"/>
        <v>1351</v>
      </c>
      <c r="F20" s="8">
        <f t="shared" si="3"/>
        <v>250</v>
      </c>
      <c r="G20" s="8">
        <f t="shared" si="3"/>
        <v>59</v>
      </c>
      <c r="H20" s="8">
        <f>SUM(H4:M4)</f>
        <v>137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996</v>
      </c>
      <c r="C21" s="8">
        <f>SUM(C5,C13)</f>
        <v>152</v>
      </c>
      <c r="D21" s="8">
        <f t="shared" si="3"/>
        <v>143</v>
      </c>
      <c r="E21" s="8">
        <f t="shared" si="3"/>
        <v>599</v>
      </c>
      <c r="F21" s="8">
        <f t="shared" si="3"/>
        <v>63</v>
      </c>
      <c r="G21" s="8">
        <f t="shared" si="3"/>
        <v>9</v>
      </c>
      <c r="H21" s="8">
        <f>SUM(H5:M5)</f>
        <v>30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1740</v>
      </c>
      <c r="C22" s="8">
        <f>SUM(C6,C14)</f>
        <v>280</v>
      </c>
      <c r="D22" s="8">
        <f t="shared" si="3"/>
        <v>208</v>
      </c>
      <c r="E22" s="8">
        <f t="shared" si="3"/>
        <v>1135</v>
      </c>
      <c r="F22" s="8">
        <f t="shared" si="3"/>
        <v>78</v>
      </c>
      <c r="G22" s="8">
        <f t="shared" si="3"/>
        <v>9</v>
      </c>
      <c r="H22" s="8">
        <f>SUM(H6:M6)</f>
        <v>30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8436</v>
      </c>
      <c r="C23" s="8">
        <f t="shared" ref="C23:H23" si="4">SUM(C20:C22)</f>
        <v>2791</v>
      </c>
      <c r="D23" s="8">
        <f t="shared" si="4"/>
        <v>1895</v>
      </c>
      <c r="E23" s="8">
        <f t="shared" si="4"/>
        <v>3085</v>
      </c>
      <c r="F23" s="8">
        <f t="shared" si="4"/>
        <v>391</v>
      </c>
      <c r="G23" s="8">
        <f t="shared" si="4"/>
        <v>77</v>
      </c>
      <c r="H23" s="8">
        <f t="shared" si="4"/>
        <v>197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/>
    </row>
    <row r="5" spans="1:15" x14ac:dyDescent="0.3">
      <c r="A5" s="27" t="s">
        <v>120</v>
      </c>
      <c r="B5" s="8">
        <f>SUM(C5:M5)</f>
        <v>0</v>
      </c>
      <c r="C5" s="8"/>
      <c r="D5" s="8"/>
      <c r="E5" s="8"/>
      <c r="F5" s="8"/>
      <c r="G5" s="28"/>
      <c r="H5" s="8"/>
      <c r="I5" s="8"/>
      <c r="J5" s="8"/>
      <c r="K5" s="28"/>
      <c r="L5" s="28"/>
      <c r="M5" s="28"/>
      <c r="N5" s="5"/>
    </row>
    <row r="6" spans="1:15" x14ac:dyDescent="0.3">
      <c r="A6" s="27" t="s">
        <v>121</v>
      </c>
      <c r="B6" s="8">
        <f>SUM(C6:M6)</f>
        <v>0</v>
      </c>
      <c r="C6" s="8"/>
      <c r="D6" s="8"/>
      <c r="E6" s="8"/>
      <c r="F6" s="8"/>
      <c r="G6" s="8"/>
      <c r="H6" s="8"/>
      <c r="I6" s="28"/>
      <c r="J6" s="8"/>
      <c r="K6" s="28"/>
      <c r="L6" s="28"/>
      <c r="M6" s="28"/>
      <c r="N6" s="5"/>
    </row>
    <row r="7" spans="1:15" x14ac:dyDescent="0.3">
      <c r="A7" s="27" t="s">
        <v>0</v>
      </c>
      <c r="B7" s="8">
        <f>SUM(C7:M7)</f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8"/>
      <c r="D12" s="8"/>
      <c r="E12" s="8"/>
      <c r="F12" s="8"/>
      <c r="G12" s="8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0">SUM(C13:G13)</f>
        <v>0</v>
      </c>
      <c r="C13" s="8"/>
      <c r="D13" s="8"/>
      <c r="E13" s="8"/>
      <c r="F13" s="8"/>
      <c r="G13" s="8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0"/>
        <v>0</v>
      </c>
      <c r="C14" s="8"/>
      <c r="D14" s="8"/>
      <c r="E14" s="8"/>
      <c r="F14" s="8"/>
      <c r="G14" s="8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0"/>
        <v>0</v>
      </c>
      <c r="C15" s="8"/>
      <c r="D15" s="8"/>
      <c r="E15" s="8"/>
      <c r="F15" s="8"/>
      <c r="G15" s="8"/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1">SUM(D4,D12)</f>
        <v>0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1"/>
        <v>0</v>
      </c>
      <c r="E22" s="8">
        <f t="shared" si="1"/>
        <v>0</v>
      </c>
      <c r="F22" s="8">
        <f t="shared" si="1"/>
        <v>0</v>
      </c>
      <c r="G22" s="8">
        <f t="shared" si="1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2">SUM(C20:C22)</f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5"/>
  <sheetViews>
    <sheetView workbookViewId="0">
      <selection sqref="A1:F135"/>
    </sheetView>
  </sheetViews>
  <sheetFormatPr defaultRowHeight="14.4" x14ac:dyDescent="0.3"/>
  <cols>
    <col min="2" max="2" width="15.6640625" customWidth="1"/>
  </cols>
  <sheetData>
    <row r="1" spans="1:6" x14ac:dyDescent="0.3">
      <c r="A1" s="153" t="s">
        <v>142</v>
      </c>
      <c r="B1" s="153"/>
      <c r="C1" s="153"/>
      <c r="D1" s="153"/>
      <c r="E1" s="153"/>
      <c r="F1" s="153"/>
    </row>
    <row r="2" spans="1:6" ht="20.399999999999999" x14ac:dyDescent="0.3">
      <c r="A2" s="32">
        <v>1</v>
      </c>
      <c r="B2" s="2" t="s">
        <v>2</v>
      </c>
      <c r="C2" s="35"/>
      <c r="D2" s="35"/>
      <c r="E2" s="35"/>
      <c r="F2" s="35"/>
    </row>
    <row r="3" spans="1:6" x14ac:dyDescent="0.3">
      <c r="A3" s="32">
        <v>2</v>
      </c>
      <c r="B3" s="2" t="s">
        <v>3</v>
      </c>
      <c r="C3" s="39">
        <v>12</v>
      </c>
      <c r="D3" s="39"/>
      <c r="E3" s="39"/>
      <c r="F3" s="35"/>
    </row>
    <row r="4" spans="1:6" ht="20.399999999999999" x14ac:dyDescent="0.3">
      <c r="A4" s="32">
        <v>3</v>
      </c>
      <c r="B4" s="2" t="s">
        <v>4</v>
      </c>
      <c r="C4" s="39"/>
      <c r="D4" s="39"/>
      <c r="E4" s="39"/>
      <c r="F4" s="35"/>
    </row>
    <row r="5" spans="1:6" ht="20.399999999999999" x14ac:dyDescent="0.3">
      <c r="A5" s="32">
        <v>4</v>
      </c>
      <c r="B5" s="2" t="s">
        <v>6</v>
      </c>
      <c r="C5" s="39">
        <v>184</v>
      </c>
      <c r="D5" s="39"/>
      <c r="E5" s="39"/>
      <c r="F5" s="35"/>
    </row>
    <row r="6" spans="1:6" ht="20.399999999999999" x14ac:dyDescent="0.3">
      <c r="A6" s="32">
        <v>5</v>
      </c>
      <c r="B6" s="2" t="s">
        <v>7</v>
      </c>
      <c r="C6" s="39">
        <v>9</v>
      </c>
      <c r="D6" s="39"/>
      <c r="E6" s="39"/>
      <c r="F6" s="35"/>
    </row>
    <row r="7" spans="1:6" x14ac:dyDescent="0.3">
      <c r="A7" s="32">
        <v>6</v>
      </c>
      <c r="B7" s="2" t="s">
        <v>9</v>
      </c>
      <c r="C7" s="39">
        <v>8</v>
      </c>
      <c r="D7" s="39"/>
      <c r="E7" s="39"/>
      <c r="F7" s="35"/>
    </row>
    <row r="8" spans="1:6" ht="20.399999999999999" x14ac:dyDescent="0.3">
      <c r="A8" s="32">
        <v>7</v>
      </c>
      <c r="B8" s="2" t="s">
        <v>10</v>
      </c>
      <c r="C8" s="39"/>
      <c r="D8" s="39"/>
      <c r="E8" s="39"/>
      <c r="F8" s="35"/>
    </row>
    <row r="9" spans="1:6" x14ac:dyDescent="0.3">
      <c r="A9" s="32">
        <v>8</v>
      </c>
      <c r="B9" s="2" t="s">
        <v>11</v>
      </c>
      <c r="C9" s="39">
        <v>26</v>
      </c>
      <c r="D9" s="39"/>
      <c r="E9" s="39"/>
      <c r="F9" s="35"/>
    </row>
    <row r="10" spans="1:6" x14ac:dyDescent="0.3">
      <c r="A10" s="32">
        <v>9</v>
      </c>
      <c r="B10" s="2" t="s">
        <v>13</v>
      </c>
      <c r="C10" s="39"/>
      <c r="D10" s="39"/>
      <c r="E10" s="39"/>
      <c r="F10" s="35"/>
    </row>
    <row r="11" spans="1:6" ht="20.399999999999999" x14ac:dyDescent="0.3">
      <c r="A11" s="32">
        <v>10</v>
      </c>
      <c r="B11" s="2" t="s">
        <v>14</v>
      </c>
      <c r="C11" s="39">
        <v>29</v>
      </c>
      <c r="D11" s="39"/>
      <c r="E11" s="39"/>
      <c r="F11" s="35"/>
    </row>
    <row r="12" spans="1:6" ht="20.399999999999999" x14ac:dyDescent="0.3">
      <c r="A12" s="32">
        <v>11</v>
      </c>
      <c r="B12" s="2" t="s">
        <v>15</v>
      </c>
      <c r="C12" s="39"/>
      <c r="D12" s="39"/>
      <c r="E12" s="39"/>
      <c r="F12" s="35"/>
    </row>
    <row r="13" spans="1:6" x14ac:dyDescent="0.3">
      <c r="A13" s="32">
        <v>12</v>
      </c>
      <c r="B13" s="2" t="s">
        <v>17</v>
      </c>
      <c r="C13" s="39"/>
      <c r="D13" s="39"/>
      <c r="E13" s="39"/>
      <c r="F13" s="35"/>
    </row>
    <row r="14" spans="1:6" x14ac:dyDescent="0.3">
      <c r="A14" s="32">
        <v>13</v>
      </c>
      <c r="B14" s="2" t="s">
        <v>19</v>
      </c>
      <c r="C14" s="39">
        <v>3</v>
      </c>
      <c r="D14" s="39"/>
      <c r="E14" s="39"/>
      <c r="F14" s="35"/>
    </row>
    <row r="15" spans="1:6" ht="20.399999999999999" x14ac:dyDescent="0.3">
      <c r="A15" s="32">
        <v>14</v>
      </c>
      <c r="B15" s="2" t="s">
        <v>20</v>
      </c>
      <c r="C15" s="39">
        <v>2</v>
      </c>
      <c r="D15" s="39"/>
      <c r="E15" s="39"/>
      <c r="F15" s="35"/>
    </row>
    <row r="16" spans="1:6" ht="20.399999999999999" x14ac:dyDescent="0.3">
      <c r="A16" s="32">
        <v>15</v>
      </c>
      <c r="B16" s="2" t="s">
        <v>21</v>
      </c>
      <c r="C16" s="39">
        <v>51</v>
      </c>
      <c r="D16" s="39"/>
      <c r="E16" s="39"/>
      <c r="F16" s="35"/>
    </row>
    <row r="17" spans="1:6" x14ac:dyDescent="0.3">
      <c r="A17" s="32">
        <v>16</v>
      </c>
      <c r="B17" s="2" t="s">
        <v>22</v>
      </c>
      <c r="C17" s="39">
        <v>7</v>
      </c>
      <c r="D17" s="39"/>
      <c r="E17" s="39"/>
      <c r="F17" s="35"/>
    </row>
    <row r="18" spans="1:6" x14ac:dyDescent="0.3">
      <c r="A18" s="32">
        <v>17</v>
      </c>
      <c r="B18" s="2" t="s">
        <v>23</v>
      </c>
      <c r="C18" s="39"/>
      <c r="D18" s="39"/>
      <c r="E18" s="39"/>
      <c r="F18" s="35"/>
    </row>
    <row r="19" spans="1:6" ht="20.399999999999999" x14ac:dyDescent="0.3">
      <c r="A19" s="32">
        <v>18</v>
      </c>
      <c r="B19" s="2" t="s">
        <v>24</v>
      </c>
      <c r="C19" s="39">
        <v>3</v>
      </c>
      <c r="D19" s="39"/>
      <c r="E19" s="39"/>
      <c r="F19" s="35"/>
    </row>
    <row r="20" spans="1:6" x14ac:dyDescent="0.3">
      <c r="A20" s="32">
        <v>19</v>
      </c>
      <c r="B20" s="2" t="s">
        <v>25</v>
      </c>
      <c r="C20" s="39">
        <v>6</v>
      </c>
      <c r="D20" s="39"/>
      <c r="E20" s="39"/>
      <c r="F20" s="35"/>
    </row>
    <row r="21" spans="1:6" x14ac:dyDescent="0.3">
      <c r="A21" s="116" t="s">
        <v>28</v>
      </c>
      <c r="B21" s="118"/>
      <c r="C21" s="118"/>
      <c r="D21" s="118"/>
      <c r="E21" s="118"/>
      <c r="F21" s="117"/>
    </row>
    <row r="22" spans="1:6" x14ac:dyDescent="0.3">
      <c r="A22" s="32">
        <v>20</v>
      </c>
      <c r="B22" s="2" t="s">
        <v>29</v>
      </c>
      <c r="C22" s="39">
        <v>5</v>
      </c>
      <c r="D22" s="39"/>
      <c r="E22" s="39"/>
      <c r="F22" s="36"/>
    </row>
    <row r="23" spans="1:6" ht="20.399999999999999" x14ac:dyDescent="0.3">
      <c r="A23" s="32">
        <v>21</v>
      </c>
      <c r="B23" s="2" t="s">
        <v>30</v>
      </c>
      <c r="C23" s="39"/>
      <c r="D23" s="39"/>
      <c r="E23" s="39"/>
      <c r="F23" s="36"/>
    </row>
    <row r="24" spans="1:6" x14ac:dyDescent="0.3">
      <c r="A24" s="32">
        <v>22</v>
      </c>
      <c r="B24" s="2" t="s">
        <v>31</v>
      </c>
      <c r="C24" s="39"/>
      <c r="D24" s="39"/>
      <c r="E24" s="39"/>
      <c r="F24" s="36"/>
    </row>
    <row r="25" spans="1:6" ht="20.399999999999999" x14ac:dyDescent="0.3">
      <c r="A25" s="32">
        <v>23</v>
      </c>
      <c r="B25" s="2" t="s">
        <v>32</v>
      </c>
      <c r="C25" s="39">
        <v>2</v>
      </c>
      <c r="D25" s="39"/>
      <c r="E25" s="39"/>
      <c r="F25" s="36"/>
    </row>
    <row r="26" spans="1:6" ht="20.399999999999999" x14ac:dyDescent="0.3">
      <c r="A26" s="32">
        <v>24</v>
      </c>
      <c r="B26" s="2" t="s">
        <v>33</v>
      </c>
      <c r="C26" s="39">
        <v>12</v>
      </c>
      <c r="D26" s="39"/>
      <c r="E26" s="39"/>
      <c r="F26" s="36"/>
    </row>
    <row r="27" spans="1:6" x14ac:dyDescent="0.3">
      <c r="A27" s="32">
        <v>25</v>
      </c>
      <c r="B27" s="2" t="s">
        <v>34</v>
      </c>
      <c r="C27" s="39"/>
      <c r="D27" s="39"/>
      <c r="E27" s="39"/>
      <c r="F27" s="36"/>
    </row>
    <row r="28" spans="1:6" x14ac:dyDescent="0.3">
      <c r="A28" s="32">
        <v>26</v>
      </c>
      <c r="B28" s="2" t="s">
        <v>35</v>
      </c>
      <c r="C28" s="39">
        <v>3</v>
      </c>
      <c r="D28" s="39"/>
      <c r="E28" s="39"/>
      <c r="F28" s="36"/>
    </row>
    <row r="29" spans="1:6" ht="20.399999999999999" x14ac:dyDescent="0.3">
      <c r="A29" s="32">
        <v>27</v>
      </c>
      <c r="B29" s="2" t="s">
        <v>97</v>
      </c>
      <c r="C29" s="39">
        <v>5</v>
      </c>
      <c r="D29" s="39"/>
      <c r="E29" s="39"/>
      <c r="F29" s="36"/>
    </row>
    <row r="30" spans="1:6" ht="20.399999999999999" x14ac:dyDescent="0.3">
      <c r="A30" s="32">
        <v>28</v>
      </c>
      <c r="B30" s="2" t="s">
        <v>98</v>
      </c>
      <c r="C30" s="39">
        <v>2</v>
      </c>
      <c r="D30" s="39"/>
      <c r="E30" s="39"/>
      <c r="F30" s="36"/>
    </row>
    <row r="31" spans="1:6" x14ac:dyDescent="0.3">
      <c r="A31" s="32">
        <v>29</v>
      </c>
      <c r="B31" s="2" t="s">
        <v>36</v>
      </c>
      <c r="C31" s="39"/>
      <c r="D31" s="39"/>
      <c r="E31" s="39"/>
      <c r="F31" s="36"/>
    </row>
    <row r="32" spans="1:6" x14ac:dyDescent="0.3">
      <c r="A32" s="32">
        <v>30</v>
      </c>
      <c r="B32" s="2" t="s">
        <v>37</v>
      </c>
      <c r="C32" s="39"/>
      <c r="D32" s="39"/>
      <c r="E32" s="39"/>
      <c r="F32" s="36"/>
    </row>
    <row r="33" spans="1:6" x14ac:dyDescent="0.3">
      <c r="A33" s="32">
        <v>31</v>
      </c>
      <c r="B33" s="2" t="s">
        <v>38</v>
      </c>
      <c r="C33" s="39"/>
      <c r="D33" s="39"/>
      <c r="E33" s="39"/>
      <c r="F33" s="36"/>
    </row>
    <row r="34" spans="1:6" x14ac:dyDescent="0.3">
      <c r="A34" s="32">
        <v>32</v>
      </c>
      <c r="B34" s="2" t="s">
        <v>39</v>
      </c>
      <c r="C34" s="39"/>
      <c r="D34" s="39"/>
      <c r="E34" s="39"/>
      <c r="F34" s="36"/>
    </row>
    <row r="35" spans="1:6" ht="20.399999999999999" x14ac:dyDescent="0.3">
      <c r="A35" s="32">
        <v>33</v>
      </c>
      <c r="B35" s="2" t="s">
        <v>40</v>
      </c>
      <c r="C35" s="39">
        <v>1</v>
      </c>
      <c r="D35" s="39"/>
      <c r="E35" s="39"/>
      <c r="F35" s="36"/>
    </row>
    <row r="36" spans="1:6" x14ac:dyDescent="0.3">
      <c r="A36" s="32">
        <v>34</v>
      </c>
      <c r="B36" s="2" t="s">
        <v>41</v>
      </c>
      <c r="C36" s="39">
        <v>3</v>
      </c>
      <c r="D36" s="39"/>
      <c r="E36" s="39"/>
      <c r="F36" s="36"/>
    </row>
    <row r="37" spans="1:6" x14ac:dyDescent="0.3">
      <c r="A37" s="32">
        <v>35</v>
      </c>
      <c r="B37" s="2" t="s">
        <v>42</v>
      </c>
      <c r="C37" s="39">
        <v>7</v>
      </c>
      <c r="D37" s="39"/>
      <c r="E37" s="39"/>
      <c r="F37" s="36"/>
    </row>
    <row r="38" spans="1:6" ht="20.399999999999999" x14ac:dyDescent="0.3">
      <c r="A38" s="32">
        <v>36</v>
      </c>
      <c r="B38" s="2" t="s">
        <v>43</v>
      </c>
      <c r="C38" s="39">
        <v>2</v>
      </c>
      <c r="D38" s="39"/>
      <c r="E38" s="39"/>
      <c r="F38" s="36"/>
    </row>
    <row r="39" spans="1:6" x14ac:dyDescent="0.3">
      <c r="A39" s="32">
        <v>37</v>
      </c>
      <c r="B39" s="2" t="s">
        <v>44</v>
      </c>
      <c r="C39" s="39">
        <v>4</v>
      </c>
      <c r="D39" s="39"/>
      <c r="E39" s="39"/>
      <c r="F39" s="36"/>
    </row>
    <row r="40" spans="1:6" ht="20.399999999999999" x14ac:dyDescent="0.3">
      <c r="A40" s="32">
        <v>38</v>
      </c>
      <c r="B40" s="2" t="s">
        <v>45</v>
      </c>
      <c r="C40" s="39">
        <v>15</v>
      </c>
      <c r="D40" s="39"/>
      <c r="E40" s="39"/>
      <c r="F40" s="36"/>
    </row>
    <row r="41" spans="1:6" x14ac:dyDescent="0.3">
      <c r="A41" s="32">
        <v>39</v>
      </c>
      <c r="B41" s="2" t="s">
        <v>46</v>
      </c>
      <c r="C41" s="39">
        <v>2</v>
      </c>
      <c r="D41" s="39"/>
      <c r="E41" s="39"/>
      <c r="F41" s="36"/>
    </row>
    <row r="42" spans="1:6" x14ac:dyDescent="0.3">
      <c r="A42" s="32">
        <v>40</v>
      </c>
      <c r="B42" s="2" t="s">
        <v>47</v>
      </c>
      <c r="C42" s="39">
        <v>9</v>
      </c>
      <c r="D42" s="39"/>
      <c r="E42" s="39"/>
      <c r="F42" s="36"/>
    </row>
    <row r="43" spans="1:6" ht="20.399999999999999" x14ac:dyDescent="0.3">
      <c r="A43" s="32">
        <v>41</v>
      </c>
      <c r="B43" s="2" t="s">
        <v>48</v>
      </c>
      <c r="C43" s="39">
        <v>7</v>
      </c>
      <c r="D43" s="39"/>
      <c r="E43" s="39"/>
      <c r="F43" s="36"/>
    </row>
    <row r="44" spans="1:6" ht="20.399999999999999" x14ac:dyDescent="0.3">
      <c r="A44" s="32">
        <v>42</v>
      </c>
      <c r="B44" s="2" t="s">
        <v>49</v>
      </c>
      <c r="C44" s="39">
        <v>10</v>
      </c>
      <c r="D44" s="39"/>
      <c r="E44" s="39"/>
      <c r="F44" s="36"/>
    </row>
    <row r="45" spans="1:6" x14ac:dyDescent="0.3">
      <c r="A45" s="32">
        <v>43</v>
      </c>
      <c r="B45" s="2" t="s">
        <v>50</v>
      </c>
      <c r="C45" s="39">
        <v>1</v>
      </c>
      <c r="D45" s="39"/>
      <c r="E45" s="39"/>
      <c r="F45" s="36"/>
    </row>
    <row r="46" spans="1:6" x14ac:dyDescent="0.3">
      <c r="A46" s="32">
        <v>44</v>
      </c>
      <c r="B46" s="2" t="s">
        <v>51</v>
      </c>
      <c r="C46" s="39"/>
      <c r="D46" s="39"/>
      <c r="E46" s="39"/>
      <c r="F46" s="36"/>
    </row>
    <row r="47" spans="1:6" ht="20.399999999999999" x14ac:dyDescent="0.3">
      <c r="A47" s="32">
        <v>45</v>
      </c>
      <c r="B47" s="2" t="s">
        <v>52</v>
      </c>
      <c r="C47" s="39">
        <v>3</v>
      </c>
      <c r="D47" s="39"/>
      <c r="E47" s="39"/>
      <c r="F47" s="36"/>
    </row>
    <row r="48" spans="1:6" ht="20.399999999999999" x14ac:dyDescent="0.3">
      <c r="A48" s="32">
        <v>46</v>
      </c>
      <c r="B48" s="2" t="s">
        <v>53</v>
      </c>
      <c r="C48" s="39">
        <v>18</v>
      </c>
      <c r="D48" s="39"/>
      <c r="E48" s="39"/>
      <c r="F48" s="36"/>
    </row>
    <row r="49" spans="1:6" ht="30.6" x14ac:dyDescent="0.3">
      <c r="A49" s="32">
        <v>47</v>
      </c>
      <c r="B49" s="2" t="s">
        <v>54</v>
      </c>
      <c r="C49" s="39">
        <v>4</v>
      </c>
      <c r="D49" s="39"/>
      <c r="E49" s="39"/>
      <c r="F49" s="36"/>
    </row>
    <row r="50" spans="1:6" ht="20.399999999999999" x14ac:dyDescent="0.3">
      <c r="A50" s="32">
        <v>48</v>
      </c>
      <c r="B50" s="2" t="s">
        <v>110</v>
      </c>
      <c r="C50" s="39">
        <v>2</v>
      </c>
      <c r="D50" s="39"/>
      <c r="E50" s="39"/>
      <c r="F50" s="36"/>
    </row>
    <row r="51" spans="1:6" ht="20.399999999999999" x14ac:dyDescent="0.3">
      <c r="A51" s="32">
        <v>49</v>
      </c>
      <c r="B51" s="2" t="s">
        <v>111</v>
      </c>
      <c r="C51" s="39"/>
      <c r="D51" s="39"/>
      <c r="E51" s="39"/>
      <c r="F51" s="39"/>
    </row>
    <row r="52" spans="1:6" x14ac:dyDescent="0.3">
      <c r="A52" s="116" t="s">
        <v>55</v>
      </c>
      <c r="B52" s="118"/>
      <c r="C52" s="118"/>
      <c r="D52" s="118"/>
      <c r="E52" s="118"/>
      <c r="F52" s="117"/>
    </row>
    <row r="53" spans="1:6" ht="30.6" x14ac:dyDescent="0.3">
      <c r="A53" s="32">
        <v>50</v>
      </c>
      <c r="B53" s="2" t="s">
        <v>99</v>
      </c>
      <c r="C53" s="39">
        <v>2</v>
      </c>
      <c r="D53" s="39"/>
      <c r="E53" s="39"/>
      <c r="F53" s="36"/>
    </row>
    <row r="54" spans="1:6" ht="30.6" x14ac:dyDescent="0.3">
      <c r="A54" s="32">
        <v>51</v>
      </c>
      <c r="B54" s="2" t="s">
        <v>100</v>
      </c>
      <c r="C54" s="39">
        <v>18</v>
      </c>
      <c r="D54" s="39"/>
      <c r="E54" s="39"/>
      <c r="F54" s="36"/>
    </row>
    <row r="55" spans="1:6" ht="20.399999999999999" x14ac:dyDescent="0.3">
      <c r="A55" s="32">
        <v>52</v>
      </c>
      <c r="B55" s="2" t="s">
        <v>101</v>
      </c>
      <c r="C55" s="39">
        <v>5</v>
      </c>
      <c r="D55" s="39"/>
      <c r="E55" s="39"/>
      <c r="F55" s="36"/>
    </row>
    <row r="56" spans="1:6" ht="20.399999999999999" x14ac:dyDescent="0.3">
      <c r="A56" s="32">
        <v>53</v>
      </c>
      <c r="B56" s="2" t="s">
        <v>56</v>
      </c>
      <c r="C56" s="39">
        <v>7</v>
      </c>
      <c r="D56" s="39"/>
      <c r="E56" s="39"/>
      <c r="F56" s="36"/>
    </row>
    <row r="57" spans="1:6" ht="20.399999999999999" x14ac:dyDescent="0.3">
      <c r="A57" s="32">
        <v>54</v>
      </c>
      <c r="B57" s="2" t="s">
        <v>57</v>
      </c>
      <c r="C57" s="39">
        <v>1</v>
      </c>
      <c r="D57" s="39"/>
      <c r="E57" s="39"/>
      <c r="F57" s="36"/>
    </row>
    <row r="58" spans="1:6" ht="20.399999999999999" x14ac:dyDescent="0.3">
      <c r="A58" s="32">
        <v>55</v>
      </c>
      <c r="B58" s="2" t="s">
        <v>58</v>
      </c>
      <c r="C58" s="39">
        <v>2</v>
      </c>
      <c r="D58" s="39"/>
      <c r="E58" s="39"/>
      <c r="F58" s="36"/>
    </row>
    <row r="59" spans="1:6" x14ac:dyDescent="0.3">
      <c r="A59" s="32">
        <v>56</v>
      </c>
      <c r="B59" s="2" t="s">
        <v>59</v>
      </c>
      <c r="C59" s="39">
        <v>9</v>
      </c>
      <c r="D59" s="39"/>
      <c r="E59" s="39"/>
      <c r="F59" s="36"/>
    </row>
    <row r="60" spans="1:6" ht="20.399999999999999" x14ac:dyDescent="0.3">
      <c r="A60" s="32">
        <v>57</v>
      </c>
      <c r="B60" s="2" t="s">
        <v>60</v>
      </c>
      <c r="C60" s="39">
        <v>8</v>
      </c>
      <c r="D60" s="39"/>
      <c r="E60" s="39"/>
      <c r="F60" s="36"/>
    </row>
    <row r="61" spans="1:6" ht="20.399999999999999" x14ac:dyDescent="0.3">
      <c r="A61" s="32">
        <v>58</v>
      </c>
      <c r="B61" s="2" t="s">
        <v>102</v>
      </c>
      <c r="C61" s="39"/>
      <c r="D61" s="39"/>
      <c r="E61" s="39"/>
      <c r="F61" s="36"/>
    </row>
    <row r="62" spans="1:6" ht="20.399999999999999" x14ac:dyDescent="0.3">
      <c r="A62" s="32">
        <v>59</v>
      </c>
      <c r="B62" s="2" t="s">
        <v>61</v>
      </c>
      <c r="C62" s="39"/>
      <c r="D62" s="39"/>
      <c r="E62" s="39"/>
      <c r="F62" s="36"/>
    </row>
    <row r="63" spans="1:6" ht="20.399999999999999" x14ac:dyDescent="0.3">
      <c r="A63" s="32">
        <v>60</v>
      </c>
      <c r="B63" s="2" t="s">
        <v>62</v>
      </c>
      <c r="C63" s="39">
        <v>30</v>
      </c>
      <c r="D63" s="39"/>
      <c r="E63" s="39"/>
      <c r="F63" s="36"/>
    </row>
    <row r="64" spans="1:6" ht="20.399999999999999" x14ac:dyDescent="0.3">
      <c r="A64" s="32">
        <v>61</v>
      </c>
      <c r="B64" s="2" t="s">
        <v>63</v>
      </c>
      <c r="C64" s="39">
        <v>18</v>
      </c>
      <c r="D64" s="39"/>
      <c r="E64" s="39"/>
      <c r="F64" s="36"/>
    </row>
    <row r="65" spans="1:6" ht="20.399999999999999" x14ac:dyDescent="0.3">
      <c r="A65" s="32">
        <v>62</v>
      </c>
      <c r="B65" s="2" t="s">
        <v>64</v>
      </c>
      <c r="C65" s="39">
        <v>63</v>
      </c>
      <c r="D65" s="39"/>
      <c r="E65" s="39"/>
      <c r="F65" s="36"/>
    </row>
    <row r="66" spans="1:6" x14ac:dyDescent="0.3">
      <c r="A66" s="32">
        <v>63</v>
      </c>
      <c r="B66" s="2" t="s">
        <v>65</v>
      </c>
      <c r="C66" s="39">
        <v>71</v>
      </c>
      <c r="D66" s="39"/>
      <c r="E66" s="39"/>
      <c r="F66" s="36"/>
    </row>
    <row r="67" spans="1:6" ht="20.399999999999999" x14ac:dyDescent="0.3">
      <c r="A67" s="32">
        <v>64</v>
      </c>
      <c r="B67" s="2" t="s">
        <v>66</v>
      </c>
      <c r="C67" s="39"/>
      <c r="D67" s="39"/>
      <c r="E67" s="39"/>
      <c r="F67" s="36"/>
    </row>
    <row r="68" spans="1:6" ht="30.6" x14ac:dyDescent="0.3">
      <c r="A68" s="32">
        <v>65</v>
      </c>
      <c r="B68" s="26" t="s">
        <v>144</v>
      </c>
      <c r="C68" s="39">
        <v>1</v>
      </c>
      <c r="D68" s="39"/>
      <c r="E68" s="39"/>
      <c r="F68" s="36"/>
    </row>
    <row r="69" spans="1:6" ht="30.6" x14ac:dyDescent="0.3">
      <c r="A69" s="32">
        <v>66</v>
      </c>
      <c r="B69" s="26" t="s">
        <v>145</v>
      </c>
      <c r="C69" s="39">
        <v>3</v>
      </c>
      <c r="D69" s="39"/>
      <c r="E69" s="39"/>
      <c r="F69" s="36"/>
    </row>
    <row r="70" spans="1:6" ht="20.399999999999999" x14ac:dyDescent="0.3">
      <c r="A70" s="32">
        <v>67</v>
      </c>
      <c r="B70" s="26" t="s">
        <v>146</v>
      </c>
      <c r="C70" s="39"/>
      <c r="D70" s="39"/>
      <c r="E70" s="39"/>
      <c r="F70" s="36"/>
    </row>
    <row r="71" spans="1:6" x14ac:dyDescent="0.3">
      <c r="A71" s="32">
        <v>68</v>
      </c>
      <c r="B71" s="26" t="s">
        <v>147</v>
      </c>
      <c r="C71" s="39">
        <v>1</v>
      </c>
      <c r="D71" s="39"/>
      <c r="E71" s="39"/>
      <c r="F71" s="36"/>
    </row>
    <row r="72" spans="1:6" x14ac:dyDescent="0.3">
      <c r="A72" s="116" t="s">
        <v>67</v>
      </c>
      <c r="B72" s="118"/>
      <c r="C72" s="118"/>
      <c r="D72" s="118"/>
      <c r="E72" s="118"/>
      <c r="F72" s="117"/>
    </row>
    <row r="73" spans="1:6" x14ac:dyDescent="0.3">
      <c r="A73" s="32">
        <v>69</v>
      </c>
      <c r="B73" s="2" t="s">
        <v>68</v>
      </c>
      <c r="C73" s="39"/>
      <c r="D73" s="39"/>
      <c r="E73" s="39"/>
      <c r="F73" s="36"/>
    </row>
    <row r="74" spans="1:6" ht="20.399999999999999" x14ac:dyDescent="0.3">
      <c r="A74" s="32">
        <v>70</v>
      </c>
      <c r="B74" s="2" t="s">
        <v>69</v>
      </c>
      <c r="C74" s="39">
        <v>1</v>
      </c>
      <c r="D74" s="39"/>
      <c r="E74" s="39"/>
      <c r="F74" s="36"/>
    </row>
    <row r="75" spans="1:6" ht="20.399999999999999" x14ac:dyDescent="0.3">
      <c r="A75" s="32">
        <v>71</v>
      </c>
      <c r="B75" s="2" t="s">
        <v>70</v>
      </c>
      <c r="C75" s="39">
        <v>5</v>
      </c>
      <c r="D75" s="39"/>
      <c r="E75" s="39"/>
      <c r="F75" s="36"/>
    </row>
    <row r="76" spans="1:6" x14ac:dyDescent="0.3">
      <c r="A76" s="32">
        <v>72</v>
      </c>
      <c r="B76" s="2" t="s">
        <v>71</v>
      </c>
      <c r="C76" s="39">
        <v>1</v>
      </c>
      <c r="D76" s="39"/>
      <c r="E76" s="39"/>
      <c r="F76" s="36"/>
    </row>
    <row r="77" spans="1:6" x14ac:dyDescent="0.3">
      <c r="A77" s="32">
        <v>73</v>
      </c>
      <c r="B77" s="2" t="s">
        <v>72</v>
      </c>
      <c r="C77" s="39">
        <v>3</v>
      </c>
      <c r="D77" s="39"/>
      <c r="E77" s="39"/>
      <c r="F77" s="36"/>
    </row>
    <row r="78" spans="1:6" x14ac:dyDescent="0.3">
      <c r="A78" s="32">
        <v>74</v>
      </c>
      <c r="B78" s="2" t="s">
        <v>73</v>
      </c>
      <c r="C78" s="39">
        <v>15</v>
      </c>
      <c r="D78" s="39"/>
      <c r="E78" s="39"/>
      <c r="F78" s="36"/>
    </row>
    <row r="79" spans="1:6" x14ac:dyDescent="0.3">
      <c r="A79" s="32">
        <v>75</v>
      </c>
      <c r="B79" s="2" t="s">
        <v>74</v>
      </c>
      <c r="C79" s="39"/>
      <c r="D79" s="39"/>
      <c r="E79" s="39"/>
      <c r="F79" s="36"/>
    </row>
    <row r="80" spans="1:6" ht="20.399999999999999" x14ac:dyDescent="0.3">
      <c r="A80" s="32">
        <v>76</v>
      </c>
      <c r="B80" s="2" t="s">
        <v>75</v>
      </c>
      <c r="C80" s="39"/>
      <c r="D80" s="39"/>
      <c r="E80" s="39"/>
      <c r="F80" s="36"/>
    </row>
    <row r="81" spans="1:6" ht="20.399999999999999" x14ac:dyDescent="0.3">
      <c r="A81" s="32">
        <v>77</v>
      </c>
      <c r="B81" s="2" t="s">
        <v>76</v>
      </c>
      <c r="C81" s="39"/>
      <c r="D81" s="39"/>
      <c r="E81" s="39"/>
      <c r="F81" s="36"/>
    </row>
    <row r="82" spans="1:6" ht="20.399999999999999" x14ac:dyDescent="0.3">
      <c r="A82" s="32">
        <v>78</v>
      </c>
      <c r="B82" s="2" t="s">
        <v>77</v>
      </c>
      <c r="C82" s="39"/>
      <c r="D82" s="39"/>
      <c r="E82" s="39"/>
      <c r="F82" s="36"/>
    </row>
    <row r="83" spans="1:6" ht="20.399999999999999" x14ac:dyDescent="0.3">
      <c r="A83" s="32">
        <v>79</v>
      </c>
      <c r="B83" s="2" t="s">
        <v>78</v>
      </c>
      <c r="C83" s="39"/>
      <c r="D83" s="39"/>
      <c r="E83" s="39"/>
      <c r="F83" s="36"/>
    </row>
    <row r="84" spans="1:6" x14ac:dyDescent="0.3">
      <c r="A84" s="116" t="s">
        <v>143</v>
      </c>
      <c r="B84" s="118"/>
      <c r="C84" s="118"/>
      <c r="D84" s="118"/>
      <c r="E84" s="118"/>
      <c r="F84" s="117"/>
    </row>
    <row r="85" spans="1:6" x14ac:dyDescent="0.3">
      <c r="A85" s="32">
        <v>80</v>
      </c>
      <c r="B85" s="2" t="s">
        <v>1</v>
      </c>
      <c r="C85" s="39">
        <v>1</v>
      </c>
      <c r="D85" s="39"/>
      <c r="E85" s="39"/>
      <c r="F85" s="36"/>
    </row>
    <row r="86" spans="1:6" x14ac:dyDescent="0.3">
      <c r="A86" s="32">
        <v>81</v>
      </c>
      <c r="B86" s="2" t="s">
        <v>79</v>
      </c>
      <c r="C86" s="39">
        <v>7</v>
      </c>
      <c r="D86" s="39"/>
      <c r="E86" s="39"/>
      <c r="F86" s="36"/>
    </row>
    <row r="87" spans="1:6" ht="20.399999999999999" x14ac:dyDescent="0.3">
      <c r="A87" s="32">
        <v>82</v>
      </c>
      <c r="B87" s="2" t="s">
        <v>80</v>
      </c>
      <c r="C87" s="39">
        <v>2</v>
      </c>
      <c r="D87" s="39"/>
      <c r="E87" s="39"/>
      <c r="F87" s="36"/>
    </row>
    <row r="88" spans="1:6" ht="20.399999999999999" x14ac:dyDescent="0.3">
      <c r="A88" s="32">
        <v>83</v>
      </c>
      <c r="B88" s="2" t="s">
        <v>5</v>
      </c>
      <c r="C88" s="39"/>
      <c r="D88" s="39"/>
      <c r="E88" s="39"/>
      <c r="F88" s="36"/>
    </row>
    <row r="89" spans="1:6" ht="20.399999999999999" x14ac:dyDescent="0.3">
      <c r="A89" s="32">
        <v>84</v>
      </c>
      <c r="B89" s="2" t="s">
        <v>8</v>
      </c>
      <c r="C89" s="39">
        <v>6</v>
      </c>
      <c r="D89" s="39"/>
      <c r="E89" s="39"/>
      <c r="F89" s="36"/>
    </row>
    <row r="90" spans="1:6" ht="20.399999999999999" x14ac:dyDescent="0.3">
      <c r="A90" s="32">
        <v>85</v>
      </c>
      <c r="B90" s="2" t="s">
        <v>12</v>
      </c>
      <c r="C90" s="39">
        <v>1</v>
      </c>
      <c r="D90" s="39"/>
      <c r="E90" s="39"/>
      <c r="F90" s="36"/>
    </row>
    <row r="91" spans="1:6" ht="20.399999999999999" x14ac:dyDescent="0.3">
      <c r="A91" s="32">
        <v>86</v>
      </c>
      <c r="B91" s="2" t="s">
        <v>81</v>
      </c>
      <c r="C91" s="39">
        <v>10</v>
      </c>
      <c r="D91" s="39"/>
      <c r="E91" s="39"/>
      <c r="F91" s="36"/>
    </row>
    <row r="92" spans="1:6" ht="20.399999999999999" x14ac:dyDescent="0.3">
      <c r="A92" s="32">
        <v>87</v>
      </c>
      <c r="B92" s="2" t="s">
        <v>16</v>
      </c>
      <c r="C92" s="39"/>
      <c r="D92" s="39"/>
      <c r="E92" s="39"/>
      <c r="F92" s="36"/>
    </row>
    <row r="93" spans="1:6" x14ac:dyDescent="0.3">
      <c r="A93" s="32">
        <v>88</v>
      </c>
      <c r="B93" s="2" t="s">
        <v>18</v>
      </c>
      <c r="C93" s="39">
        <v>1</v>
      </c>
      <c r="D93" s="39"/>
      <c r="E93" s="39"/>
      <c r="F93" s="36"/>
    </row>
    <row r="94" spans="1:6" ht="20.399999999999999" x14ac:dyDescent="0.3">
      <c r="A94" s="32">
        <v>89</v>
      </c>
      <c r="B94" s="2" t="s">
        <v>26</v>
      </c>
      <c r="C94" s="39">
        <v>3</v>
      </c>
      <c r="D94" s="39"/>
      <c r="E94" s="39"/>
      <c r="F94" s="36"/>
    </row>
    <row r="95" spans="1:6" x14ac:dyDescent="0.3">
      <c r="A95" s="154" t="s">
        <v>151</v>
      </c>
      <c r="B95" s="155"/>
      <c r="C95" s="42">
        <f>SUM(C2:C20,C22:C51,C53:C71,C73:C83,C85:C94)</f>
        <v>752</v>
      </c>
      <c r="D95" s="39"/>
      <c r="E95" s="39"/>
      <c r="F95" s="39"/>
    </row>
    <row r="96" spans="1:6" x14ac:dyDescent="0.3">
      <c r="A96" s="156" t="s">
        <v>82</v>
      </c>
      <c r="B96" s="157"/>
      <c r="C96" s="157"/>
      <c r="D96" s="157"/>
      <c r="E96" s="157"/>
      <c r="F96" s="158"/>
    </row>
    <row r="97" spans="1:6" x14ac:dyDescent="0.3">
      <c r="A97" s="47">
        <v>1</v>
      </c>
      <c r="B97" s="38" t="s">
        <v>130</v>
      </c>
      <c r="C97" s="48">
        <v>19</v>
      </c>
      <c r="D97" s="48">
        <v>16</v>
      </c>
      <c r="E97" s="48">
        <v>14</v>
      </c>
      <c r="F97" s="46"/>
    </row>
    <row r="98" spans="1:6" x14ac:dyDescent="0.3">
      <c r="A98" s="47">
        <v>2</v>
      </c>
      <c r="B98" s="38" t="s">
        <v>131</v>
      </c>
      <c r="C98" s="48"/>
      <c r="D98" s="48"/>
      <c r="E98" s="48"/>
      <c r="F98" s="46"/>
    </row>
    <row r="99" spans="1:6" x14ac:dyDescent="0.3">
      <c r="A99" s="47">
        <v>3</v>
      </c>
      <c r="B99" s="38" t="s">
        <v>132</v>
      </c>
      <c r="C99" s="48"/>
      <c r="D99" s="48"/>
      <c r="E99" s="48"/>
      <c r="F99" s="46"/>
    </row>
    <row r="100" spans="1:6" x14ac:dyDescent="0.3">
      <c r="A100" s="47">
        <v>4</v>
      </c>
      <c r="B100" s="38" t="s">
        <v>133</v>
      </c>
      <c r="C100" s="48">
        <v>6</v>
      </c>
      <c r="D100" s="48">
        <v>6</v>
      </c>
      <c r="E100" s="48">
        <v>5</v>
      </c>
      <c r="F100" s="46"/>
    </row>
    <row r="101" spans="1:6" x14ac:dyDescent="0.3">
      <c r="A101" s="47">
        <v>5</v>
      </c>
      <c r="B101" s="38" t="s">
        <v>134</v>
      </c>
      <c r="C101" s="48">
        <v>1</v>
      </c>
      <c r="D101" s="48">
        <v>1</v>
      </c>
      <c r="E101" s="48">
        <v>1</v>
      </c>
      <c r="F101" s="46"/>
    </row>
    <row r="102" spans="1:6" x14ac:dyDescent="0.3">
      <c r="A102" s="47">
        <v>6</v>
      </c>
      <c r="B102" s="38" t="s">
        <v>109</v>
      </c>
      <c r="C102" s="48">
        <v>2</v>
      </c>
      <c r="D102" s="48">
        <v>2</v>
      </c>
      <c r="E102" s="48">
        <v>1</v>
      </c>
      <c r="F102" s="46"/>
    </row>
    <row r="103" spans="1:6" x14ac:dyDescent="0.3">
      <c r="A103" s="47">
        <v>7</v>
      </c>
      <c r="B103" s="38" t="s">
        <v>135</v>
      </c>
      <c r="C103" s="48">
        <v>1</v>
      </c>
      <c r="D103" s="48">
        <v>1</v>
      </c>
      <c r="E103" s="48">
        <v>1</v>
      </c>
      <c r="F103" s="46"/>
    </row>
    <row r="104" spans="1:6" x14ac:dyDescent="0.3">
      <c r="A104" s="47">
        <v>8</v>
      </c>
      <c r="B104" s="38" t="s">
        <v>136</v>
      </c>
      <c r="C104" s="48"/>
      <c r="D104" s="48"/>
      <c r="E104" s="48"/>
      <c r="F104" s="46"/>
    </row>
    <row r="105" spans="1:6" ht="30.6" x14ac:dyDescent="0.3">
      <c r="A105" s="49">
        <v>9</v>
      </c>
      <c r="B105" s="50" t="s">
        <v>137</v>
      </c>
      <c r="C105" s="51"/>
      <c r="D105" s="51"/>
      <c r="E105" s="51"/>
      <c r="F105" s="46"/>
    </row>
    <row r="106" spans="1:6" ht="20.399999999999999" x14ac:dyDescent="0.3">
      <c r="A106" s="49">
        <v>10</v>
      </c>
      <c r="B106" s="50" t="s">
        <v>138</v>
      </c>
      <c r="C106" s="51"/>
      <c r="D106" s="51"/>
      <c r="E106" s="51"/>
      <c r="F106" s="46"/>
    </row>
    <row r="107" spans="1:6" ht="30.6" x14ac:dyDescent="0.3">
      <c r="A107" s="49">
        <v>11</v>
      </c>
      <c r="B107" s="50" t="s">
        <v>129</v>
      </c>
      <c r="C107" s="51"/>
      <c r="D107" s="51"/>
      <c r="E107" s="51"/>
      <c r="F107" s="46"/>
    </row>
    <row r="108" spans="1:6" ht="30.6" x14ac:dyDescent="0.3">
      <c r="A108" s="49">
        <v>12</v>
      </c>
      <c r="B108" s="50" t="s">
        <v>139</v>
      </c>
      <c r="C108" s="51"/>
      <c r="D108" s="51"/>
      <c r="E108" s="51"/>
      <c r="F108" s="46"/>
    </row>
    <row r="109" spans="1:6" ht="40.799999999999997" x14ac:dyDescent="0.3">
      <c r="A109" s="49">
        <v>13</v>
      </c>
      <c r="B109" s="50" t="s">
        <v>140</v>
      </c>
      <c r="C109" s="51"/>
      <c r="D109" s="51"/>
      <c r="E109" s="51"/>
      <c r="F109" s="46"/>
    </row>
    <row r="110" spans="1:6" x14ac:dyDescent="0.3">
      <c r="A110" s="49">
        <v>14</v>
      </c>
      <c r="B110" s="50" t="s">
        <v>150</v>
      </c>
      <c r="C110" s="51"/>
      <c r="D110" s="51"/>
      <c r="E110" s="51"/>
      <c r="F110" s="46"/>
    </row>
    <row r="111" spans="1:6" x14ac:dyDescent="0.3">
      <c r="A111" s="49">
        <v>15</v>
      </c>
      <c r="B111" s="50" t="s">
        <v>141</v>
      </c>
      <c r="C111" s="51"/>
      <c r="D111" s="51"/>
      <c r="E111" s="51"/>
      <c r="F111" s="46"/>
    </row>
    <row r="112" spans="1:6" x14ac:dyDescent="0.3">
      <c r="A112" s="159" t="s">
        <v>152</v>
      </c>
      <c r="B112" s="160"/>
      <c r="C112" s="41">
        <v>82</v>
      </c>
      <c r="D112" s="39"/>
      <c r="E112" s="39"/>
      <c r="F112" s="39"/>
    </row>
    <row r="113" spans="1:6" x14ac:dyDescent="0.3">
      <c r="A113" s="161" t="s">
        <v>153</v>
      </c>
      <c r="B113" s="162"/>
      <c r="C113" s="43">
        <f>SUM(C95,C112)</f>
        <v>834</v>
      </c>
      <c r="D113" s="39"/>
      <c r="E113" s="39"/>
      <c r="F113" s="39"/>
    </row>
    <row r="114" spans="1:6" x14ac:dyDescent="0.3">
      <c r="A114" s="163" t="s">
        <v>84</v>
      </c>
      <c r="B114" s="164"/>
      <c r="C114" s="164"/>
      <c r="D114" s="164"/>
      <c r="E114" s="164"/>
      <c r="F114" s="165"/>
    </row>
    <row r="115" spans="1:6" x14ac:dyDescent="0.3">
      <c r="A115" s="114" t="s">
        <v>86</v>
      </c>
      <c r="B115" s="115"/>
      <c r="C115" s="39"/>
      <c r="D115" s="39"/>
      <c r="E115" s="39"/>
      <c r="F115" s="36"/>
    </row>
    <row r="116" spans="1:6" x14ac:dyDescent="0.3">
      <c r="A116" s="114" t="s">
        <v>96</v>
      </c>
      <c r="B116" s="115"/>
      <c r="C116" s="39">
        <v>5</v>
      </c>
      <c r="D116" s="39">
        <v>4</v>
      </c>
      <c r="E116" s="39">
        <v>3</v>
      </c>
      <c r="F116" s="36"/>
    </row>
    <row r="117" spans="1:6" x14ac:dyDescent="0.3">
      <c r="A117" s="114" t="s">
        <v>85</v>
      </c>
      <c r="B117" s="115"/>
      <c r="C117" s="39"/>
      <c r="D117" s="39"/>
      <c r="E117" s="39"/>
      <c r="F117" s="36"/>
    </row>
    <row r="118" spans="1:6" x14ac:dyDescent="0.3">
      <c r="A118" s="114" t="s">
        <v>108</v>
      </c>
      <c r="B118" s="115"/>
      <c r="C118" s="39"/>
      <c r="D118" s="39"/>
      <c r="E118" s="39"/>
      <c r="F118" s="36"/>
    </row>
    <row r="119" spans="1:6" x14ac:dyDescent="0.3">
      <c r="A119" s="116" t="s">
        <v>27</v>
      </c>
      <c r="B119" s="117"/>
      <c r="C119" s="40">
        <f>IF(SUM(C115:C118)=0,"",SUM(C115:C118))</f>
        <v>5</v>
      </c>
      <c r="D119" s="40">
        <f t="shared" ref="D119:E119" si="0">IF(SUM(D115:D118)=0,"",SUM(D115:D118))</f>
        <v>4</v>
      </c>
      <c r="E119" s="40">
        <f t="shared" si="0"/>
        <v>3</v>
      </c>
      <c r="F119" s="36"/>
    </row>
    <row r="120" spans="1:6" x14ac:dyDescent="0.3">
      <c r="A120" s="119" t="s">
        <v>148</v>
      </c>
      <c r="B120" s="120"/>
      <c r="C120" s="42" t="e">
        <f>IF(SUM(#REF!,C112,C119)=0, "",SUM(#REF!,C112,C119))</f>
        <v>#REF!</v>
      </c>
      <c r="D120" s="42" t="e">
        <f>IF(SUM(#REF!,D112,D119)=0, "",SUM(#REF!,D112,D119))</f>
        <v>#REF!</v>
      </c>
      <c r="E120" s="42" t="e">
        <f>IF(SUM(#REF!,E112,E119)=0, "",SUM(#REF!,E112,E119))</f>
        <v>#REF!</v>
      </c>
      <c r="F120" s="37"/>
    </row>
    <row r="121" spans="1:6" x14ac:dyDescent="0.3">
      <c r="A121" s="116" t="s">
        <v>87</v>
      </c>
      <c r="B121" s="118"/>
      <c r="C121" s="118"/>
      <c r="D121" s="118"/>
      <c r="E121" s="118"/>
      <c r="F121" s="117"/>
    </row>
    <row r="122" spans="1:6" x14ac:dyDescent="0.3">
      <c r="A122" s="32">
        <v>1</v>
      </c>
      <c r="B122" s="2" t="s">
        <v>88</v>
      </c>
      <c r="C122" s="39"/>
      <c r="D122" s="39"/>
      <c r="E122" s="39"/>
      <c r="F122" s="36"/>
    </row>
    <row r="123" spans="1:6" ht="20.399999999999999" x14ac:dyDescent="0.3">
      <c r="A123" s="32">
        <v>2</v>
      </c>
      <c r="B123" s="2" t="s">
        <v>89</v>
      </c>
      <c r="C123" s="39"/>
      <c r="D123" s="39"/>
      <c r="E123" s="39"/>
      <c r="F123" s="36"/>
    </row>
    <row r="124" spans="1:6" x14ac:dyDescent="0.3">
      <c r="A124" s="32">
        <v>3</v>
      </c>
      <c r="B124" s="2" t="s">
        <v>90</v>
      </c>
      <c r="C124" s="39"/>
      <c r="D124" s="39"/>
      <c r="E124" s="39"/>
      <c r="F124" s="36"/>
    </row>
    <row r="125" spans="1:6" ht="20.399999999999999" x14ac:dyDescent="0.3">
      <c r="A125" s="32">
        <v>4</v>
      </c>
      <c r="B125" s="2" t="s">
        <v>91</v>
      </c>
      <c r="C125" s="39"/>
      <c r="D125" s="39"/>
      <c r="E125" s="39"/>
      <c r="F125" s="36"/>
    </row>
    <row r="126" spans="1:6" ht="30.6" x14ac:dyDescent="0.3">
      <c r="A126" s="32">
        <v>5</v>
      </c>
      <c r="B126" s="2" t="s">
        <v>149</v>
      </c>
      <c r="C126" s="39">
        <v>1</v>
      </c>
      <c r="D126" s="39">
        <v>1</v>
      </c>
      <c r="E126" s="39">
        <v>1</v>
      </c>
      <c r="F126" s="36"/>
    </row>
    <row r="127" spans="1:6" ht="20.399999999999999" x14ac:dyDescent="0.3">
      <c r="A127" s="32">
        <v>6</v>
      </c>
      <c r="B127" s="2" t="s">
        <v>92</v>
      </c>
      <c r="C127" s="39"/>
      <c r="D127" s="39"/>
      <c r="E127" s="39"/>
      <c r="F127" s="36"/>
    </row>
    <row r="128" spans="1:6" x14ac:dyDescent="0.3">
      <c r="A128" s="32">
        <v>7</v>
      </c>
      <c r="B128" s="2" t="s">
        <v>93</v>
      </c>
      <c r="C128" s="39"/>
      <c r="D128" s="39"/>
      <c r="E128" s="39"/>
      <c r="F128" s="36"/>
    </row>
    <row r="129" spans="1:6" ht="20.399999999999999" x14ac:dyDescent="0.3">
      <c r="A129" s="32">
        <v>8</v>
      </c>
      <c r="B129" s="2" t="s">
        <v>94</v>
      </c>
      <c r="C129" s="39"/>
      <c r="D129" s="39"/>
      <c r="E129" s="39"/>
      <c r="F129" s="36"/>
    </row>
    <row r="130" spans="1:6" x14ac:dyDescent="0.3">
      <c r="A130" s="124" t="s">
        <v>27</v>
      </c>
      <c r="B130" s="125"/>
      <c r="C130" s="40">
        <f t="shared" ref="C130:E130" si="1">IF(SUM(C122:C129)=0,"",SUM(C122:C129))</f>
        <v>1</v>
      </c>
      <c r="D130" s="40">
        <f t="shared" si="1"/>
        <v>1</v>
      </c>
      <c r="E130" s="40">
        <f t="shared" si="1"/>
        <v>1</v>
      </c>
      <c r="F130" s="36"/>
    </row>
    <row r="131" spans="1:6" x14ac:dyDescent="0.3">
      <c r="A131" s="112" t="s">
        <v>0</v>
      </c>
      <c r="B131" s="113"/>
      <c r="C131" s="42" t="e">
        <f>IF(SUM(#REF!,#REF!,#REF!,#REF!,#REF!,C112,C119,C130,C132)=0,"",SUM(#REF!,#REF!,#REF!,#REF!,#REF!,C112,C119,C130,C132))</f>
        <v>#REF!</v>
      </c>
      <c r="D131" s="42" t="e">
        <f>IF(SUM(#REF!,#REF!,#REF!,#REF!,#REF!,D112,D119,D130,D132)=0,"",SUM(#REF!,#REF!,#REF!,#REF!,#REF!,D112,D119,D130,D132))</f>
        <v>#REF!</v>
      </c>
      <c r="E131" s="42" t="e">
        <f>IF(SUM(#REF!,#REF!,#REF!,#REF!,#REF!,E112,E119,E130,E132)=0,"",SUM(#REF!,#REF!,#REF!,#REF!,#REF!,E112,E119,E130,E132))</f>
        <v>#REF!</v>
      </c>
      <c r="F131" s="37"/>
    </row>
    <row r="132" spans="1:6" x14ac:dyDescent="0.3">
      <c r="A132" s="34"/>
      <c r="B132" s="3" t="s">
        <v>95</v>
      </c>
      <c r="C132" s="44"/>
      <c r="D132" s="44"/>
      <c r="E132" s="44"/>
      <c r="F132" s="34"/>
    </row>
    <row r="133" spans="1:6" x14ac:dyDescent="0.3">
      <c r="A133" s="34"/>
      <c r="B133" s="34"/>
      <c r="C133" s="45"/>
      <c r="D133" s="45"/>
      <c r="E133" s="45"/>
      <c r="F133" s="34"/>
    </row>
    <row r="134" spans="1:6" x14ac:dyDescent="0.3">
      <c r="A134" s="34" t="s">
        <v>155</v>
      </c>
      <c r="B134" s="34"/>
      <c r="C134" s="45"/>
      <c r="D134" s="45"/>
      <c r="E134" s="45"/>
      <c r="F134" s="34"/>
    </row>
    <row r="135" spans="1:6" x14ac:dyDescent="0.3">
      <c r="A135" s="34"/>
      <c r="B135" s="34"/>
      <c r="C135" s="45"/>
      <c r="D135" s="45"/>
      <c r="E135" s="45"/>
      <c r="F135" s="34"/>
    </row>
  </sheetData>
  <mergeCells count="19">
    <mergeCell ref="A116:B116"/>
    <mergeCell ref="A1:F1"/>
    <mergeCell ref="A21:F21"/>
    <mergeCell ref="A52:F52"/>
    <mergeCell ref="A72:F72"/>
    <mergeCell ref="A84:F84"/>
    <mergeCell ref="A95:B95"/>
    <mergeCell ref="A96:F96"/>
    <mergeCell ref="A112:B112"/>
    <mergeCell ref="A113:B113"/>
    <mergeCell ref="A114:F114"/>
    <mergeCell ref="A115:B115"/>
    <mergeCell ref="A131:B131"/>
    <mergeCell ref="A117:B117"/>
    <mergeCell ref="A118:B118"/>
    <mergeCell ref="A119:B119"/>
    <mergeCell ref="A120:B120"/>
    <mergeCell ref="A121:F121"/>
    <mergeCell ref="A130:B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Табл_6</vt:lpstr>
      <vt:lpstr>Данные</vt:lpstr>
      <vt:lpstr>Данные_образец</vt:lpstr>
      <vt:lpstr>Данные_02</vt:lpstr>
      <vt:lpstr>Лист1</vt:lpstr>
      <vt:lpstr>Табл_6!Область_печати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Fursov_V_V</dc:creator>
  <cp:lastModifiedBy>Админ</cp:lastModifiedBy>
  <cp:lastPrinted>2025-03-14T14:02:19Z</cp:lastPrinted>
  <dcterms:created xsi:type="dcterms:W3CDTF">2017-03-27T06:51:11Z</dcterms:created>
  <dcterms:modified xsi:type="dcterms:W3CDTF">2025-03-19T08:10:30Z</dcterms:modified>
</cp:coreProperties>
</file>