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B4DCD81A-3BA5-4EED-BB7E-B4D9059CC0A3}" xr6:coauthVersionLast="45" xr6:coauthVersionMax="45" xr10:uidLastSave="{00000000-0000-0000-0000-000000000000}"/>
  <bookViews>
    <workbookView xWindow="13290" yWindow="705" windowWidth="14580" windowHeight="131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C27" i="1"/>
  <c r="D27" i="1"/>
  <c r="E27" i="1"/>
  <c r="F27" i="1"/>
  <c r="C22" i="1"/>
  <c r="D17" i="1"/>
  <c r="F26" i="1" s="1"/>
  <c r="D16" i="1"/>
  <c r="C25" i="1" s="1"/>
  <c r="D15" i="1"/>
  <c r="C24" i="1" s="1"/>
  <c r="D13" i="1"/>
  <c r="I28" i="1"/>
  <c r="I26" i="1"/>
  <c r="I25" i="1"/>
  <c r="I24" i="1"/>
  <c r="I23" i="1"/>
  <c r="I22" i="1"/>
  <c r="E25" i="1"/>
  <c r="E22" i="1"/>
  <c r="D22" i="1"/>
  <c r="F23" i="1"/>
  <c r="F24" i="1"/>
  <c r="F25" i="1"/>
  <c r="E23" i="1"/>
  <c r="E24" i="1"/>
  <c r="E26" i="1"/>
  <c r="D23" i="1"/>
  <c r="D24" i="1"/>
  <c r="D25" i="1"/>
  <c r="D26" i="1"/>
  <c r="C23" i="1"/>
  <c r="D14" i="1"/>
  <c r="F17" i="1"/>
  <c r="F16" i="1"/>
  <c r="F15" i="1"/>
  <c r="F14" i="1"/>
  <c r="F13" i="1"/>
  <c r="E16" i="1"/>
  <c r="E17" i="1"/>
  <c r="E15" i="1"/>
  <c r="E14" i="1"/>
  <c r="E13" i="1"/>
  <c r="C17" i="1"/>
  <c r="C16" i="1"/>
  <c r="C15" i="1"/>
  <c r="C14" i="1"/>
  <c r="C13" i="1"/>
  <c r="C26" i="1" l="1"/>
  <c r="C28" i="1"/>
  <c r="F22" i="1"/>
  <c r="F28" i="1"/>
  <c r="E28" i="1"/>
</calcChain>
</file>

<file path=xl/sharedStrings.xml><?xml version="1.0" encoding="utf-8"?>
<sst xmlns="http://schemas.openxmlformats.org/spreadsheetml/2006/main" count="35" uniqueCount="20">
  <si>
    <t>macierz pomyłek</t>
  </si>
  <si>
    <t>predykowane</t>
  </si>
  <si>
    <t>rzeczywiste</t>
  </si>
  <si>
    <t>klasa F</t>
  </si>
  <si>
    <t>klasa N</t>
  </si>
  <si>
    <t>klasa Q</t>
  </si>
  <si>
    <t>klasa S</t>
  </si>
  <si>
    <t>klasa V</t>
  </si>
  <si>
    <t>TP</t>
  </si>
  <si>
    <t>TN</t>
  </si>
  <si>
    <t>FP</t>
  </si>
  <si>
    <t>FN</t>
  </si>
  <si>
    <t>Skutecz</t>
  </si>
  <si>
    <t>Prec</t>
  </si>
  <si>
    <t>Specificz</t>
  </si>
  <si>
    <t>Czul</t>
  </si>
  <si>
    <t>Recall</t>
  </si>
  <si>
    <t>suma</t>
  </si>
  <si>
    <t>suma waż</t>
  </si>
  <si>
    <t>ilość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</si>
</sst>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0</xdr:rowOff>
    </xdr:from>
    <xdr:to>
      <xdr:col>14</xdr:col>
      <xdr:colOff>209550</xdr:colOff>
      <xdr:row>16</xdr:row>
      <xdr:rowOff>76200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6331116-EFA1-4EFA-89E5-32D59A95459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414" t="1151" b="259"/>
        <a:stretch/>
      </xdr:blipFill>
      <xdr:spPr bwMode="auto">
        <a:xfrm>
          <a:off x="5724525" y="0"/>
          <a:ext cx="3771900" cy="3124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342900</xdr:colOff>
      <xdr:row>0</xdr:row>
      <xdr:rowOff>0</xdr:rowOff>
    </xdr:from>
    <xdr:to>
      <xdr:col>25</xdr:col>
      <xdr:colOff>295275</xdr:colOff>
      <xdr:row>23</xdr:row>
      <xdr:rowOff>19050</xdr:rowOff>
    </xdr:to>
    <xdr:pic>
      <xdr:nvPicPr>
        <xdr:cNvPr id="3" name="Obraz 2" descr="Macierz pomyłek">
          <a:extLst>
            <a:ext uri="{FF2B5EF4-FFF2-40B4-BE49-F238E27FC236}">
              <a16:creationId xmlns:a16="http://schemas.microsoft.com/office/drawing/2014/main" id="{0D0E1EEA-4868-43CC-B44E-54F6D3C3D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0"/>
          <a:ext cx="6657975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8"/>
  <sheetViews>
    <sheetView tabSelected="1" workbookViewId="0">
      <selection activeCell="E26" sqref="E26"/>
    </sheetView>
  </sheetViews>
  <sheetFormatPr defaultRowHeight="15" x14ac:dyDescent="0.25"/>
  <cols>
    <col min="1" max="1" width="13.28515625" bestFit="1" customWidth="1"/>
    <col min="2" max="2" width="9.5703125" bestFit="1" customWidth="1"/>
    <col min="3" max="4" width="10.5703125" bestFit="1" customWidth="1"/>
    <col min="5" max="5" width="11.5703125" bestFit="1" customWidth="1"/>
    <col min="6" max="6" width="10.5703125" bestFit="1" customWidth="1"/>
  </cols>
  <sheetData>
    <row r="3" spans="1:7" x14ac:dyDescent="0.25">
      <c r="C3" t="s">
        <v>0</v>
      </c>
    </row>
    <row r="4" spans="1:7" x14ac:dyDescent="0.25">
      <c r="B4" t="s">
        <v>3</v>
      </c>
      <c r="C4" s="2">
        <v>151</v>
      </c>
      <c r="D4" s="1">
        <v>44</v>
      </c>
      <c r="E4" s="1">
        <v>0</v>
      </c>
      <c r="F4" s="1">
        <v>0</v>
      </c>
      <c r="G4" s="1">
        <v>5</v>
      </c>
    </row>
    <row r="5" spans="1:7" x14ac:dyDescent="0.25">
      <c r="B5" t="s">
        <v>4</v>
      </c>
      <c r="C5" s="1">
        <v>4</v>
      </c>
      <c r="D5" s="2">
        <v>17828</v>
      </c>
      <c r="E5" s="1">
        <v>9</v>
      </c>
      <c r="F5" s="1">
        <v>52</v>
      </c>
      <c r="G5" s="1">
        <v>41</v>
      </c>
    </row>
    <row r="6" spans="1:7" x14ac:dyDescent="0.25">
      <c r="A6" t="s">
        <v>2</v>
      </c>
      <c r="B6" t="s">
        <v>5</v>
      </c>
      <c r="C6" s="1">
        <v>0</v>
      </c>
      <c r="D6" s="1">
        <v>0</v>
      </c>
      <c r="E6" s="2">
        <v>1597</v>
      </c>
      <c r="F6" s="1">
        <v>0</v>
      </c>
      <c r="G6" s="1">
        <v>0</v>
      </c>
    </row>
    <row r="7" spans="1:7" x14ac:dyDescent="0.25">
      <c r="B7" t="s">
        <v>6</v>
      </c>
      <c r="C7" s="1">
        <v>0</v>
      </c>
      <c r="D7" s="1">
        <v>176</v>
      </c>
      <c r="E7" s="1">
        <v>0</v>
      </c>
      <c r="F7" s="2">
        <v>549</v>
      </c>
      <c r="G7" s="1">
        <v>1</v>
      </c>
    </row>
    <row r="8" spans="1:7" x14ac:dyDescent="0.25">
      <c r="B8" t="s">
        <v>7</v>
      </c>
      <c r="C8" s="1">
        <v>5</v>
      </c>
      <c r="D8" s="1">
        <v>14</v>
      </c>
      <c r="E8" s="1">
        <v>1</v>
      </c>
      <c r="F8" s="1">
        <v>5</v>
      </c>
      <c r="G8" s="2">
        <v>1401</v>
      </c>
    </row>
    <row r="9" spans="1:7" x14ac:dyDescent="0.25">
      <c r="C9" t="s">
        <v>3</v>
      </c>
      <c r="D9" t="s">
        <v>4</v>
      </c>
      <c r="E9" t="s">
        <v>5</v>
      </c>
      <c r="F9" t="s">
        <v>6</v>
      </c>
      <c r="G9" t="s">
        <v>7</v>
      </c>
    </row>
    <row r="10" spans="1:7" x14ac:dyDescent="0.25">
      <c r="E10" t="s">
        <v>1</v>
      </c>
    </row>
    <row r="12" spans="1:7" x14ac:dyDescent="0.25">
      <c r="C12" t="s">
        <v>8</v>
      </c>
      <c r="D12" t="s">
        <v>9</v>
      </c>
      <c r="E12" t="s">
        <v>11</v>
      </c>
      <c r="F12" t="s">
        <v>10</v>
      </c>
    </row>
    <row r="13" spans="1:7" x14ac:dyDescent="0.25">
      <c r="B13" t="s">
        <v>3</v>
      </c>
      <c r="C13">
        <f>C4</f>
        <v>151</v>
      </c>
      <c r="D13">
        <f>SUM(C$4:G$8)-C13-E13-F13</f>
        <v>21674</v>
      </c>
      <c r="E13">
        <f>SUM(C4:G4)-C4</f>
        <v>49</v>
      </c>
      <c r="F13">
        <f>SUM(C$4:C$8)-C4</f>
        <v>9</v>
      </c>
    </row>
    <row r="14" spans="1:7" x14ac:dyDescent="0.25">
      <c r="B14" t="s">
        <v>4</v>
      </c>
      <c r="C14">
        <f>D5</f>
        <v>17828</v>
      </c>
      <c r="D14">
        <f t="shared" ref="D14:D17" si="0">SUM(C$4:G$8)-C14-E14-F14</f>
        <v>3715</v>
      </c>
      <c r="E14">
        <f>SUM(C5:G5)-D5</f>
        <v>106</v>
      </c>
      <c r="F14">
        <f>SUM(D$4:D$8)-D5</f>
        <v>234</v>
      </c>
    </row>
    <row r="15" spans="1:7" x14ac:dyDescent="0.25">
      <c r="B15" t="s">
        <v>5</v>
      </c>
      <c r="C15">
        <f>E6</f>
        <v>1597</v>
      </c>
      <c r="D15">
        <f>SUM(C$4:G$8)-C15-E15-F15</f>
        <v>20276</v>
      </c>
      <c r="E15">
        <f>SUM(C6:G6)-E6</f>
        <v>0</v>
      </c>
      <c r="F15">
        <f>SUM(E$4:E$8)-E6</f>
        <v>10</v>
      </c>
    </row>
    <row r="16" spans="1:7" x14ac:dyDescent="0.25">
      <c r="B16" t="s">
        <v>6</v>
      </c>
      <c r="C16">
        <f>F7</f>
        <v>549</v>
      </c>
      <c r="D16">
        <f>SUM(C$4:G$8)-C16-E16-F16</f>
        <v>21100</v>
      </c>
      <c r="E16">
        <f>SUM(C7:G7)-F7</f>
        <v>177</v>
      </c>
      <c r="F16">
        <f>SUM(F$4:F$8)-F7</f>
        <v>57</v>
      </c>
    </row>
    <row r="17" spans="2:9" x14ac:dyDescent="0.25">
      <c r="B17" t="s">
        <v>7</v>
      </c>
      <c r="C17">
        <f>G8</f>
        <v>1401</v>
      </c>
      <c r="D17">
        <f>SUM(C$4:G$8)-C17-E17-F17</f>
        <v>20410</v>
      </c>
      <c r="E17">
        <f>SUM(C8:G8)-G8</f>
        <v>25</v>
      </c>
      <c r="F17">
        <f>SUM(G$4:G$8)-G8</f>
        <v>47</v>
      </c>
    </row>
    <row r="20" spans="2:9" x14ac:dyDescent="0.25">
      <c r="E20" t="s">
        <v>16</v>
      </c>
    </row>
    <row r="21" spans="2:9" x14ac:dyDescent="0.25">
      <c r="C21" t="s">
        <v>12</v>
      </c>
      <c r="D21" t="s">
        <v>13</v>
      </c>
      <c r="E21" t="s">
        <v>15</v>
      </c>
      <c r="F21" t="s">
        <v>14</v>
      </c>
      <c r="I21" t="s">
        <v>19</v>
      </c>
    </row>
    <row r="22" spans="2:9" x14ac:dyDescent="0.25">
      <c r="B22" t="s">
        <v>3</v>
      </c>
      <c r="C22" s="3">
        <f>(C13+D13) /SUM(C13:F13)*100</f>
        <v>99.734954073938681</v>
      </c>
      <c r="D22" s="3">
        <f>C13/(C13+F13)*100</f>
        <v>94.375</v>
      </c>
      <c r="E22" s="3">
        <f>C13/(C13+E13)*100</f>
        <v>75.5</v>
      </c>
      <c r="F22" s="3">
        <f>D13/(D13+F13)*100</f>
        <v>99.958492828483145</v>
      </c>
      <c r="I22">
        <f>SUM(C4:C8)</f>
        <v>160</v>
      </c>
    </row>
    <row r="23" spans="2:9" x14ac:dyDescent="0.25">
      <c r="B23" t="s">
        <v>4</v>
      </c>
      <c r="C23" s="3">
        <f t="shared" ref="C23:C26" si="1">(C14+D14) /SUM(C14:F14)*100</f>
        <v>98.446282502399114</v>
      </c>
      <c r="D23" s="3">
        <f t="shared" ref="D23:D26" si="2">C14/(C14+F14)*100</f>
        <v>98.704462407263875</v>
      </c>
      <c r="E23" s="3">
        <f t="shared" ref="E23:E26" si="3">C14/(C14+E14)*100</f>
        <v>99.40894390543103</v>
      </c>
      <c r="F23" s="3">
        <f t="shared" ref="F23:F26" si="4">D14/(D14+F14)*100</f>
        <v>94.074449227652565</v>
      </c>
      <c r="I23">
        <f>SUM(D4:D8)</f>
        <v>18062</v>
      </c>
    </row>
    <row r="24" spans="2:9" x14ac:dyDescent="0.25">
      <c r="B24" t="s">
        <v>5</v>
      </c>
      <c r="C24" s="3">
        <f t="shared" si="1"/>
        <v>99.954302426541147</v>
      </c>
      <c r="D24" s="3">
        <f t="shared" si="2"/>
        <v>99.377722464219048</v>
      </c>
      <c r="E24" s="3">
        <f t="shared" si="3"/>
        <v>100</v>
      </c>
      <c r="F24" s="3">
        <f t="shared" si="4"/>
        <v>99.950704919649013</v>
      </c>
      <c r="I24">
        <f>SUM(E4:E8)</f>
        <v>1607</v>
      </c>
    </row>
    <row r="25" spans="2:9" x14ac:dyDescent="0.25">
      <c r="B25" t="s">
        <v>6</v>
      </c>
      <c r="C25" s="3">
        <f t="shared" si="1"/>
        <v>98.930676781062914</v>
      </c>
      <c r="D25" s="3">
        <f t="shared" si="2"/>
        <v>90.594059405940598</v>
      </c>
      <c r="E25" s="3">
        <f>C16/(C16+E16)*100</f>
        <v>75.619834710743802</v>
      </c>
      <c r="F25" s="3">
        <f t="shared" si="4"/>
        <v>99.730585621780023</v>
      </c>
      <c r="I25">
        <f>SUM(F4:F8)</f>
        <v>606</v>
      </c>
    </row>
    <row r="26" spans="2:9" x14ac:dyDescent="0.25">
      <c r="B26" t="s">
        <v>7</v>
      </c>
      <c r="C26" s="3">
        <f t="shared" si="1"/>
        <v>99.670977471096293</v>
      </c>
      <c r="D26" s="3">
        <f t="shared" si="2"/>
        <v>96.754143646408835</v>
      </c>
      <c r="E26" s="3">
        <f t="shared" si="3"/>
        <v>98.24684431977559</v>
      </c>
      <c r="F26" s="3">
        <f t="shared" si="4"/>
        <v>99.770249792247157</v>
      </c>
      <c r="I26">
        <f>SUM(G4:G8)</f>
        <v>1448</v>
      </c>
    </row>
    <row r="27" spans="2:9" x14ac:dyDescent="0.25">
      <c r="B27" t="s">
        <v>17</v>
      </c>
      <c r="C27" s="4">
        <f>AVERAGE(C22:C26)</f>
        <v>99.347438651007636</v>
      </c>
      <c r="D27" s="4">
        <f t="shared" ref="D27:F27" si="5">AVERAGE(D22:D26)</f>
        <v>95.961077584766457</v>
      </c>
      <c r="E27" s="4">
        <f>AVERAGE(E22:E26)</f>
        <v>89.755124587190082</v>
      </c>
      <c r="F27" s="4">
        <f t="shared" si="5"/>
        <v>98.696896477962383</v>
      </c>
    </row>
    <row r="28" spans="2:9" x14ac:dyDescent="0.25">
      <c r="B28" t="s">
        <v>18</v>
      </c>
      <c r="C28" s="3">
        <f>(C22*$I$22+C23*$I$23+C24*$I$24+C25*$I$25+C26*$I$26)/$I$28</f>
        <v>98.660900092175964</v>
      </c>
      <c r="D28" s="3">
        <f>(D22*$I$22+D23*$I$23+D24*$I$24+D25*$I$25+D26*$I$26)/$I$28</f>
        <v>98.368596627519082</v>
      </c>
      <c r="E28" s="3">
        <f t="shared" ref="D28:F28" si="6">(E22*$I$22+E23*$I$23+E24*$I$24+E25*$I$25+E26*$I$26)/$I$28</f>
        <v>98.541854189537148</v>
      </c>
      <c r="F28" s="3">
        <f t="shared" si="6"/>
        <v>95.082525256786852</v>
      </c>
      <c r="I28">
        <f>SUM(I22:I26)</f>
        <v>21883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2015-06-05T18:19:34Z</dcterms:created>
  <dcterms:modified xsi:type="dcterms:W3CDTF">2020-08-03T19:38:01Z</dcterms:modified>
</cp:coreProperties>
</file>