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8E856C2-1465-4972-B592-470E5CC7219B}" xr6:coauthVersionLast="47" xr6:coauthVersionMax="47" xr10:uidLastSave="{00000000-0000-0000-0000-000000000000}"/>
  <bookViews>
    <workbookView xWindow="-108" yWindow="-108" windowWidth="23256" windowHeight="12456" xr2:uid="{335830B9-1FFA-4E41-B3DD-81D69EA31833}"/>
  </bookViews>
  <sheets>
    <sheet name="Part I" sheetId="1" r:id="rId1"/>
    <sheet name="Part II" sheetId="2" r:id="rId2"/>
    <sheet name="Part III" sheetId="3" r:id="rId3"/>
    <sheet name="Part I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F21" i="1"/>
  <c r="B21" i="1"/>
  <c r="E21" i="1"/>
  <c r="D21" i="1"/>
  <c r="C21" i="1"/>
  <c r="E3" i="2"/>
  <c r="G21" i="2"/>
  <c r="C21" i="2"/>
  <c r="C8" i="2"/>
  <c r="G8" i="2"/>
  <c r="D4" i="1"/>
  <c r="D5" i="1"/>
  <c r="D6" i="1"/>
  <c r="D3" i="1"/>
</calcChain>
</file>

<file path=xl/sharedStrings.xml><?xml version="1.0" encoding="utf-8"?>
<sst xmlns="http://schemas.openxmlformats.org/spreadsheetml/2006/main" count="119" uniqueCount="81">
  <si>
    <t>Year</t>
  </si>
  <si>
    <t>Cash Flow Estimates</t>
  </si>
  <si>
    <t>Cash Inflows</t>
  </si>
  <si>
    <t>Cash Outflows</t>
  </si>
  <si>
    <t>Net cash Inflows</t>
  </si>
  <si>
    <t>Useful life</t>
  </si>
  <si>
    <t>Purchase price</t>
  </si>
  <si>
    <t>Residual Value</t>
  </si>
  <si>
    <t>Average annual Net Income</t>
  </si>
  <si>
    <t>Minimum rate of return</t>
  </si>
  <si>
    <t>Payback Period</t>
  </si>
  <si>
    <t>NPV</t>
  </si>
  <si>
    <t>Accounting rate of return</t>
  </si>
  <si>
    <t>Desired Payback Period</t>
  </si>
  <si>
    <t>Center Cost</t>
  </si>
  <si>
    <t>Master Budget</t>
  </si>
  <si>
    <t>Flexible Budget</t>
  </si>
  <si>
    <t>East Cost Actual</t>
  </si>
  <si>
    <t>Direct Labor</t>
  </si>
  <si>
    <t>Depreciation and rent</t>
  </si>
  <si>
    <t>Total Cost</t>
  </si>
  <si>
    <t>Rate</t>
  </si>
  <si>
    <t>Variance</t>
  </si>
  <si>
    <t>Performance measures</t>
  </si>
  <si>
    <t>Cans processed per hour</t>
  </si>
  <si>
    <t>Average daily pounds of scrap metal</t>
  </si>
  <si>
    <t>Cans processed (in millions)</t>
  </si>
  <si>
    <t>East Cost</t>
  </si>
  <si>
    <t>Rolled aluminium ($0.01)</t>
  </si>
  <si>
    <t>Lids ($0.005)</t>
  </si>
  <si>
    <t>Direct Labor ($0.0025)</t>
  </si>
  <si>
    <t>Small Tools and supplies ($0.0013)</t>
  </si>
  <si>
    <t>Actual Results</t>
  </si>
  <si>
    <t>Billed hours</t>
  </si>
  <si>
    <t>Revenue</t>
  </si>
  <si>
    <t>Controllable Variable costs:</t>
  </si>
  <si>
    <t>Direct labor</t>
  </si>
  <si>
    <t>Variable Overhead</t>
  </si>
  <si>
    <t>Contribution Margin</t>
  </si>
  <si>
    <t>Controllable Fixed Costs:</t>
  </si>
  <si>
    <t>Rent</t>
  </si>
  <si>
    <t>Other administrative expenses</t>
  </si>
  <si>
    <t>Branch Operating Income</t>
  </si>
  <si>
    <t>Rates</t>
  </si>
  <si>
    <t>Desired Return on Investment</t>
  </si>
  <si>
    <t>Average invested Assets</t>
  </si>
  <si>
    <t>Return on Investment</t>
  </si>
  <si>
    <t>Residual Income</t>
  </si>
  <si>
    <t>Direct Material</t>
  </si>
  <si>
    <t>Standard Cost</t>
  </si>
  <si>
    <t>1-Total standard cost of direct materials per entrance for last year</t>
  </si>
  <si>
    <t>Wood framing materials</t>
  </si>
  <si>
    <t>Deluxe front door</t>
  </si>
  <si>
    <t>Door hardware</t>
  </si>
  <si>
    <t>Exterior siding</t>
  </si>
  <si>
    <t>Electrical materials</t>
  </si>
  <si>
    <t>Interior finishing materials</t>
  </si>
  <si>
    <t>Standard Cost of direct materials</t>
  </si>
  <si>
    <t>2- Total Standard Unit Cost per entrance for last year</t>
  </si>
  <si>
    <t>Standard cost of direct materials</t>
  </si>
  <si>
    <t>Carpenter</t>
  </si>
  <si>
    <t>Door specialist</t>
  </si>
  <si>
    <t>Electrician</t>
  </si>
  <si>
    <t>Time</t>
  </si>
  <si>
    <t>Cost</t>
  </si>
  <si>
    <t>Standard cost of direct Labor</t>
  </si>
  <si>
    <t>Overhead Expenses</t>
  </si>
  <si>
    <t>Total Standard Unit Cost per entrance</t>
  </si>
  <si>
    <t>3- Total Standard Unit Cost per entrance for this year</t>
  </si>
  <si>
    <t>Standard Cost last year</t>
  </si>
  <si>
    <t>Standard Cost This year</t>
  </si>
  <si>
    <t xml:space="preserve">New Rate </t>
  </si>
  <si>
    <t xml:space="preserve">year </t>
  </si>
  <si>
    <t>FCF</t>
  </si>
  <si>
    <t>Discounted F( 12%)</t>
  </si>
  <si>
    <t>PV</t>
  </si>
  <si>
    <t>Initial Invenstment</t>
  </si>
  <si>
    <t>Residual value</t>
  </si>
  <si>
    <t>Net PV</t>
  </si>
  <si>
    <t>r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</si>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</sst>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_-[$$-409]* #,##0.00_ ;_-[$$-409]* \-#,##0.00\ ;_-[$$-409]* &quot;-&quot;??_ ;_-@_ "/>
    <numFmt numFmtId="166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"/>
      <family val="2"/>
    </font>
    <font>
      <i/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165" fontId="0" fillId="2" borderId="1" xfId="0" applyNumberFormat="1" applyFill="1" applyBorder="1"/>
    <xf numFmtId="166" fontId="0" fillId="2" borderId="1" xfId="2" applyNumberFormat="1" applyFont="1" applyFill="1" applyBorder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indent="2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6" fillId="0" borderId="0" xfId="0" applyFont="1"/>
    <xf numFmtId="0" fontId="5" fillId="0" borderId="1" xfId="0" applyFont="1" applyBorder="1"/>
    <xf numFmtId="0" fontId="0" fillId="2" borderId="12" xfId="0" applyFill="1" applyBorder="1"/>
    <xf numFmtId="0" fontId="0" fillId="2" borderId="14" xfId="0" applyFill="1" applyBorder="1"/>
    <xf numFmtId="0" fontId="2" fillId="2" borderId="18" xfId="0" applyFont="1" applyFill="1" applyBorder="1"/>
    <xf numFmtId="0" fontId="7" fillId="0" borderId="19" xfId="0" applyFont="1" applyBorder="1"/>
    <xf numFmtId="0" fontId="5" fillId="0" borderId="20" xfId="0" applyFont="1" applyBorder="1"/>
    <xf numFmtId="0" fontId="5" fillId="0" borderId="12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21" xfId="0" applyBorder="1"/>
    <xf numFmtId="0" fontId="0" fillId="0" borderId="24" xfId="0" applyBorder="1"/>
    <xf numFmtId="0" fontId="0" fillId="0" borderId="7" xfId="0" applyBorder="1"/>
    <xf numFmtId="0" fontId="0" fillId="2" borderId="25" xfId="0" applyFill="1" applyBorder="1"/>
    <xf numFmtId="0" fontId="2" fillId="2" borderId="14" xfId="0" applyFont="1" applyFill="1" applyBorder="1"/>
    <xf numFmtId="0" fontId="2" fillId="2" borderId="25" xfId="0" applyFont="1" applyFill="1" applyBorder="1"/>
    <xf numFmtId="9" fontId="0" fillId="2" borderId="7" xfId="0" applyNumberFormat="1" applyFill="1" applyBorder="1"/>
    <xf numFmtId="0" fontId="2" fillId="5" borderId="6" xfId="0" applyFont="1" applyFill="1" applyBorder="1"/>
    <xf numFmtId="0" fontId="5" fillId="2" borderId="14" xfId="0" applyFont="1" applyFill="1" applyBorder="1"/>
    <xf numFmtId="0" fontId="3" fillId="0" borderId="1" xfId="0" applyFont="1" applyBorder="1" applyAlignment="1">
      <alignment horizontal="center"/>
    </xf>
    <xf numFmtId="164" fontId="0" fillId="3" borderId="2" xfId="1" applyFont="1" applyFill="1" applyBorder="1" applyAlignment="1">
      <alignment horizontal="center" vertical="center" wrapText="1"/>
    </xf>
    <xf numFmtId="164" fontId="0" fillId="3" borderId="3" xfId="1" applyFont="1" applyFill="1" applyBorder="1" applyAlignment="1">
      <alignment horizontal="center" vertical="center" wrapText="1"/>
    </xf>
    <xf numFmtId="164" fontId="0" fillId="3" borderId="4" xfId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271463</xdr:colOff>
      <xdr:row>27</xdr:row>
      <xdr:rowOff>9525</xdr:rowOff>
    </xdr:from>
    <xdr:to>
      <xdr:col>6</xdr:col>
      <xdr:colOff>766763</xdr:colOff>
      <xdr:row>33</xdr:row>
      <xdr:rowOff>4763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A0AB4D0-C2B0-124C-CB99-69339E43B205}"/>
            </a:ext>
          </a:extLst>
        </xdr:cNvPr>
        <xdr:cNvSpPr txBox="1"/>
      </xdr:nvSpPr>
      <xdr:spPr>
        <a:xfrm>
          <a:off x="271463" y="5267325"/>
          <a:ext cx="6743700" cy="108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kern="1200"/>
            <a:t>3) </a:t>
          </a:r>
          <a:r>
            <a:rPr lang="fr-FR" sz="1100" b="1" i="1" u="sng" kern="1200"/>
            <a:t>Commentary</a:t>
          </a:r>
        </a:p>
        <a:p>
          <a:endParaRPr lang="fr-FR" sz="1100" b="1" i="1" u="sng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BB43-C9E8-456D-9EEE-8085929FC62C}">
  <dimension ref="A1:F42"/>
  <sheetViews>
    <sheetView tabSelected="1" topLeftCell="A13" zoomScale="140" zoomScaleNormal="140" workbookViewId="0">
      <selection activeCell="B27" sqref="B27"/>
    </sheetView>
  </sheetViews>
  <sheetFormatPr defaultColWidth="11.5546875" defaultRowHeight="14.4" x14ac:dyDescent="0.3"/>
  <cols>
    <col min="1" max="1" width="17.21875" customWidth="1"/>
    <col min="2" max="2" width="11.88671875" bestFit="1" customWidth="1"/>
    <col min="3" max="3" width="13.33203125" bestFit="1" customWidth="1"/>
    <col min="4" max="4" width="15.109375" bestFit="1" customWidth="1"/>
  </cols>
  <sheetData>
    <row r="1" spans="1:4" x14ac:dyDescent="0.3">
      <c r="A1" s="45" t="s">
        <v>1</v>
      </c>
      <c r="B1" s="45"/>
      <c r="C1" s="45"/>
      <c r="D1" s="45"/>
    </row>
    <row r="2" spans="1:4" x14ac:dyDescent="0.3">
      <c r="A2" s="2" t="s">
        <v>0</v>
      </c>
      <c r="B2" s="2" t="s">
        <v>2</v>
      </c>
      <c r="C2" s="2" t="s">
        <v>3</v>
      </c>
      <c r="D2" s="2" t="s">
        <v>4</v>
      </c>
    </row>
    <row r="3" spans="1:4" x14ac:dyDescent="0.3">
      <c r="A3" s="1">
        <v>1</v>
      </c>
      <c r="B3" s="1">
        <v>325000</v>
      </c>
      <c r="C3" s="1">
        <v>250000</v>
      </c>
      <c r="D3" s="1">
        <f>B3-C3</f>
        <v>75000</v>
      </c>
    </row>
    <row r="4" spans="1:4" x14ac:dyDescent="0.3">
      <c r="A4" s="1">
        <v>2</v>
      </c>
      <c r="B4" s="1">
        <v>320000</v>
      </c>
      <c r="C4" s="1">
        <v>250000</v>
      </c>
      <c r="D4" s="1">
        <f t="shared" ref="D4:D6" si="0">B4-C4</f>
        <v>70000</v>
      </c>
    </row>
    <row r="5" spans="1:4" x14ac:dyDescent="0.3">
      <c r="A5" s="1">
        <v>3</v>
      </c>
      <c r="B5" s="1">
        <v>315000</v>
      </c>
      <c r="C5" s="1">
        <v>250000</v>
      </c>
      <c r="D5" s="1">
        <f t="shared" si="0"/>
        <v>65000</v>
      </c>
    </row>
    <row r="6" spans="1:4" x14ac:dyDescent="0.3">
      <c r="A6" s="1">
        <v>4</v>
      </c>
      <c r="B6" s="1">
        <v>310000</v>
      </c>
      <c r="C6" s="1">
        <v>250000</v>
      </c>
      <c r="D6" s="1">
        <f t="shared" si="0"/>
        <v>60000</v>
      </c>
    </row>
    <row r="8" spans="1:4" x14ac:dyDescent="0.3">
      <c r="A8" s="3" t="s">
        <v>5</v>
      </c>
      <c r="B8" s="1">
        <v>4</v>
      </c>
    </row>
    <row r="9" spans="1:4" x14ac:dyDescent="0.3">
      <c r="A9" s="3" t="s">
        <v>6</v>
      </c>
      <c r="B9" s="1">
        <v>250000</v>
      </c>
    </row>
    <row r="10" spans="1:4" x14ac:dyDescent="0.3">
      <c r="A10" s="3" t="s">
        <v>7</v>
      </c>
      <c r="B10" s="1">
        <v>25000</v>
      </c>
    </row>
    <row r="11" spans="1:4" ht="28.8" x14ac:dyDescent="0.3">
      <c r="A11" s="4" t="s">
        <v>8</v>
      </c>
      <c r="B11" s="1">
        <v>11250</v>
      </c>
    </row>
    <row r="12" spans="1:4" ht="28.8" x14ac:dyDescent="0.3">
      <c r="A12" s="4" t="s">
        <v>9</v>
      </c>
      <c r="B12" s="5">
        <v>0.12</v>
      </c>
    </row>
    <row r="13" spans="1:4" ht="28.8" x14ac:dyDescent="0.3">
      <c r="A13" s="4" t="s">
        <v>13</v>
      </c>
      <c r="B13" s="1">
        <v>3</v>
      </c>
    </row>
    <row r="15" spans="1:4" x14ac:dyDescent="0.3">
      <c r="A15" s="2" t="s">
        <v>11</v>
      </c>
      <c r="B15" s="8"/>
    </row>
    <row r="16" spans="1:4" ht="28.8" x14ac:dyDescent="0.3">
      <c r="A16" s="6" t="s">
        <v>12</v>
      </c>
      <c r="B16" s="9"/>
    </row>
    <row r="17" spans="1:6" x14ac:dyDescent="0.3">
      <c r="A17" s="2" t="s">
        <v>10</v>
      </c>
      <c r="B17" s="7"/>
    </row>
    <row r="18" spans="1:6" x14ac:dyDescent="0.3">
      <c r="A18" t="s">
        <v>72</v>
      </c>
      <c r="B18">
        <v>1</v>
      </c>
      <c r="C18">
        <v>2</v>
      </c>
      <c r="D18">
        <v>3</v>
      </c>
      <c r="E18">
        <v>4</v>
      </c>
    </row>
    <row r="19" spans="1:6" x14ac:dyDescent="0.3">
      <c r="A19" t="s">
        <v>73</v>
      </c>
      <c r="B19">
        <v>75</v>
      </c>
      <c r="C19">
        <v>70</v>
      </c>
      <c r="D19">
        <v>65</v>
      </c>
      <c r="E19">
        <v>60</v>
      </c>
    </row>
    <row r="20" spans="1:6" x14ac:dyDescent="0.3">
      <c r="A20" t="s">
        <v>74</v>
      </c>
      <c r="B20">
        <v>0.89300000000000002</v>
      </c>
      <c r="C20">
        <v>0.79700000000000004</v>
      </c>
      <c r="D20">
        <v>0.71199999999999997</v>
      </c>
      <c r="E20">
        <v>0.63600000000000001</v>
      </c>
    </row>
    <row r="21" spans="1:6" x14ac:dyDescent="0.3">
      <c r="A21" t="s">
        <v>75</v>
      </c>
      <c r="B21">
        <f>B19*B20</f>
        <v>66.974999999999994</v>
      </c>
      <c r="C21">
        <f>C19*C20</f>
        <v>55.790000000000006</v>
      </c>
      <c r="D21">
        <f>D19*D20</f>
        <v>46.28</v>
      </c>
      <c r="E21">
        <f>E19*E20</f>
        <v>38.160000000000004</v>
      </c>
      <c r="F21">
        <f>SUM(B21,C21,D21,E21)</f>
        <v>207.20500000000001</v>
      </c>
    </row>
    <row r="22" spans="1:6" x14ac:dyDescent="0.3">
      <c r="A22" t="s">
        <v>76</v>
      </c>
      <c r="F22">
        <v>-250</v>
      </c>
    </row>
    <row r="23" spans="1:6" x14ac:dyDescent="0.3">
      <c r="A23" t="s">
        <v>77</v>
      </c>
      <c r="F23">
        <v>25</v>
      </c>
    </row>
    <row r="24" spans="1:6" x14ac:dyDescent="0.3">
      <c r="A24" t="s">
        <v>78</v>
      </c>
    </row>
    <row r="26" spans="1:6" x14ac:dyDescent="0.3">
      <c r="A26" t="s">
        <v>80</v>
      </c>
      <c r="B26">
        <f>B11/((B9+B10)/2)</f>
        <v>8.1818181818181818E-2</v>
      </c>
    </row>
    <row r="42" spans="1:1" x14ac:dyDescent="0.3">
      <c r="A42" t="s">
        <v>79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2E78-A349-477A-AE04-82385987CCC7}">
  <dimension ref="A1:G25"/>
  <sheetViews>
    <sheetView topLeftCell="A16" zoomScale="160" zoomScaleNormal="160" workbookViewId="0">
      <selection activeCell="G25" sqref="G25"/>
    </sheetView>
  </sheetViews>
  <sheetFormatPr defaultColWidth="11.5546875" defaultRowHeight="14.4" x14ac:dyDescent="0.3"/>
  <cols>
    <col min="1" max="1" width="32.5546875" customWidth="1"/>
    <col min="2" max="2" width="11.5546875" style="10"/>
    <col min="3" max="3" width="12.44140625" style="10" bestFit="1" customWidth="1"/>
    <col min="4" max="7" width="11.5546875" style="10"/>
  </cols>
  <sheetData>
    <row r="1" spans="1:7" ht="28.8" x14ac:dyDescent="0.3">
      <c r="A1" s="16" t="s">
        <v>27</v>
      </c>
      <c r="B1" s="11" t="s">
        <v>21</v>
      </c>
      <c r="C1" s="11" t="s">
        <v>15</v>
      </c>
      <c r="D1" s="17" t="s">
        <v>22</v>
      </c>
      <c r="E1" s="11" t="s">
        <v>16</v>
      </c>
      <c r="F1" s="17" t="s">
        <v>22</v>
      </c>
      <c r="G1" s="11" t="s">
        <v>17</v>
      </c>
    </row>
    <row r="2" spans="1:7" x14ac:dyDescent="0.3">
      <c r="A2" s="12" t="s">
        <v>14</v>
      </c>
      <c r="B2" s="13"/>
      <c r="C2" s="13"/>
      <c r="D2" s="18"/>
      <c r="E2" s="13"/>
      <c r="F2" s="18"/>
      <c r="G2" s="13"/>
    </row>
    <row r="3" spans="1:7" x14ac:dyDescent="0.3">
      <c r="A3" s="14" t="s">
        <v>28</v>
      </c>
      <c r="B3" s="13">
        <v>0.01</v>
      </c>
      <c r="C3" s="13">
        <v>4000000</v>
      </c>
      <c r="D3" s="18"/>
      <c r="E3" s="11">
        <f>$G$12*1000000*B3</f>
        <v>3600000</v>
      </c>
      <c r="F3" s="18"/>
      <c r="G3" s="13">
        <v>3492000</v>
      </c>
    </row>
    <row r="4" spans="1:7" x14ac:dyDescent="0.3">
      <c r="A4" s="14" t="s">
        <v>29</v>
      </c>
      <c r="B4" s="13"/>
      <c r="C4" s="13">
        <v>2000000</v>
      </c>
      <c r="D4" s="18"/>
      <c r="E4" s="13"/>
      <c r="F4" s="18"/>
      <c r="G4" s="13">
        <v>1980000</v>
      </c>
    </row>
    <row r="5" spans="1:7" x14ac:dyDescent="0.3">
      <c r="A5" s="14" t="s">
        <v>30</v>
      </c>
      <c r="B5" s="13"/>
      <c r="C5" s="13">
        <v>1000000</v>
      </c>
      <c r="D5" s="18"/>
      <c r="E5" s="13"/>
      <c r="F5" s="18"/>
      <c r="G5" s="13">
        <v>864000</v>
      </c>
    </row>
    <row r="6" spans="1:7" x14ac:dyDescent="0.3">
      <c r="A6" s="14" t="s">
        <v>31</v>
      </c>
      <c r="B6" s="13"/>
      <c r="C6" s="13">
        <v>520000</v>
      </c>
      <c r="D6" s="18"/>
      <c r="E6" s="13"/>
      <c r="F6" s="18"/>
      <c r="G6" s="13">
        <v>432000</v>
      </c>
    </row>
    <row r="7" spans="1:7" x14ac:dyDescent="0.3">
      <c r="A7" s="14" t="s">
        <v>19</v>
      </c>
      <c r="B7" s="13"/>
      <c r="C7" s="13">
        <v>480000</v>
      </c>
      <c r="D7" s="18"/>
      <c r="E7" s="13"/>
      <c r="F7" s="18"/>
      <c r="G7" s="13">
        <v>480000</v>
      </c>
    </row>
    <row r="8" spans="1:7" x14ac:dyDescent="0.3">
      <c r="A8" s="14" t="s">
        <v>20</v>
      </c>
      <c r="B8" s="13"/>
      <c r="C8" s="13">
        <f>SUM(C3:C7)</f>
        <v>8000000</v>
      </c>
      <c r="D8" s="18"/>
      <c r="E8" s="13"/>
      <c r="F8" s="18"/>
      <c r="G8" s="13">
        <f>SUM(G3:G7)</f>
        <v>7248000</v>
      </c>
    </row>
    <row r="9" spans="1:7" x14ac:dyDescent="0.3">
      <c r="A9" s="15" t="s">
        <v>23</v>
      </c>
      <c r="B9" s="46"/>
      <c r="C9" s="47"/>
      <c r="D9" s="47"/>
      <c r="E9" s="47"/>
      <c r="F9" s="47"/>
      <c r="G9" s="48"/>
    </row>
    <row r="10" spans="1:7" x14ac:dyDescent="0.3">
      <c r="A10" s="14" t="s">
        <v>24</v>
      </c>
      <c r="B10" s="13"/>
      <c r="C10" s="13">
        <v>45662</v>
      </c>
      <c r="D10" s="49"/>
      <c r="E10" s="50"/>
      <c r="F10" s="51"/>
      <c r="G10" s="13">
        <v>41096</v>
      </c>
    </row>
    <row r="11" spans="1:7" x14ac:dyDescent="0.3">
      <c r="A11" s="14" t="s">
        <v>25</v>
      </c>
      <c r="B11" s="13"/>
      <c r="C11" s="13">
        <v>5</v>
      </c>
      <c r="D11" s="49"/>
      <c r="E11" s="50"/>
      <c r="F11" s="51"/>
      <c r="G11" s="13">
        <v>6</v>
      </c>
    </row>
    <row r="12" spans="1:7" x14ac:dyDescent="0.3">
      <c r="A12" s="14" t="s">
        <v>26</v>
      </c>
      <c r="B12" s="13"/>
      <c r="C12" s="13">
        <v>400</v>
      </c>
      <c r="D12" s="49"/>
      <c r="E12" s="50"/>
      <c r="F12" s="51"/>
      <c r="G12" s="21">
        <v>360</v>
      </c>
    </row>
    <row r="14" spans="1:7" ht="28.8" x14ac:dyDescent="0.3">
      <c r="A14" s="16" t="s">
        <v>27</v>
      </c>
      <c r="B14" s="11" t="s">
        <v>21</v>
      </c>
      <c r="C14" s="11" t="s">
        <v>15</v>
      </c>
      <c r="D14" s="17" t="s">
        <v>22</v>
      </c>
      <c r="E14" s="11" t="s">
        <v>16</v>
      </c>
      <c r="F14" s="17" t="s">
        <v>22</v>
      </c>
      <c r="G14" s="11" t="s">
        <v>17</v>
      </c>
    </row>
    <row r="15" spans="1:7" x14ac:dyDescent="0.3">
      <c r="A15" s="12" t="s">
        <v>14</v>
      </c>
      <c r="B15" s="13"/>
      <c r="C15" s="13"/>
      <c r="D15" s="18"/>
      <c r="E15" s="13"/>
      <c r="F15" s="18"/>
      <c r="G15" s="13"/>
    </row>
    <row r="16" spans="1:7" x14ac:dyDescent="0.3">
      <c r="A16" s="14" t="s">
        <v>28</v>
      </c>
      <c r="B16" s="13"/>
      <c r="C16" s="13">
        <v>4000000</v>
      </c>
      <c r="D16" s="18"/>
      <c r="E16" s="13"/>
      <c r="F16" s="18"/>
      <c r="G16" s="13">
        <v>5040000</v>
      </c>
    </row>
    <row r="17" spans="1:7" x14ac:dyDescent="0.3">
      <c r="A17" s="14" t="s">
        <v>29</v>
      </c>
      <c r="B17" s="13"/>
      <c r="C17" s="13">
        <v>2000000</v>
      </c>
      <c r="D17" s="18"/>
      <c r="E17" s="13"/>
      <c r="F17" s="18"/>
      <c r="G17" s="13">
        <v>2016000</v>
      </c>
    </row>
    <row r="18" spans="1:7" x14ac:dyDescent="0.3">
      <c r="A18" s="14" t="s">
        <v>30</v>
      </c>
      <c r="B18" s="13"/>
      <c r="C18" s="13">
        <v>1000000</v>
      </c>
      <c r="D18" s="18"/>
      <c r="E18" s="13"/>
      <c r="F18" s="18"/>
      <c r="G18" s="13">
        <v>1260000</v>
      </c>
    </row>
    <row r="19" spans="1:7" x14ac:dyDescent="0.3">
      <c r="A19" s="14" t="s">
        <v>31</v>
      </c>
      <c r="B19" s="13"/>
      <c r="C19" s="13">
        <v>520000</v>
      </c>
      <c r="D19" s="18"/>
      <c r="E19" s="13"/>
      <c r="F19" s="18"/>
      <c r="G19" s="13">
        <v>588000</v>
      </c>
    </row>
    <row r="20" spans="1:7" x14ac:dyDescent="0.3">
      <c r="A20" s="14" t="s">
        <v>19</v>
      </c>
      <c r="B20" s="13"/>
      <c r="C20" s="13">
        <v>480000</v>
      </c>
      <c r="D20" s="18"/>
      <c r="E20" s="13"/>
      <c r="F20" s="18"/>
      <c r="G20" s="13">
        <v>480000</v>
      </c>
    </row>
    <row r="21" spans="1:7" x14ac:dyDescent="0.3">
      <c r="A21" s="14" t="s">
        <v>20</v>
      </c>
      <c r="B21" s="13"/>
      <c r="C21" s="13">
        <f>SUM(C16:C20)</f>
        <v>8000000</v>
      </c>
      <c r="D21" s="18"/>
      <c r="E21" s="13"/>
      <c r="F21" s="18"/>
      <c r="G21" s="13">
        <f>SUM(G16:G20)</f>
        <v>9384000</v>
      </c>
    </row>
    <row r="22" spans="1:7" x14ac:dyDescent="0.3">
      <c r="A22" s="15" t="s">
        <v>23</v>
      </c>
      <c r="B22" s="46"/>
      <c r="C22" s="47"/>
      <c r="D22" s="47"/>
      <c r="E22" s="47"/>
      <c r="F22" s="47"/>
      <c r="G22" s="48"/>
    </row>
    <row r="23" spans="1:7" x14ac:dyDescent="0.3">
      <c r="A23" s="14" t="s">
        <v>24</v>
      </c>
      <c r="B23" s="13"/>
      <c r="C23" s="13">
        <v>45662</v>
      </c>
      <c r="D23" s="49"/>
      <c r="E23" s="50"/>
      <c r="F23" s="51"/>
      <c r="G23" s="13">
        <v>47945</v>
      </c>
    </row>
    <row r="24" spans="1:7" x14ac:dyDescent="0.3">
      <c r="A24" s="14" t="s">
        <v>25</v>
      </c>
      <c r="B24" s="13"/>
      <c r="C24" s="13">
        <v>5</v>
      </c>
      <c r="D24" s="49"/>
      <c r="E24" s="50"/>
      <c r="F24" s="51"/>
      <c r="G24" s="13">
        <v>7</v>
      </c>
    </row>
    <row r="25" spans="1:7" x14ac:dyDescent="0.3">
      <c r="A25" s="14" t="s">
        <v>26</v>
      </c>
      <c r="B25" s="13"/>
      <c r="C25" s="13">
        <v>400</v>
      </c>
      <c r="D25" s="49"/>
      <c r="E25" s="50"/>
      <c r="F25" s="51"/>
      <c r="G25" s="21">
        <v>420</v>
      </c>
    </row>
  </sheetData>
  <mergeCells count="8">
    <mergeCell ref="B9:G9"/>
    <mergeCell ref="B22:G22"/>
    <mergeCell ref="D23:F23"/>
    <mergeCell ref="D24:F24"/>
    <mergeCell ref="D25:F25"/>
    <mergeCell ref="D10:F10"/>
    <mergeCell ref="D11:F11"/>
    <mergeCell ref="D12:F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F88C-C31D-4515-A713-132DCCF32CB6}">
  <dimension ref="A1:G17"/>
  <sheetViews>
    <sheetView zoomScale="140" zoomScaleNormal="140" workbookViewId="0">
      <selection activeCell="E18" sqref="E18"/>
    </sheetView>
  </sheetViews>
  <sheetFormatPr defaultColWidth="11.5546875" defaultRowHeight="14.4" x14ac:dyDescent="0.3"/>
  <cols>
    <col min="1" max="1" width="28.88671875" bestFit="1" customWidth="1"/>
  </cols>
  <sheetData>
    <row r="1" spans="1:7" ht="28.8" x14ac:dyDescent="0.3">
      <c r="A1" s="1"/>
      <c r="B1" s="11" t="s">
        <v>43</v>
      </c>
      <c r="C1" s="11" t="s">
        <v>15</v>
      </c>
      <c r="D1" s="17" t="s">
        <v>22</v>
      </c>
      <c r="E1" s="11" t="s">
        <v>16</v>
      </c>
      <c r="F1" s="17" t="s">
        <v>22</v>
      </c>
      <c r="G1" s="11" t="s">
        <v>32</v>
      </c>
    </row>
    <row r="2" spans="1:7" x14ac:dyDescent="0.3">
      <c r="A2" s="1" t="s">
        <v>33</v>
      </c>
      <c r="B2" s="1"/>
      <c r="C2" s="1">
        <v>5000</v>
      </c>
      <c r="D2" s="7"/>
      <c r="E2" s="1">
        <v>4900</v>
      </c>
      <c r="F2" s="7"/>
      <c r="G2" s="1">
        <v>4900</v>
      </c>
    </row>
    <row r="3" spans="1:7" x14ac:dyDescent="0.3">
      <c r="A3" s="1" t="s">
        <v>34</v>
      </c>
      <c r="B3" s="1"/>
      <c r="C3" s="1">
        <v>250000</v>
      </c>
      <c r="D3" s="7"/>
      <c r="E3" s="1"/>
      <c r="F3" s="7"/>
      <c r="G3" s="1">
        <v>254800</v>
      </c>
    </row>
    <row r="4" spans="1:7" x14ac:dyDescent="0.3">
      <c r="A4" s="20" t="s">
        <v>35</v>
      </c>
      <c r="B4" s="52"/>
      <c r="C4" s="53"/>
      <c r="D4" s="53"/>
      <c r="E4" s="53"/>
      <c r="F4" s="53"/>
      <c r="G4" s="54"/>
    </row>
    <row r="5" spans="1:7" x14ac:dyDescent="0.3">
      <c r="A5" s="14" t="s">
        <v>36</v>
      </c>
      <c r="B5" s="1"/>
      <c r="C5" s="1">
        <v>120000</v>
      </c>
      <c r="D5" s="7"/>
      <c r="E5" s="1"/>
      <c r="F5" s="7"/>
      <c r="G5" s="1">
        <v>137200</v>
      </c>
    </row>
    <row r="6" spans="1:7" x14ac:dyDescent="0.3">
      <c r="A6" s="14" t="s">
        <v>37</v>
      </c>
      <c r="B6" s="1"/>
      <c r="C6" s="1">
        <v>90000</v>
      </c>
      <c r="D6" s="7"/>
      <c r="E6" s="1"/>
      <c r="F6" s="7"/>
      <c r="G6" s="1">
        <v>34300</v>
      </c>
    </row>
    <row r="7" spans="1:7" x14ac:dyDescent="0.3">
      <c r="A7" s="2" t="s">
        <v>38</v>
      </c>
      <c r="B7" s="2"/>
      <c r="C7" s="2">
        <v>90000</v>
      </c>
      <c r="D7" s="19"/>
      <c r="E7" s="2"/>
      <c r="F7" s="19"/>
      <c r="G7" s="2">
        <v>83300</v>
      </c>
    </row>
    <row r="8" spans="1:7" x14ac:dyDescent="0.3">
      <c r="A8" s="20" t="s">
        <v>39</v>
      </c>
      <c r="B8" s="52"/>
      <c r="C8" s="53"/>
      <c r="D8" s="53"/>
      <c r="E8" s="53"/>
      <c r="F8" s="53"/>
      <c r="G8" s="54"/>
    </row>
    <row r="9" spans="1:7" x14ac:dyDescent="0.3">
      <c r="A9" s="14" t="s">
        <v>40</v>
      </c>
      <c r="B9" s="1"/>
      <c r="C9" s="1">
        <v>30000</v>
      </c>
      <c r="D9" s="7"/>
      <c r="E9" s="1"/>
      <c r="F9" s="7"/>
      <c r="G9" s="1">
        <v>30000</v>
      </c>
    </row>
    <row r="10" spans="1:7" x14ac:dyDescent="0.3">
      <c r="A10" s="14" t="s">
        <v>41</v>
      </c>
      <c r="B10" s="1"/>
      <c r="C10" s="1">
        <v>45000</v>
      </c>
      <c r="D10" s="7"/>
      <c r="E10" s="1"/>
      <c r="F10" s="7"/>
      <c r="G10" s="1">
        <v>42000</v>
      </c>
    </row>
    <row r="11" spans="1:7" x14ac:dyDescent="0.3">
      <c r="A11" s="2" t="s">
        <v>42</v>
      </c>
      <c r="B11" s="2"/>
      <c r="C11" s="2">
        <v>15000</v>
      </c>
      <c r="D11" s="19"/>
      <c r="E11" s="2"/>
      <c r="F11" s="19"/>
      <c r="G11" s="2">
        <v>11300</v>
      </c>
    </row>
    <row r="14" spans="1:7" x14ac:dyDescent="0.3">
      <c r="A14" s="1" t="s">
        <v>44</v>
      </c>
      <c r="B14" s="5">
        <v>0.3</v>
      </c>
    </row>
    <row r="15" spans="1:7" x14ac:dyDescent="0.3">
      <c r="A15" s="1" t="s">
        <v>45</v>
      </c>
      <c r="B15" s="1">
        <v>40000</v>
      </c>
    </row>
    <row r="16" spans="1:7" x14ac:dyDescent="0.3">
      <c r="A16" s="2" t="s">
        <v>46</v>
      </c>
      <c r="B16" s="19"/>
    </row>
    <row r="17" spans="1:2" x14ac:dyDescent="0.3">
      <c r="A17" s="2" t="s">
        <v>47</v>
      </c>
      <c r="B17" s="19"/>
    </row>
  </sheetData>
  <mergeCells count="2">
    <mergeCell ref="B4:G4"/>
    <mergeCell ref="B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ED06-53CF-417D-BB5D-C4F29E1A793B}">
  <dimension ref="A1:D35"/>
  <sheetViews>
    <sheetView zoomScale="150" zoomScaleNormal="150" workbookViewId="0">
      <selection activeCell="H24" sqref="H24"/>
    </sheetView>
  </sheetViews>
  <sheetFormatPr defaultColWidth="11.5546875" defaultRowHeight="14.4" x14ac:dyDescent="0.3"/>
  <cols>
    <col min="1" max="1" width="32.5546875" customWidth="1"/>
    <col min="2" max="2" width="12.33203125" bestFit="1" customWidth="1"/>
  </cols>
  <sheetData>
    <row r="1" spans="1:4" x14ac:dyDescent="0.3">
      <c r="A1" s="22" t="s">
        <v>50</v>
      </c>
    </row>
    <row r="2" spans="1:4" x14ac:dyDescent="0.3">
      <c r="A2" s="23" t="s">
        <v>48</v>
      </c>
      <c r="B2" s="23" t="s">
        <v>49</v>
      </c>
    </row>
    <row r="3" spans="1:4" x14ac:dyDescent="0.3">
      <c r="A3" s="1" t="s">
        <v>51</v>
      </c>
      <c r="B3" s="1">
        <v>2140</v>
      </c>
    </row>
    <row r="4" spans="1:4" x14ac:dyDescent="0.3">
      <c r="A4" s="1" t="s">
        <v>52</v>
      </c>
      <c r="B4" s="1">
        <v>480</v>
      </c>
    </row>
    <row r="5" spans="1:4" x14ac:dyDescent="0.3">
      <c r="A5" s="1" t="s">
        <v>53</v>
      </c>
      <c r="B5" s="1">
        <v>260</v>
      </c>
    </row>
    <row r="6" spans="1:4" x14ac:dyDescent="0.3">
      <c r="A6" s="1" t="s">
        <v>54</v>
      </c>
      <c r="B6" s="1">
        <v>710</v>
      </c>
    </row>
    <row r="7" spans="1:4" x14ac:dyDescent="0.3">
      <c r="A7" s="1" t="s">
        <v>55</v>
      </c>
      <c r="B7" s="1">
        <v>580</v>
      </c>
    </row>
    <row r="8" spans="1:4" x14ac:dyDescent="0.3">
      <c r="A8" s="1" t="s">
        <v>56</v>
      </c>
      <c r="B8" s="1">
        <v>1520</v>
      </c>
    </row>
    <row r="9" spans="1:4" x14ac:dyDescent="0.3">
      <c r="A9" s="2" t="s">
        <v>57</v>
      </c>
      <c r="B9" s="7"/>
    </row>
    <row r="11" spans="1:4" ht="15" thickBot="1" x14ac:dyDescent="0.35">
      <c r="A11" s="22" t="s">
        <v>58</v>
      </c>
    </row>
    <row r="12" spans="1:4" x14ac:dyDescent="0.3">
      <c r="A12" s="27" t="s">
        <v>18</v>
      </c>
      <c r="B12" s="28" t="s">
        <v>21</v>
      </c>
      <c r="C12" s="28" t="s">
        <v>63</v>
      </c>
      <c r="D12" s="29" t="s">
        <v>64</v>
      </c>
    </row>
    <row r="13" spans="1:4" x14ac:dyDescent="0.3">
      <c r="A13" s="30" t="s">
        <v>60</v>
      </c>
      <c r="B13" s="23">
        <v>36</v>
      </c>
      <c r="C13" s="23">
        <v>30</v>
      </c>
      <c r="D13" s="44"/>
    </row>
    <row r="14" spans="1:4" x14ac:dyDescent="0.3">
      <c r="A14" s="30" t="s">
        <v>61</v>
      </c>
      <c r="B14" s="23">
        <v>24</v>
      </c>
      <c r="C14" s="23">
        <v>4</v>
      </c>
      <c r="D14" s="44"/>
    </row>
    <row r="15" spans="1:4" ht="15" thickBot="1" x14ac:dyDescent="0.35">
      <c r="A15" s="31" t="s">
        <v>62</v>
      </c>
      <c r="B15" s="32">
        <v>50</v>
      </c>
      <c r="C15" s="32">
        <v>8</v>
      </c>
      <c r="D15" s="44"/>
    </row>
    <row r="16" spans="1:4" x14ac:dyDescent="0.3">
      <c r="A16" s="63" t="s">
        <v>65</v>
      </c>
      <c r="B16" s="64"/>
      <c r="C16" s="65"/>
      <c r="D16" s="24"/>
    </row>
    <row r="17" spans="1:4" x14ac:dyDescent="0.3">
      <c r="A17" s="69" t="s">
        <v>59</v>
      </c>
      <c r="B17" s="70"/>
      <c r="C17" s="71"/>
      <c r="D17" s="25"/>
    </row>
    <row r="18" spans="1:4" x14ac:dyDescent="0.3">
      <c r="A18" s="69" t="s">
        <v>66</v>
      </c>
      <c r="B18" s="70"/>
      <c r="C18" s="71"/>
      <c r="D18" s="25"/>
    </row>
    <row r="19" spans="1:4" ht="15" thickBot="1" x14ac:dyDescent="0.35">
      <c r="A19" s="66" t="s">
        <v>67</v>
      </c>
      <c r="B19" s="67"/>
      <c r="C19" s="68"/>
      <c r="D19" s="26"/>
    </row>
    <row r="21" spans="1:4" ht="15" thickBot="1" x14ac:dyDescent="0.35">
      <c r="A21" s="22" t="s">
        <v>68</v>
      </c>
    </row>
    <row r="22" spans="1:4" ht="43.2" x14ac:dyDescent="0.3">
      <c r="A22" s="33" t="s">
        <v>48</v>
      </c>
      <c r="B22" s="34" t="s">
        <v>69</v>
      </c>
      <c r="C22" s="34" t="s">
        <v>71</v>
      </c>
      <c r="D22" s="35" t="s">
        <v>70</v>
      </c>
    </row>
    <row r="23" spans="1:4" x14ac:dyDescent="0.3">
      <c r="A23" s="36" t="s">
        <v>51</v>
      </c>
      <c r="B23" s="1">
        <v>2140</v>
      </c>
      <c r="C23" s="57"/>
      <c r="D23" s="25"/>
    </row>
    <row r="24" spans="1:4" x14ac:dyDescent="0.3">
      <c r="A24" s="36" t="s">
        <v>52</v>
      </c>
      <c r="B24" s="1">
        <v>480</v>
      </c>
      <c r="C24" s="58"/>
      <c r="D24" s="25"/>
    </row>
    <row r="25" spans="1:4" x14ac:dyDescent="0.3">
      <c r="A25" s="36" t="s">
        <v>53</v>
      </c>
      <c r="B25" s="1">
        <v>260</v>
      </c>
      <c r="C25" s="58"/>
      <c r="D25" s="25"/>
    </row>
    <row r="26" spans="1:4" x14ac:dyDescent="0.3">
      <c r="A26" s="36" t="s">
        <v>54</v>
      </c>
      <c r="B26" s="1">
        <v>710</v>
      </c>
      <c r="C26" s="58"/>
      <c r="D26" s="25"/>
    </row>
    <row r="27" spans="1:4" x14ac:dyDescent="0.3">
      <c r="A27" s="36" t="s">
        <v>55</v>
      </c>
      <c r="B27" s="1">
        <v>580</v>
      </c>
      <c r="C27" s="58"/>
      <c r="D27" s="25"/>
    </row>
    <row r="28" spans="1:4" x14ac:dyDescent="0.3">
      <c r="A28" s="36" t="s">
        <v>56</v>
      </c>
      <c r="B28" s="1">
        <v>1520</v>
      </c>
      <c r="C28" s="59"/>
      <c r="D28" s="25"/>
    </row>
    <row r="29" spans="1:4" x14ac:dyDescent="0.3">
      <c r="A29" s="60" t="s">
        <v>59</v>
      </c>
      <c r="B29" s="61"/>
      <c r="C29" s="62"/>
      <c r="D29" s="40"/>
    </row>
    <row r="30" spans="1:4" x14ac:dyDescent="0.3">
      <c r="A30" s="30" t="s">
        <v>60</v>
      </c>
      <c r="B30" s="1"/>
      <c r="C30" s="7"/>
      <c r="D30" s="25"/>
    </row>
    <row r="31" spans="1:4" x14ac:dyDescent="0.3">
      <c r="A31" s="30" t="s">
        <v>61</v>
      </c>
      <c r="B31" s="1"/>
      <c r="C31" s="7"/>
      <c r="D31" s="25"/>
    </row>
    <row r="32" spans="1:4" x14ac:dyDescent="0.3">
      <c r="A32" s="30" t="s">
        <v>62</v>
      </c>
      <c r="B32" s="1"/>
      <c r="C32" s="7"/>
      <c r="D32" s="25"/>
    </row>
    <row r="33" spans="1:4" x14ac:dyDescent="0.3">
      <c r="A33" s="60" t="s">
        <v>65</v>
      </c>
      <c r="B33" s="61"/>
      <c r="C33" s="62"/>
      <c r="D33" s="41"/>
    </row>
    <row r="34" spans="1:4" ht="15" thickBot="1" x14ac:dyDescent="0.35">
      <c r="A34" s="37" t="s">
        <v>66</v>
      </c>
      <c r="B34" s="38"/>
      <c r="C34" s="42"/>
      <c r="D34" s="39"/>
    </row>
    <row r="35" spans="1:4" ht="15" thickBot="1" x14ac:dyDescent="0.35">
      <c r="A35" s="55" t="s">
        <v>67</v>
      </c>
      <c r="B35" s="56"/>
      <c r="C35" s="56"/>
      <c r="D35" s="43"/>
    </row>
  </sheetData>
  <mergeCells count="8">
    <mergeCell ref="A35:C35"/>
    <mergeCell ref="C23:C28"/>
    <mergeCell ref="A29:C29"/>
    <mergeCell ref="A16:C16"/>
    <mergeCell ref="A19:C19"/>
    <mergeCell ref="A17:C17"/>
    <mergeCell ref="A18:C18"/>
    <mergeCell ref="A33:C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D1B740C0A1D4892BEC1143785EE49" ma:contentTypeVersion="5" ma:contentTypeDescription="Create a new document." ma:contentTypeScope="" ma:versionID="7b1376cf8a291808f91b19055be27e14">
  <xsd:schema xmlns:xsd="http://www.w3.org/2001/XMLSchema" xmlns:xs="http://www.w3.org/2001/XMLSchema" xmlns:p="http://schemas.microsoft.com/office/2006/metadata/properties" xmlns:ns2="922de5d8-a0bc-4b66-894b-a8d27fc4f94c" targetNamespace="http://schemas.microsoft.com/office/2006/metadata/properties" ma:root="true" ma:fieldsID="052fea9779456ac77e35af8e2efa24f4" ns2:_="">
    <xsd:import namespace="922de5d8-a0bc-4b66-894b-a8d27fc4f94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de5d8-a0bc-4b66-894b-a8d27fc4f94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22de5d8-a0bc-4b66-894b-a8d27fc4f94c" xsi:nil="true"/>
  </documentManagement>
</p:properties>
</file>

<file path=customXml/itemProps1.xml><?xml version="1.0" encoding="utf-8"?>
<ds:datastoreItem xmlns:ds="http://schemas.openxmlformats.org/officeDocument/2006/customXml" ds:itemID="{0365F3E8-B879-4CAC-AC73-3E5E3332F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2de5d8-a0bc-4b66-894b-a8d27fc4f9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DFEF20-93D1-493B-9C8C-AD868DC73E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F8977-7A36-4436-BF9F-4DD84CBCAB1B}">
  <ds:schemaRefs>
    <ds:schemaRef ds:uri="http://schemas.microsoft.com/office/2006/metadata/properties"/>
    <ds:schemaRef ds:uri="http://schemas.microsoft.com/office/infopath/2007/PartnerControls"/>
    <ds:schemaRef ds:uri="922de5d8-a0bc-4b66-894b-a8d27fc4f9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I</vt:lpstr>
      <vt:lpstr>Part II</vt:lpstr>
      <vt:lpstr>Part III</vt:lpstr>
      <vt:lpstr>Part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kouki</dc:creator>
  <cp:lastModifiedBy>Do Dang Hieu</cp:lastModifiedBy>
  <dcterms:created xsi:type="dcterms:W3CDTF">2025-01-20T16:49:45Z</dcterms:created>
  <dcterms:modified xsi:type="dcterms:W3CDTF">2025-01-22T16:56:55Z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0x010100C4DD1B740C0A1D4892BEC1143785EE49</vt:lpwstr>
  </property>
</Properties>
</file>