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m_Projects\AI_Learning\laptop_recommendation_system\"/>
    </mc:Choice>
  </mc:AlternateContent>
  <xr:revisionPtr revIDLastSave="0" documentId="13_ncr:1_{2F6660B6-F743-458C-ACE3-4B59A31F098D}" xr6:coauthVersionLast="47" xr6:coauthVersionMax="47" xr10:uidLastSave="{00000000-0000-0000-0000-000000000000}"/>
  <bookViews>
    <workbookView xWindow="-108" yWindow="-108" windowWidth="23256" windowHeight="12456" tabRatio="819" xr2:uid="{66E4CA12-450A-42F4-B1DE-B77C7788FB9C}"/>
  </bookViews>
  <sheets>
    <sheet name="AHP_Laptop_Văn_Phòng" sheetId="1" r:id="rId1"/>
    <sheet name="Doanh nghiệp-Cần giá rẻ &amp; bền" sheetId="4" r:id="rId2"/>
    <sheet name="Người dùng văn phòng phổ thông" sheetId="5" r:id="rId3"/>
    <sheet name="Bảng RI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2" i="1" l="1"/>
  <c r="AC75" i="1"/>
  <c r="U58" i="1"/>
  <c r="A4" i="1"/>
  <c r="R32" i="1"/>
  <c r="R31" i="1"/>
  <c r="AH22" i="1"/>
  <c r="S31" i="1"/>
  <c r="Z22" i="1"/>
  <c r="AJ32" i="1"/>
  <c r="AJ33" i="1"/>
  <c r="AJ34" i="1"/>
  <c r="AJ35" i="1"/>
  <c r="AI32" i="1"/>
  <c r="AI33" i="1"/>
  <c r="AI34" i="1"/>
  <c r="AI35" i="1"/>
  <c r="AH32" i="1"/>
  <c r="AH33" i="1"/>
  <c r="AH34" i="1"/>
  <c r="AH35" i="1"/>
  <c r="AG32" i="1"/>
  <c r="AG33" i="1"/>
  <c r="AG34" i="1"/>
  <c r="AG35" i="1"/>
  <c r="AG31" i="1"/>
  <c r="AH31" i="1"/>
  <c r="AI31" i="1"/>
  <c r="AJ31" i="1"/>
  <c r="AF32" i="1"/>
  <c r="AF33" i="1"/>
  <c r="AF34" i="1"/>
  <c r="AF35" i="1"/>
  <c r="AF31" i="1"/>
  <c r="AC32" i="1"/>
  <c r="AC33" i="1"/>
  <c r="AC34" i="1"/>
  <c r="AC35" i="1"/>
  <c r="AB32" i="1"/>
  <c r="AB33" i="1"/>
  <c r="AB34" i="1"/>
  <c r="AB35" i="1"/>
  <c r="AA32" i="1"/>
  <c r="AA33" i="1"/>
  <c r="AA34" i="1"/>
  <c r="AA35" i="1"/>
  <c r="Z32" i="1"/>
  <c r="Z33" i="1"/>
  <c r="Z34" i="1"/>
  <c r="Z35" i="1"/>
  <c r="Z31" i="1"/>
  <c r="AA31" i="1"/>
  <c r="AB31" i="1"/>
  <c r="AC31" i="1"/>
  <c r="Y32" i="1"/>
  <c r="Y33" i="1"/>
  <c r="Y34" i="1"/>
  <c r="Y35" i="1"/>
  <c r="Y31" i="1"/>
  <c r="V32" i="1"/>
  <c r="V33" i="1"/>
  <c r="V34" i="1"/>
  <c r="V35" i="1"/>
  <c r="U32" i="1"/>
  <c r="U33" i="1"/>
  <c r="U34" i="1"/>
  <c r="U35" i="1"/>
  <c r="T32" i="1"/>
  <c r="T33" i="1"/>
  <c r="T34" i="1"/>
  <c r="T35" i="1"/>
  <c r="S32" i="1"/>
  <c r="S33" i="1"/>
  <c r="S34" i="1"/>
  <c r="S35" i="1"/>
  <c r="T31" i="1"/>
  <c r="U31" i="1"/>
  <c r="V31" i="1"/>
  <c r="R33" i="1"/>
  <c r="R34" i="1"/>
  <c r="R35" i="1"/>
  <c r="AJ23" i="1"/>
  <c r="AJ24" i="1"/>
  <c r="AJ25" i="1"/>
  <c r="AJ26" i="1"/>
  <c r="AJ22" i="1"/>
  <c r="AI23" i="1"/>
  <c r="AI24" i="1"/>
  <c r="AI25" i="1"/>
  <c r="AI26" i="1"/>
  <c r="AI22" i="1"/>
  <c r="AH23" i="1"/>
  <c r="AH24" i="1"/>
  <c r="AH25" i="1"/>
  <c r="AH26" i="1"/>
  <c r="AG23" i="1"/>
  <c r="AG24" i="1"/>
  <c r="AG25" i="1"/>
  <c r="AG26" i="1"/>
  <c r="AG22" i="1"/>
  <c r="AF23" i="1"/>
  <c r="AF24" i="1"/>
  <c r="AF25" i="1"/>
  <c r="AF26" i="1"/>
  <c r="AF22" i="1"/>
  <c r="AC23" i="1"/>
  <c r="AC24" i="1"/>
  <c r="AC25" i="1"/>
  <c r="AC26" i="1"/>
  <c r="AB23" i="1"/>
  <c r="AB24" i="1"/>
  <c r="AB25" i="1"/>
  <c r="AB26" i="1"/>
  <c r="AA23" i="1"/>
  <c r="AA24" i="1"/>
  <c r="AA25" i="1"/>
  <c r="AA26" i="1"/>
  <c r="Z23" i="1"/>
  <c r="Z24" i="1"/>
  <c r="Z25" i="1"/>
  <c r="Z26" i="1"/>
  <c r="AA22" i="1"/>
  <c r="AB22" i="1"/>
  <c r="AC22" i="1"/>
  <c r="Y23" i="1"/>
  <c r="Y24" i="1"/>
  <c r="Y25" i="1"/>
  <c r="Y26" i="1"/>
  <c r="Y22" i="1"/>
  <c r="V23" i="1"/>
  <c r="V24" i="1"/>
  <c r="V25" i="1"/>
  <c r="V26" i="1"/>
  <c r="U23" i="1"/>
  <c r="U24" i="1"/>
  <c r="U25" i="1"/>
  <c r="U26" i="1"/>
  <c r="T23" i="1"/>
  <c r="T24" i="1"/>
  <c r="T25" i="1"/>
  <c r="T26" i="1"/>
  <c r="S23" i="1"/>
  <c r="S24" i="1"/>
  <c r="S25" i="1"/>
  <c r="S26" i="1"/>
  <c r="R23" i="1"/>
  <c r="R24" i="1"/>
  <c r="R25" i="1"/>
  <c r="R26" i="1"/>
  <c r="S22" i="1"/>
  <c r="T22" i="1"/>
  <c r="U22" i="1"/>
  <c r="V22" i="1"/>
  <c r="R22" i="1"/>
  <c r="Y27" i="1" l="1"/>
  <c r="Y42" i="1" s="1"/>
  <c r="T27" i="1"/>
  <c r="T42" i="1" s="1"/>
  <c r="R36" i="1"/>
  <c r="R49" i="1" s="1"/>
  <c r="S36" i="1"/>
  <c r="S52" i="1" s="1"/>
  <c r="V36" i="1"/>
  <c r="V51" i="1" s="1"/>
  <c r="AC36" i="1"/>
  <c r="AC52" i="1" s="1"/>
  <c r="AJ36" i="1"/>
  <c r="AJ52" i="1" s="1"/>
  <c r="U36" i="1"/>
  <c r="U52" i="1" s="1"/>
  <c r="Y36" i="1"/>
  <c r="Y53" i="1" s="1"/>
  <c r="AH36" i="1"/>
  <c r="AH41" i="1" s="1"/>
  <c r="Z27" i="1"/>
  <c r="Z41" i="1" s="1"/>
  <c r="AH27" i="1"/>
  <c r="AC27" i="1"/>
  <c r="AC45" i="1" s="1"/>
  <c r="AF27" i="1"/>
  <c r="AJ27" i="1"/>
  <c r="Z36" i="1"/>
  <c r="Z53" i="1" s="1"/>
  <c r="AI36" i="1"/>
  <c r="AI43" i="1" s="1"/>
  <c r="S27" i="1"/>
  <c r="AA36" i="1"/>
  <c r="AA52" i="1" s="1"/>
  <c r="AG36" i="1"/>
  <c r="AG50" i="1" s="1"/>
  <c r="U27" i="1"/>
  <c r="U41" i="1" s="1"/>
  <c r="AB27" i="1"/>
  <c r="AB43" i="1" s="1"/>
  <c r="T36" i="1"/>
  <c r="T52" i="1" s="1"/>
  <c r="AF36" i="1"/>
  <c r="AF49" i="1" s="1"/>
  <c r="AB36" i="1"/>
  <c r="AB52" i="1" s="1"/>
  <c r="AI27" i="1"/>
  <c r="AG27" i="1"/>
  <c r="AA27" i="1"/>
  <c r="AA43" i="1" s="1"/>
  <c r="V27" i="1"/>
  <c r="V45" i="1" s="1"/>
  <c r="R27" i="1"/>
  <c r="R41" i="1" s="1"/>
  <c r="AG49" i="1" l="1"/>
  <c r="AF43" i="1"/>
  <c r="AF41" i="1"/>
  <c r="R42" i="1"/>
  <c r="R50" i="1"/>
  <c r="AF50" i="1"/>
  <c r="AF42" i="1"/>
  <c r="R52" i="1"/>
  <c r="Y41" i="1"/>
  <c r="Y43" i="1"/>
  <c r="S49" i="1"/>
  <c r="S42" i="1"/>
  <c r="S41" i="1"/>
  <c r="R44" i="1"/>
  <c r="AH51" i="1"/>
  <c r="S50" i="1"/>
  <c r="V50" i="1"/>
  <c r="AA41" i="1"/>
  <c r="AJ43" i="1"/>
  <c r="AJ51" i="1"/>
  <c r="AJ44" i="1"/>
  <c r="AA51" i="1"/>
  <c r="AI49" i="1"/>
  <c r="AB41" i="1"/>
  <c r="AB44" i="1"/>
  <c r="AA50" i="1"/>
  <c r="AI45" i="1"/>
  <c r="AG53" i="1"/>
  <c r="AJ45" i="1"/>
  <c r="U53" i="1"/>
  <c r="Z44" i="1"/>
  <c r="AI51" i="1"/>
  <c r="AF53" i="1"/>
  <c r="S53" i="1"/>
  <c r="V52" i="1"/>
  <c r="Z50" i="1"/>
  <c r="Y52" i="1"/>
  <c r="S51" i="1"/>
  <c r="R53" i="1"/>
  <c r="U49" i="1"/>
  <c r="AI52" i="1"/>
  <c r="U51" i="1"/>
  <c r="Z43" i="1"/>
  <c r="Z51" i="1"/>
  <c r="AA45" i="1"/>
  <c r="AJ41" i="1"/>
  <c r="Y50" i="1"/>
  <c r="Y45" i="1"/>
  <c r="AH49" i="1"/>
  <c r="AG45" i="1"/>
  <c r="AG52" i="1"/>
  <c r="AC44" i="1"/>
  <c r="V44" i="1"/>
  <c r="U43" i="1"/>
  <c r="AH43" i="1"/>
  <c r="AH44" i="1"/>
  <c r="Y44" i="1"/>
  <c r="Z42" i="1"/>
  <c r="Z45" i="1"/>
  <c r="AI44" i="1"/>
  <c r="AF45" i="1"/>
  <c r="AF52" i="1"/>
  <c r="AA44" i="1"/>
  <c r="Z52" i="1"/>
  <c r="T44" i="1"/>
  <c r="T41" i="1"/>
  <c r="V41" i="1"/>
  <c r="AI41" i="1"/>
  <c r="S43" i="1"/>
  <c r="U45" i="1"/>
  <c r="AB53" i="1"/>
  <c r="AB49" i="1"/>
  <c r="AH42" i="1"/>
  <c r="AH50" i="1"/>
  <c r="AH53" i="1"/>
  <c r="AG44" i="1"/>
  <c r="AB51" i="1"/>
  <c r="AC49" i="1"/>
  <c r="AH45" i="1"/>
  <c r="AF44" i="1"/>
  <c r="S44" i="1"/>
  <c r="AA42" i="1"/>
  <c r="U44" i="1"/>
  <c r="T49" i="1"/>
  <c r="T51" i="1"/>
  <c r="AG42" i="1"/>
  <c r="AF51" i="1"/>
  <c r="Y51" i="1"/>
  <c r="T43" i="1"/>
  <c r="R51" i="1"/>
  <c r="T45" i="1"/>
  <c r="AI50" i="1"/>
  <c r="V42" i="1"/>
  <c r="S45" i="1"/>
  <c r="Z49" i="1"/>
  <c r="U42" i="1"/>
  <c r="AA49" i="1"/>
  <c r="AG43" i="1"/>
  <c r="AG41" i="1"/>
  <c r="AC41" i="1"/>
  <c r="AC42" i="1"/>
  <c r="V53" i="1"/>
  <c r="AC50" i="1"/>
  <c r="AC51" i="1"/>
  <c r="AI42" i="1"/>
  <c r="AG51" i="1"/>
  <c r="V43" i="1"/>
  <c r="AC43" i="1"/>
  <c r="V49" i="1"/>
  <c r="R43" i="1"/>
  <c r="AB42" i="1"/>
  <c r="AB45" i="1"/>
  <c r="AJ42" i="1"/>
  <c r="AJ49" i="1"/>
  <c r="AJ50" i="1"/>
  <c r="AJ53" i="1"/>
  <c r="AH52" i="1"/>
  <c r="AB50" i="1"/>
  <c r="U50" i="1"/>
  <c r="AI53" i="1"/>
  <c r="R45" i="1"/>
  <c r="AA53" i="1"/>
  <c r="T53" i="1"/>
  <c r="Y49" i="1"/>
  <c r="T50" i="1"/>
  <c r="AC53" i="1"/>
  <c r="X61" i="1" l="1"/>
  <c r="AI77" i="1"/>
  <c r="AI78" i="1"/>
  <c r="AI76" i="1"/>
  <c r="AI79" i="1"/>
  <c r="AI75" i="1"/>
  <c r="X60" i="1"/>
  <c r="AC94" i="1" s="1"/>
  <c r="R58" i="1"/>
  <c r="R75" i="1" s="1"/>
  <c r="R94" i="1"/>
  <c r="R93" i="1"/>
  <c r="R69" i="1"/>
  <c r="S92" i="1"/>
  <c r="R76" i="1"/>
  <c r="R77" i="1"/>
  <c r="R95" i="1"/>
  <c r="R96" i="1"/>
  <c r="R70" i="1"/>
  <c r="R66" i="1"/>
  <c r="R83" i="1" s="1"/>
  <c r="R68" i="1"/>
  <c r="U66" i="1"/>
  <c r="U69" i="1"/>
  <c r="U67" i="1"/>
  <c r="S102" i="1"/>
  <c r="X70" i="1"/>
  <c r="X68" i="1"/>
  <c r="AC102" i="1" s="1"/>
  <c r="U70" i="1"/>
  <c r="R67" i="1"/>
  <c r="U59" i="1"/>
  <c r="R60" i="1"/>
  <c r="X69" i="1"/>
  <c r="X66" i="1"/>
  <c r="AC100" i="1" s="1"/>
  <c r="X62" i="1"/>
  <c r="X59" i="1"/>
  <c r="X58" i="1"/>
  <c r="X67" i="1"/>
  <c r="AG83" i="1" s="1"/>
  <c r="U68" i="1"/>
  <c r="S103" i="1"/>
  <c r="U61" i="1"/>
  <c r="U60" i="1"/>
  <c r="U62" i="1"/>
  <c r="R61" i="1"/>
  <c r="R62" i="1"/>
  <c r="R59" i="1"/>
  <c r="S75" i="1" s="1"/>
  <c r="AC95" i="1"/>
  <c r="X96" i="1"/>
  <c r="AG75" i="1" l="1"/>
  <c r="AG76" i="1"/>
  <c r="AG77" i="1"/>
  <c r="AG78" i="1"/>
  <c r="AG79" i="1"/>
  <c r="AH83" i="1"/>
  <c r="AH87" i="1"/>
  <c r="AH86" i="1"/>
  <c r="AH84" i="1"/>
  <c r="AH85" i="1"/>
  <c r="AC93" i="1"/>
  <c r="AC104" i="1"/>
  <c r="AJ86" i="1"/>
  <c r="AJ84" i="1"/>
  <c r="AJ83" i="1"/>
  <c r="AJ87" i="1"/>
  <c r="AJ85" i="1"/>
  <c r="AC103" i="1"/>
  <c r="AI86" i="1"/>
  <c r="AI85" i="1"/>
  <c r="AI83" i="1"/>
  <c r="AI87" i="1"/>
  <c r="AI84" i="1"/>
  <c r="AC96" i="1"/>
  <c r="AJ75" i="1"/>
  <c r="AJ76" i="1"/>
  <c r="AJ77" i="1"/>
  <c r="AJ78" i="1"/>
  <c r="AJ79" i="1"/>
  <c r="AF87" i="1"/>
  <c r="AF84" i="1"/>
  <c r="AB101" i="1" s="1"/>
  <c r="AF83" i="1"/>
  <c r="AB100" i="1" s="1"/>
  <c r="AF85" i="1"/>
  <c r="AF86" i="1"/>
  <c r="AH75" i="1"/>
  <c r="AH79" i="1"/>
  <c r="AH76" i="1"/>
  <c r="AH78" i="1"/>
  <c r="AH77" i="1"/>
  <c r="AC101" i="1"/>
  <c r="AG86" i="1"/>
  <c r="AG85" i="1"/>
  <c r="AG87" i="1"/>
  <c r="AG84" i="1"/>
  <c r="AF79" i="1"/>
  <c r="AB96" i="1" s="1"/>
  <c r="AF75" i="1"/>
  <c r="AF77" i="1"/>
  <c r="AB94" i="1" s="1"/>
  <c r="AF76" i="1"/>
  <c r="AB93" i="1" s="1"/>
  <c r="AF78" i="1"/>
  <c r="X101" i="1"/>
  <c r="Z83" i="1"/>
  <c r="Z87" i="1"/>
  <c r="Z85" i="1"/>
  <c r="Z84" i="1"/>
  <c r="Z86" i="1"/>
  <c r="X103" i="1"/>
  <c r="AB85" i="1"/>
  <c r="AB83" i="1"/>
  <c r="AB86" i="1"/>
  <c r="AB84" i="1"/>
  <c r="AB87" i="1"/>
  <c r="Y83" i="1"/>
  <c r="Y85" i="1"/>
  <c r="Y84" i="1"/>
  <c r="Y87" i="1"/>
  <c r="Y86" i="1"/>
  <c r="X102" i="1"/>
  <c r="AA85" i="1"/>
  <c r="AA86" i="1"/>
  <c r="AA84" i="1"/>
  <c r="AA87" i="1"/>
  <c r="AA83" i="1"/>
  <c r="X104" i="1"/>
  <c r="AC86" i="1"/>
  <c r="AC83" i="1"/>
  <c r="AC87" i="1"/>
  <c r="AC84" i="1"/>
  <c r="AC85" i="1"/>
  <c r="AA78" i="1"/>
  <c r="AA76" i="1"/>
  <c r="AA75" i="1"/>
  <c r="AA77" i="1"/>
  <c r="AA79" i="1"/>
  <c r="X95" i="1"/>
  <c r="AB78" i="1"/>
  <c r="AB75" i="1"/>
  <c r="AB77" i="1"/>
  <c r="AB76" i="1"/>
  <c r="AB79" i="1"/>
  <c r="X93" i="1"/>
  <c r="Z78" i="1"/>
  <c r="Z75" i="1"/>
  <c r="Z77" i="1"/>
  <c r="Z76" i="1"/>
  <c r="Z79" i="1"/>
  <c r="X94" i="1"/>
  <c r="Y77" i="1"/>
  <c r="Y79" i="1"/>
  <c r="Y76" i="1"/>
  <c r="Y78" i="1"/>
  <c r="Y75" i="1"/>
  <c r="AC78" i="1"/>
  <c r="AC76" i="1"/>
  <c r="AC77" i="1"/>
  <c r="AC79" i="1"/>
  <c r="X92" i="1"/>
  <c r="V85" i="1"/>
  <c r="V83" i="1"/>
  <c r="V86" i="1"/>
  <c r="V87" i="1"/>
  <c r="V84" i="1"/>
  <c r="S104" i="1"/>
  <c r="S101" i="1"/>
  <c r="S85" i="1"/>
  <c r="S87" i="1"/>
  <c r="S84" i="1"/>
  <c r="S86" i="1"/>
  <c r="S83" i="1"/>
  <c r="T87" i="1"/>
  <c r="T85" i="1"/>
  <c r="T86" i="1"/>
  <c r="T83" i="1"/>
  <c r="T84" i="1"/>
  <c r="R87" i="1"/>
  <c r="R84" i="1"/>
  <c r="R86" i="1"/>
  <c r="R85" i="1"/>
  <c r="U85" i="1"/>
  <c r="U86" i="1"/>
  <c r="U83" i="1"/>
  <c r="U84" i="1"/>
  <c r="U87" i="1"/>
  <c r="S100" i="1"/>
  <c r="AC92" i="1"/>
  <c r="X100" i="1"/>
  <c r="T79" i="1"/>
  <c r="T75" i="1"/>
  <c r="R92" i="1" s="1"/>
  <c r="T78" i="1"/>
  <c r="T77" i="1"/>
  <c r="T76" i="1"/>
  <c r="S94" i="1"/>
  <c r="S76" i="1"/>
  <c r="S78" i="1"/>
  <c r="S77" i="1"/>
  <c r="S79" i="1"/>
  <c r="S96" i="1"/>
  <c r="V76" i="1"/>
  <c r="V78" i="1"/>
  <c r="V79" i="1"/>
  <c r="V77" i="1"/>
  <c r="V75" i="1"/>
  <c r="S93" i="1"/>
  <c r="S95" i="1"/>
  <c r="U79" i="1"/>
  <c r="U77" i="1"/>
  <c r="U78" i="1"/>
  <c r="U76" i="1"/>
  <c r="U75" i="1"/>
  <c r="R79" i="1"/>
  <c r="R78" i="1"/>
  <c r="AB92" i="1" l="1"/>
  <c r="AB102" i="1"/>
  <c r="AB104" i="1"/>
  <c r="AD104" i="1" s="1"/>
  <c r="AB103" i="1"/>
  <c r="AB95" i="1"/>
  <c r="AD95" i="1" s="1"/>
  <c r="AD100" i="1"/>
  <c r="R104" i="1"/>
  <c r="T104" i="1" s="1"/>
  <c r="R101" i="1"/>
  <c r="T101" i="1" s="1"/>
  <c r="R102" i="1"/>
  <c r="T102" i="1" s="1"/>
  <c r="R103" i="1"/>
  <c r="T103" i="1" s="1"/>
  <c r="R100" i="1"/>
  <c r="T100" i="1" s="1"/>
  <c r="T94" i="1"/>
  <c r="T95" i="1"/>
  <c r="T92" i="1"/>
  <c r="T96" i="1"/>
  <c r="T93" i="1"/>
  <c r="W102" i="1"/>
  <c r="Y102" i="1" s="1"/>
  <c r="W95" i="1"/>
  <c r="Y95" i="1" s="1"/>
  <c r="AD101" i="1"/>
  <c r="AD94" i="1"/>
  <c r="W103" i="1"/>
  <c r="Y103" i="1" s="1"/>
  <c r="W92" i="1"/>
  <c r="W93" i="1"/>
  <c r="Y93" i="1" s="1"/>
  <c r="AD103" i="1"/>
  <c r="AD102" i="1"/>
  <c r="W104" i="1"/>
  <c r="Y104" i="1" s="1"/>
  <c r="AD96" i="1"/>
  <c r="W101" i="1"/>
  <c r="Y101" i="1" s="1"/>
  <c r="AD93" i="1"/>
  <c r="W100" i="1"/>
  <c r="Y100" i="1" s="1"/>
  <c r="AD92" i="1"/>
  <c r="W96" i="1"/>
  <c r="Y96" i="1" s="1"/>
  <c r="W94" i="1"/>
  <c r="Y94" i="1" s="1"/>
  <c r="G14" i="1"/>
  <c r="G15" i="1"/>
  <c r="G16" i="1"/>
  <c r="G17" i="1"/>
  <c r="G18" i="1"/>
  <c r="G13" i="1"/>
  <c r="F14" i="1"/>
  <c r="F15" i="1"/>
  <c r="F16" i="1"/>
  <c r="F17" i="1"/>
  <c r="F18" i="1"/>
  <c r="E14" i="1"/>
  <c r="E15" i="1"/>
  <c r="E16" i="1"/>
  <c r="E17" i="1"/>
  <c r="E18" i="1"/>
  <c r="E13" i="1"/>
  <c r="F13" i="1"/>
  <c r="D16" i="1"/>
  <c r="D14" i="1"/>
  <c r="D15" i="1"/>
  <c r="D17" i="1"/>
  <c r="D18" i="1"/>
  <c r="D13" i="1"/>
  <c r="C17" i="1"/>
  <c r="C18" i="1"/>
  <c r="C16" i="1"/>
  <c r="C15" i="1"/>
  <c r="C14" i="1"/>
  <c r="C13" i="1"/>
  <c r="B17" i="1"/>
  <c r="B18" i="1"/>
  <c r="B16" i="1"/>
  <c r="B15" i="1"/>
  <c r="B14" i="1"/>
  <c r="B13" i="1"/>
  <c r="Q113" i="1" l="1"/>
  <c r="S113" i="1" s="1"/>
  <c r="U113" i="1" s="1"/>
  <c r="AC113" i="1"/>
  <c r="AE113" i="1" s="1"/>
  <c r="AC109" i="1"/>
  <c r="W109" i="1"/>
  <c r="Y109" i="1" s="1"/>
  <c r="Q109" i="1"/>
  <c r="S109" i="1" s="1"/>
  <c r="U109" i="1" s="1"/>
  <c r="E19" i="1"/>
  <c r="D19" i="1"/>
  <c r="D27" i="1" s="1"/>
  <c r="G19" i="1"/>
  <c r="G24" i="1" s="1"/>
  <c r="F19" i="1"/>
  <c r="F25" i="1" s="1"/>
  <c r="C19" i="1"/>
  <c r="C24" i="1" s="1"/>
  <c r="B19" i="1"/>
  <c r="B26" i="1" s="1"/>
  <c r="D24" i="1" l="1"/>
  <c r="D28" i="1"/>
  <c r="D23" i="1"/>
  <c r="D25" i="1"/>
  <c r="D26" i="1"/>
  <c r="F26" i="1"/>
  <c r="F24" i="1"/>
  <c r="F27" i="1"/>
  <c r="G27" i="1"/>
  <c r="G26" i="1"/>
  <c r="G28" i="1"/>
  <c r="G23" i="1"/>
  <c r="C23" i="1"/>
  <c r="C25" i="1"/>
  <c r="C28" i="1"/>
  <c r="C27" i="1"/>
  <c r="C26" i="1"/>
  <c r="G25" i="1"/>
  <c r="F28" i="1"/>
  <c r="F23" i="1"/>
  <c r="B27" i="1"/>
  <c r="B28" i="1"/>
  <c r="B24" i="1"/>
  <c r="B25" i="1"/>
  <c r="B23" i="1"/>
  <c r="E27" i="1" l="1"/>
  <c r="B36" i="1" s="1"/>
  <c r="U123" i="1" s="1"/>
  <c r="F43" i="1" l="1"/>
  <c r="F52" i="1" s="1"/>
  <c r="F46" i="1"/>
  <c r="F55" i="1" s="1"/>
  <c r="F45" i="1"/>
  <c r="F54" i="1" s="1"/>
  <c r="F44" i="1"/>
  <c r="F53" i="1" s="1"/>
  <c r="I54" i="1"/>
  <c r="E24" i="1"/>
  <c r="B33" i="1" s="1"/>
  <c r="U120" i="1" s="1"/>
  <c r="E25" i="1"/>
  <c r="B34" i="1" s="1"/>
  <c r="U121" i="1" s="1"/>
  <c r="E23" i="1"/>
  <c r="B32" i="1" s="1"/>
  <c r="I50" i="1" s="1"/>
  <c r="E26" i="1"/>
  <c r="B35" i="1" s="1"/>
  <c r="U122" i="1" s="1"/>
  <c r="F42" i="1"/>
  <c r="F51" i="1" s="1"/>
  <c r="F41" i="1"/>
  <c r="F50" i="1" s="1"/>
  <c r="E28" i="1"/>
  <c r="B37" i="1" s="1"/>
  <c r="U119" i="1" l="1"/>
  <c r="R121" i="1"/>
  <c r="R119" i="1"/>
  <c r="R120" i="1"/>
  <c r="R118" i="1"/>
  <c r="G43" i="1"/>
  <c r="G52" i="1" s="1"/>
  <c r="U124" i="1"/>
  <c r="B41" i="1"/>
  <c r="B50" i="1" s="1"/>
  <c r="E42" i="1"/>
  <c r="E51" i="1" s="1"/>
  <c r="E46" i="1"/>
  <c r="E55" i="1" s="1"/>
  <c r="E45" i="1"/>
  <c r="E54" i="1" s="1"/>
  <c r="E41" i="1"/>
  <c r="E50" i="1" s="1"/>
  <c r="E43" i="1"/>
  <c r="E52" i="1" s="1"/>
  <c r="E44" i="1"/>
  <c r="E53" i="1" s="1"/>
  <c r="I53" i="1"/>
  <c r="B42" i="1"/>
  <c r="B51" i="1" s="1"/>
  <c r="B44" i="1"/>
  <c r="B53" i="1" s="1"/>
  <c r="B43" i="1"/>
  <c r="B52" i="1" s="1"/>
  <c r="B45" i="1"/>
  <c r="B54" i="1" s="1"/>
  <c r="B46" i="1"/>
  <c r="B55" i="1" s="1"/>
  <c r="D42" i="1"/>
  <c r="D51" i="1" s="1"/>
  <c r="D43" i="1"/>
  <c r="D52" i="1" s="1"/>
  <c r="D44" i="1"/>
  <c r="D53" i="1" s="1"/>
  <c r="D41" i="1"/>
  <c r="D50" i="1" s="1"/>
  <c r="D45" i="1"/>
  <c r="D54" i="1" s="1"/>
  <c r="I52" i="1"/>
  <c r="D46" i="1"/>
  <c r="D55" i="1" s="1"/>
  <c r="C46" i="1"/>
  <c r="C55" i="1" s="1"/>
  <c r="C41" i="1"/>
  <c r="C50" i="1" s="1"/>
  <c r="C45" i="1"/>
  <c r="C54" i="1" s="1"/>
  <c r="C44" i="1"/>
  <c r="C53" i="1" s="1"/>
  <c r="I51" i="1"/>
  <c r="C42" i="1"/>
  <c r="C51" i="1" s="1"/>
  <c r="C43" i="1"/>
  <c r="C52" i="1" s="1"/>
  <c r="G44" i="1"/>
  <c r="G53" i="1" s="1"/>
  <c r="G46" i="1"/>
  <c r="G55" i="1" s="1"/>
  <c r="G42" i="1"/>
  <c r="G51" i="1" s="1"/>
  <c r="G45" i="1"/>
  <c r="G54" i="1" s="1"/>
  <c r="I55" i="1"/>
  <c r="G41" i="1"/>
  <c r="G50" i="1" s="1"/>
  <c r="R117" i="1" l="1"/>
  <c r="H50" i="1"/>
  <c r="J50" i="1" s="1"/>
  <c r="H51" i="1"/>
  <c r="J51" i="1" s="1"/>
  <c r="H55" i="1"/>
  <c r="J55" i="1" s="1"/>
  <c r="H54" i="1"/>
  <c r="J54" i="1" s="1"/>
  <c r="H52" i="1"/>
  <c r="J52" i="1" s="1"/>
  <c r="H53" i="1"/>
  <c r="J53" i="1" s="1"/>
  <c r="A59" i="1" l="1"/>
  <c r="AG113" i="1"/>
  <c r="AE109" i="1"/>
  <c r="AG109" i="1" s="1"/>
  <c r="W113" i="1"/>
  <c r="Y113" i="1" s="1"/>
  <c r="AA113" i="1" s="1"/>
  <c r="AA109" i="1"/>
  <c r="C59" i="1"/>
  <c r="E59" i="1" l="1"/>
</calcChain>
</file>

<file path=xl/sharedStrings.xml><?xml version="1.0" encoding="utf-8"?>
<sst xmlns="http://schemas.openxmlformats.org/spreadsheetml/2006/main" count="751" uniqueCount="94">
  <si>
    <t>Hiệu năng</t>
  </si>
  <si>
    <t>Giá thành</t>
  </si>
  <si>
    <t>Màn hình</t>
  </si>
  <si>
    <t>Thời lượng pin</t>
  </si>
  <si>
    <t>Thiết kế</t>
  </si>
  <si>
    <t>Độ bền</t>
  </si>
  <si>
    <t>Tổng</t>
  </si>
  <si>
    <t>Sum value</t>
  </si>
  <si>
    <t>Weights</t>
  </si>
  <si>
    <t>CI</t>
  </si>
  <si>
    <t xml:space="preserve">RI </t>
  </si>
  <si>
    <t>CR</t>
  </si>
  <si>
    <t>Xây dựng ma trận so sánh cặp tiêu chí</t>
  </si>
  <si>
    <t>Số tiêu chí n</t>
  </si>
  <si>
    <t>n</t>
  </si>
  <si>
    <t>Bảng RI chuẩn do Saaty cung cấp</t>
  </si>
  <si>
    <t>RI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</si>
  <si>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</si>
  <si>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</si>
  <si>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</si>
  <si>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</si>
  <si>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</si>
  <si>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</si>
  <si>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</si>
  <si>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</si>
  <si>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</si>
  <si>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</si>
  <si>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Trọng số (PA)</t>
  </si>
  <si>
    <t>λmax</t>
  </si>
  <si>
    <r>
      <rPr>
        <i/>
        <sz val="12"/>
        <color theme="1"/>
        <rFont val="Aptos Narrow"/>
        <family val="2"/>
        <scheme val="minor"/>
      </rPr>
      <t>Đầu tiên ta tính:</t>
    </r>
    <r>
      <rPr>
        <sz val="12"/>
        <color theme="1"/>
        <rFont val="Aptos Narrow"/>
        <family val="2"/>
        <scheme val="minor"/>
      </rPr>
      <t xml:space="preserve">
</t>
    </r>
    <r>
      <rPr>
        <b/>
        <sz val="12"/>
        <color theme="1"/>
        <rFont val="Aptos Narrow"/>
        <family val="2"/>
        <scheme val="minor"/>
      </rPr>
      <t>CI</t>
    </r>
    <r>
      <rPr>
        <sz val="12"/>
        <color theme="1"/>
        <rFont val="Aptos Narrow"/>
        <family val="2"/>
        <scheme val="minor"/>
      </rPr>
      <t xml:space="preserve"> =( λmax + Số tiêu chí n) / (Số tiêu chí n - 1)
</t>
    </r>
    <r>
      <rPr>
        <i/>
        <sz val="12"/>
        <color theme="1"/>
        <rFont val="Aptos Narrow"/>
        <family val="2"/>
        <scheme val="minor"/>
      </rPr>
      <t xml:space="preserve">Sau đó ta tính: 
</t>
    </r>
    <r>
      <rPr>
        <b/>
        <sz val="12"/>
        <color theme="1"/>
        <rFont val="Aptos Narrow"/>
        <family val="2"/>
        <scheme val="minor"/>
      </rPr>
      <t>CR</t>
    </r>
    <r>
      <rPr>
        <sz val="12"/>
        <color theme="1"/>
        <rFont val="Aptos Narrow"/>
        <family val="2"/>
        <scheme val="minor"/>
      </rPr>
      <t xml:space="preserve"> = CI / RI
Nếu CR ≤ 0.1 → Ma trận nhất quán, có thể sử dụng trọng số.
Nếu CR &gt; 0.1 → Ma trận không nhất quán, cần xem xét điều chỉnh lại ma trận so sánh cặp.</t>
    </r>
  </si>
  <si>
    <t>Tiêu chí</t>
  </si>
  <si>
    <t>Tính trọng số cho các tiêu chí</t>
  </si>
  <si>
    <t>Chuẩn hóa ma trận so sánh cặp</t>
  </si>
  <si>
    <t>Tính vector nhất quán</t>
  </si>
  <si>
    <t>Tính chỉ số nhất quán CR (Consistency Rate)</t>
  </si>
  <si>
    <t>Tính tổng của cột</t>
  </si>
  <si>
    <t>BƯỚC 1</t>
  </si>
  <si>
    <t>λmax = Weight / Sum values</t>
  </si>
  <si>
    <t>BƯỚC 2</t>
  </si>
  <si>
    <t>Tính Tỷ số nhất quán CI và tỷ số nhất quán CR</t>
  </si>
  <si>
    <t>Ma trận so sánh cặp theo tiêu chí Hiệu năng</t>
  </si>
  <si>
    <t>Dell Inspiron 14</t>
  </si>
  <si>
    <t>Laptop</t>
  </si>
  <si>
    <t>HP Pavilion 15</t>
  </si>
  <si>
    <t>ThinkPad X1</t>
  </si>
  <si>
    <t>MacBook Air 15 M2</t>
  </si>
  <si>
    <t>Asus Vivobook 15</t>
  </si>
  <si>
    <t>B2.2: Tính tổng từng tiêu chí</t>
  </si>
  <si>
    <t>B2.1; Ma trận so sánh cặp các phương án theo từng tiêu chí</t>
  </si>
  <si>
    <t>Ma trận so sánh cặp theo tiêu chí Giá thành</t>
  </si>
  <si>
    <t>Ma trận so sánh cặp theo tiêu chí Màn hình</t>
  </si>
  <si>
    <t>Ma trận so sánh cặp theo tiêu chí Thời lượng pin</t>
  </si>
  <si>
    <t>Ma trận so sánh cặp theo tiêu chí Thiết kế</t>
  </si>
  <si>
    <t>Ma trận so sánh cặp theo tiêu chí Độ bền</t>
  </si>
  <si>
    <t>B2.3: Chuẩn hóa ma trận bằng cách chia mỗi giá trị cho tổng của cột</t>
  </si>
  <si>
    <t>Tính trọng số cho Màn hình</t>
  </si>
  <si>
    <t>Tính trọng số cho Thời lượng pin</t>
  </si>
  <si>
    <t>Tính trọng số cho Thiết kế</t>
  </si>
  <si>
    <t>Tính trọng số cho Độ bền</t>
  </si>
  <si>
    <t>Tính trọng số cho Giá thành</t>
  </si>
  <si>
    <t>Tính chỉ số nhất quán CR (Consistency Rate) cho Hiệu năng</t>
  </si>
  <si>
    <t>Tính trọng số cho Hiệu năng</t>
  </si>
  <si>
    <t>Tính chỉ số nhất quán CR (Consistency Rate) 
cho Thời lượng pin</t>
  </si>
  <si>
    <t>Tính chỉ số nhất quán CR (Consistency Rate) 
cho Màn hình</t>
  </si>
  <si>
    <t>Asus Vivobook 152</t>
  </si>
  <si>
    <t>Laptops</t>
  </si>
  <si>
    <t>DATA theo cột</t>
  </si>
  <si>
    <t>DATA theo dòng</t>
  </si>
  <si>
    <t>B2.6: Tính Vector Nhất Quán</t>
  </si>
  <si>
    <t>Tính vector nhất quán cho Hiệu năng</t>
  </si>
  <si>
    <r>
      <rPr>
        <sz val="14"/>
        <color theme="1"/>
        <rFont val="Aptos Narrow"/>
        <family val="2"/>
        <scheme val="minor"/>
      </rPr>
      <t>TB λ</t>
    </r>
    <r>
      <rPr>
        <sz val="11"/>
        <color theme="1"/>
        <rFont val="Aptos Narrow"/>
        <family val="2"/>
        <scheme val="minor"/>
      </rPr>
      <t>max</t>
    </r>
  </si>
  <si>
    <t xml:space="preserve">                                                       </t>
  </si>
  <si>
    <t>Hiêu năng</t>
  </si>
  <si>
    <t>Tính chỉ số nhất quán CR (Consistency Rate) 
cho Giá thành</t>
  </si>
  <si>
    <t>Tính chỉ số nhất quán CR (Consistency Rate) 
cho Độ bền</t>
  </si>
  <si>
    <t>Tính chỉ số nhất quán CR (Consistency Rate) 
cho Thiết kế</t>
  </si>
  <si>
    <t>B2.5: Tính chỉ số nhất quán CR (Consistency Rate)</t>
  </si>
  <si>
    <t>B2.4: Tính trọng của mỗi phương án</t>
  </si>
  <si>
    <t>B2.6: Tính Tỷ số nhất quán CI và tỷ số nhất quán CR</t>
  </si>
  <si>
    <t>Tính vector nhất quán cho Giá thành</t>
  </si>
  <si>
    <t>Tính vector nhất quán Độ bền</t>
  </si>
  <si>
    <t>Tính vector nhất quán Thiết kế</t>
  </si>
  <si>
    <t>Tính vector nhất quán Thời lượng pin</t>
  </si>
  <si>
    <t xml:space="preserve">B2.6: Tính Điểm số tổng hợp </t>
  </si>
  <si>
    <t>Tính vector nhất quán Màn hình</t>
  </si>
  <si>
    <t>Tính Tỷ số nhất quán CI và tỷ số nhất quán CR của Độ bền</t>
  </si>
  <si>
    <t>Tính Tỷ số nhất quán CI và tỷ số nhất quán CR của Thiết kế</t>
  </si>
  <si>
    <t>Tính Tỷ số nhất quán CI và tỷ số nhất quán CR của Hiệu năng</t>
  </si>
  <si>
    <t>Tính Tỷ số nhất quán CI và tỷ số nhất quán CR của Thời lượng pin</t>
  </si>
  <si>
    <t>Tính Tỷ số nhất quán CI và tỷ số nhất quán CR của Màn hình</t>
  </si>
  <si>
    <t>Tính trọng số cho các tiêu chí (Lấy từ bước 1)</t>
  </si>
  <si>
    <t>Tính điểm tổng hợp (Kết quả)</t>
  </si>
  <si>
    <t>Tính Tỷ số nhất quán CI và tỷ số nhất quán CR của Giá thành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</si>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</sst>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0000000000000"/>
    <numFmt numFmtId="166" formatCode="0.000000000000000"/>
    <numFmt numFmtId="167" formatCode="0.00000000000000"/>
    <numFmt numFmtId="168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i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4" tint="0.79998168889431442"/>
      </patternFill>
    </fill>
  </fills>
  <borders count="2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1" fillId="5" borderId="1" xfId="0" applyNumberFormat="1" applyFont="1" applyFill="1" applyBorder="1"/>
    <xf numFmtId="2" fontId="8" fillId="2" borderId="3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/>
    </xf>
    <xf numFmtId="165" fontId="1" fillId="5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/>
    <xf numFmtId="0" fontId="3" fillId="0" borderId="0" xfId="0" applyFont="1" applyAlignment="1">
      <alignment vertical="top"/>
    </xf>
    <xf numFmtId="164" fontId="0" fillId="0" borderId="0" xfId="0" applyNumberFormat="1"/>
    <xf numFmtId="165" fontId="1" fillId="0" borderId="0" xfId="0" applyNumberFormat="1" applyFont="1"/>
    <xf numFmtId="0" fontId="3" fillId="0" borderId="0" xfId="0" applyFont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2" borderId="7" xfId="0" applyNumberForma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5" borderId="13" xfId="0" applyNumberFormat="1" applyFont="1" applyFill="1" applyBorder="1" applyAlignment="1">
      <alignment vertical="center" wrapText="1"/>
    </xf>
    <xf numFmtId="2" fontId="1" fillId="0" borderId="13" xfId="0" applyNumberFormat="1" applyFont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164" fontId="1" fillId="7" borderId="1" xfId="0" applyNumberFormat="1" applyFont="1" applyFill="1" applyBorder="1"/>
    <xf numFmtId="0" fontId="10" fillId="0" borderId="0" xfId="0" applyFont="1" applyAlignment="1">
      <alignment horizontal="center" vertical="center"/>
    </xf>
    <xf numFmtId="0" fontId="0" fillId="0" borderId="15" xfId="0" applyBorder="1"/>
    <xf numFmtId="2" fontId="8" fillId="2" borderId="0" xfId="0" applyNumberFormat="1" applyFont="1" applyFill="1" applyAlignment="1">
      <alignment horizontal="center" vertical="center" wrapText="1"/>
    </xf>
    <xf numFmtId="2" fontId="1" fillId="5" borderId="0" xfId="0" applyNumberFormat="1" applyFont="1" applyFill="1" applyAlignment="1">
      <alignment vertical="center" wrapText="1"/>
    </xf>
    <xf numFmtId="0" fontId="0" fillId="5" borderId="0" xfId="0" applyFill="1"/>
    <xf numFmtId="2" fontId="1" fillId="0" borderId="0" xfId="0" applyNumberFormat="1" applyFont="1" applyAlignment="1">
      <alignment vertical="center" wrapText="1"/>
    </xf>
    <xf numFmtId="0" fontId="1" fillId="0" borderId="0" xfId="0" applyFont="1"/>
    <xf numFmtId="0" fontId="0" fillId="7" borderId="0" xfId="0" applyFill="1"/>
    <xf numFmtId="2" fontId="1" fillId="6" borderId="0" xfId="0" applyNumberFormat="1" applyFont="1" applyFill="1" applyAlignment="1">
      <alignment vertical="center" wrapText="1"/>
    </xf>
    <xf numFmtId="0" fontId="0" fillId="0" borderId="3" xfId="0" applyBorder="1"/>
    <xf numFmtId="2" fontId="1" fillId="5" borderId="16" xfId="0" applyNumberFormat="1" applyFont="1" applyFill="1" applyBorder="1" applyAlignment="1">
      <alignment vertical="center" wrapText="1"/>
    </xf>
    <xf numFmtId="2" fontId="1" fillId="6" borderId="16" xfId="0" applyNumberFormat="1" applyFont="1" applyFill="1" applyBorder="1" applyAlignment="1">
      <alignment vertical="center" wrapText="1"/>
    </xf>
    <xf numFmtId="166" fontId="1" fillId="5" borderId="3" xfId="0" applyNumberFormat="1" applyFont="1" applyFill="1" applyBorder="1" applyAlignment="1">
      <alignment horizontal="center" vertical="center"/>
    </xf>
    <xf numFmtId="167" fontId="1" fillId="5" borderId="3" xfId="0" applyNumberFormat="1" applyFont="1" applyFill="1" applyBorder="1" applyAlignment="1">
      <alignment horizontal="center" vertical="center"/>
    </xf>
    <xf numFmtId="167" fontId="0" fillId="0" borderId="7" xfId="0" applyNumberFormat="1" applyBorder="1"/>
    <xf numFmtId="164" fontId="1" fillId="5" borderId="0" xfId="0" applyNumberFormat="1" applyFont="1" applyFill="1"/>
    <xf numFmtId="164" fontId="1" fillId="7" borderId="0" xfId="0" applyNumberFormat="1" applyFont="1" applyFill="1"/>
    <xf numFmtId="2" fontId="1" fillId="5" borderId="3" xfId="0" applyNumberFormat="1" applyFont="1" applyFill="1" applyBorder="1" applyAlignment="1">
      <alignment horizontal="center" vertical="center"/>
    </xf>
    <xf numFmtId="168" fontId="0" fillId="0" borderId="7" xfId="0" applyNumberFormat="1" applyBorder="1"/>
    <xf numFmtId="166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2" fontId="1" fillId="6" borderId="13" xfId="0" applyNumberFormat="1" applyFont="1" applyFill="1" applyBorder="1" applyAlignment="1">
      <alignment vertical="center" wrapText="1"/>
    </xf>
    <xf numFmtId="0" fontId="0" fillId="9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0" fillId="0" borderId="21" xfId="0" applyBorder="1"/>
    <xf numFmtId="0" fontId="1" fillId="0" borderId="21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5" fillId="4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10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92">
    <dxf>
      <numFmt numFmtId="168" formatCode="0.000"/>
    </dxf>
    <dxf>
      <alignment horizontal="center" vertical="center" textRotation="0" wrapText="1" indent="0" justifyLastLine="0" shrinkToFit="0" readingOrder="0"/>
    </dxf>
    <dxf>
      <numFmt numFmtId="168" formatCode="0.000"/>
    </dxf>
    <dxf>
      <alignment horizontal="center" vertical="center" textRotation="0" wrapText="1" indent="0" justifyLastLine="0" shrinkToFit="0" readingOrder="0"/>
    </dxf>
    <dxf>
      <numFmt numFmtId="168" formatCode="0.000"/>
    </dxf>
    <dxf>
      <alignment horizontal="center" vertical="center" textRotation="0" wrapText="1" indent="0" justifyLastLine="0" shrinkToFit="0" readingOrder="0"/>
    </dxf>
    <dxf>
      <numFmt numFmtId="168" formatCode="0.000"/>
    </dxf>
    <dxf>
      <alignment horizontal="center" vertical="center" textRotation="0" wrapText="1" indent="0" justifyLastLine="0" shrinkToFit="0" readingOrder="0"/>
    </dxf>
    <dxf>
      <numFmt numFmtId="168" formatCode="0.000"/>
    </dxf>
    <dxf>
      <alignment horizontal="center" vertical="center" textRotation="0" wrapText="1" indent="0" justifyLastLine="0" shrinkToFit="0" readingOrder="0"/>
    </dxf>
    <dxf>
      <numFmt numFmtId="168" formatCode="0.00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7" formatCode="0.000000000000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9938</xdr:colOff>
      <xdr:row>17</xdr:row>
      <xdr:rowOff>87086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35F45-B478-AE7F-9AAE-C1F780C3F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0457"/>
          <a:ext cx="4277138" cy="175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31793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B0889-00DD-E932-8AB4-17991E735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0457"/>
          <a:ext cx="4298993" cy="19267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1A0C3-4DEF-4708-BC01-9D5FD94C5198}" name="Table1" displayName="Table1" ref="A58:E59" totalsRowShown="0" headerRowDxfId="91">
  <autoFilter ref="A58:E59" xr:uid="{CB31A0C3-4DEF-4708-BC01-9D5FD94C519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E173A08-7923-461E-9E11-8F9DD4B83036}" name="TB λmax" dataDxfId="90">
      <calculatedColumnFormula>AVERAGE(J50:J55)</calculatedColumnFormula>
    </tableColumn>
    <tableColumn id="2" xr3:uid="{10F0DCB8-EA77-45D6-95DF-5A36ACA5943F}" name="Số tiêu chí n"/>
    <tableColumn id="3" xr3:uid="{BD7779CB-84CA-4B77-B52C-D46015C680AC}" name="CI">
      <calculatedColumnFormula>(A59-B59)/(B59-1)</calculatedColumnFormula>
    </tableColumn>
    <tableColumn id="4" xr3:uid="{A6E30227-CED6-4355-8C4B-201B73FA849A}" name="RI "/>
    <tableColumn id="5" xr3:uid="{B6DC2102-F049-4696-961C-DDF9BF8CD453}" name="CR">
      <calculatedColumnFormula>C59/D59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426A4D-2BB7-47D4-A73E-38AEE481769C}" name="Table2612" displayName="Table2612" ref="X82:AC87" totalsRowShown="0" headerRowDxfId="26">
  <tableColumns count="6">
    <tableColumn id="1" xr3:uid="{A138EF00-2AF1-471B-9D9F-D12E47961937}" name="Laptop" dataDxfId="25"/>
    <tableColumn id="2" xr3:uid="{142A4FA3-241B-46AF-8E8D-0E76CE29F2FE}" name="Hiệu năng" dataDxfId="24">
      <calculatedColumnFormula>PRODUCT(Y31,$U$66)</calculatedColumnFormula>
    </tableColumn>
    <tableColumn id="3" xr3:uid="{81B3ED00-EE48-45CA-A40F-BAF17FD6DE38}" name="Giá thành" dataDxfId="23">
      <calculatedColumnFormula>PRODUCT(Z31,$U$67)</calculatedColumnFormula>
    </tableColumn>
    <tableColumn id="4" xr3:uid="{A8658EFB-49AF-4957-9886-41CB1436E45D}" name="Màn hình" dataDxfId="22">
      <calculatedColumnFormula>PRODUCT(AA31,$U$68)</calculatedColumnFormula>
    </tableColumn>
    <tableColumn id="5" xr3:uid="{978D8332-3F0F-4E2F-9689-E41D38F68228}" name="Thời lượng pin" dataDxfId="21">
      <calculatedColumnFormula>PRODUCT(AB31,$U$69)</calculatedColumnFormula>
    </tableColumn>
    <tableColumn id="6" xr3:uid="{B566E444-FD14-4275-A8C8-AD3F566EAA78}" name="Thiết kế" dataDxfId="20">
      <calculatedColumnFormula>PRODUCT(AC31,$U$70)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62409C-373E-4B06-9F6E-C1B3E9ADDDC9}" name="Table2613" displayName="Table2613" ref="AE82:AJ87" totalsRowShown="0" headerRowDxfId="19">
  <tableColumns count="6">
    <tableColumn id="1" xr3:uid="{3E2A9D8B-EB02-4D53-8375-8F2CEF8E98F9}" name="Laptop" dataDxfId="18"/>
    <tableColumn id="2" xr3:uid="{691F1E96-C0C6-499B-9D88-D223E308D74B}" name="Hiệu năng" dataDxfId="17">
      <calculatedColumnFormula>PRODUCT(AF31,$X$66)</calculatedColumnFormula>
    </tableColumn>
    <tableColumn id="3" xr3:uid="{8F7F2BF8-A635-4608-A41B-C2F23F56123A}" name="Giá thành" dataDxfId="16">
      <calculatedColumnFormula>PRODUCT(AG31,$X$67)</calculatedColumnFormula>
    </tableColumn>
    <tableColumn id="4" xr3:uid="{74D8EE70-B9F4-428F-8A88-77999CE479F6}" name="Màn hình" dataDxfId="15">
      <calculatedColumnFormula>PRODUCT(AH31,$X$68)</calculatedColumnFormula>
    </tableColumn>
    <tableColumn id="5" xr3:uid="{9F415310-1C05-4FE6-B184-0C77279C5F80}" name="Thời lượng pin" dataDxfId="14">
      <calculatedColumnFormula>PRODUCT(AI31,$X$69)</calculatedColumnFormula>
    </tableColumn>
    <tableColumn id="6" xr3:uid="{ECFC263E-0DB9-429B-86FB-94D56A30BB8E}" name="Thiết kế" dataDxfId="13">
      <calculatedColumnFormula>PRODUCT(AJ31,$X$70)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88FF52-F0D8-47AD-B215-7279361C4E87}" name="Table13" displayName="Table13" ref="A70:B76" totalsRowShown="0">
  <autoFilter ref="A70:B76" xr:uid="{7D88FF52-F0D8-47AD-B215-7279361C4E87}"/>
  <tableColumns count="2">
    <tableColumn id="1" xr3:uid="{36904370-0815-4D41-87AF-6B77FF150503}" name="Tiêu chí" dataDxfId="12"/>
    <tableColumn id="2" xr3:uid="{C4AF6A21-9B71-4FAF-B921-9DAE5C090C8B}" name="Laptop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909148-2FFE-48A1-883B-DB181470347F}" name="Table116" displayName="Table116" ref="Q108:U109" totalsRowShown="0" headerRowDxfId="11">
  <tableColumns count="5">
    <tableColumn id="1" xr3:uid="{907D0757-6230-4983-BEED-BA12917266B0}" name="TB λmax" dataDxfId="10">
      <calculatedColumnFormula>AVERAGE(T92:T96)</calculatedColumnFormula>
    </tableColumn>
    <tableColumn id="2" xr3:uid="{D1DFAA70-E9AE-41FE-A070-A500FCB950C2}" name="Số tiêu chí n"/>
    <tableColumn id="3" xr3:uid="{3D0CF7C6-45D7-460D-A88C-A8BDD6D7CB07}" name="CI">
      <calculatedColumnFormula>(Q109-R109)/(R109-1)</calculatedColumnFormula>
    </tableColumn>
    <tableColumn id="4" xr3:uid="{4ED285EC-28F5-4202-9228-93BBE1F344F0}" name="RI "/>
    <tableColumn id="5" xr3:uid="{8DE242E4-2581-41A3-8ABC-568BB3C2614D}" name="CR">
      <calculatedColumnFormula>S109/T109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54A5BA-AC44-4071-A2C2-22383BF1A990}" name="Table11617" displayName="Table11617" ref="Q112:U113" totalsRowShown="0" headerRowDxfId="9">
  <tableColumns count="5">
    <tableColumn id="1" xr3:uid="{1BF3A3A1-DBBD-4EC5-8C6B-8873708F65D0}" name="TB λmax" dataDxfId="8">
      <calculatedColumnFormula>AVERAGE(T100:T104)</calculatedColumnFormula>
    </tableColumn>
    <tableColumn id="2" xr3:uid="{8B7B60CC-0C8D-40E6-A321-058CE43FC79A}" name="Số tiêu chí n"/>
    <tableColumn id="3" xr3:uid="{34458F54-08BB-4005-98FB-6BB7FB879A8D}" name="CI">
      <calculatedColumnFormula>(Q113-R113)/(R113-1)</calculatedColumnFormula>
    </tableColumn>
    <tableColumn id="4" xr3:uid="{D5B016DF-29ED-4622-AFAC-7C020F7D45BA}" name="RI "/>
    <tableColumn id="5" xr3:uid="{04BEEDF0-BCEA-46A4-8550-FDD1C1BB613E}" name="CR">
      <calculatedColumnFormula>S113/T113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9022CB-FF52-4775-8C8B-2E87B0055689}" name="Table11618" displayName="Table11618" ref="W108:AA109" totalsRowShown="0" headerRowDxfId="7">
  <tableColumns count="5">
    <tableColumn id="1" xr3:uid="{7FE0DBCC-F103-4009-B10E-67960F97CC0F}" name="TB λmax" dataDxfId="6">
      <calculatedColumnFormula>AVERAGE(Y92:Y96)</calculatedColumnFormula>
    </tableColumn>
    <tableColumn id="2" xr3:uid="{B5E98D95-3ACA-4D18-A9EC-6E043E348D39}" name="Số tiêu chí n"/>
    <tableColumn id="3" xr3:uid="{A755B48D-67BA-4992-AE7D-3E16B20460AA}" name="CI">
      <calculatedColumnFormula>(W109-X109)/(X109-1)</calculatedColumnFormula>
    </tableColumn>
    <tableColumn id="4" xr3:uid="{294D9ECC-920B-4C06-9861-B24F1D10B413}" name="RI "/>
    <tableColumn id="5" xr3:uid="{C6D12F75-880D-4FB8-80F0-F2C12056EA45}" name="CR">
      <calculatedColumnFormula>Y109/Z109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E6087E-B60E-4311-B1B5-F9D2DB3CD4C9}" name="Table11619" displayName="Table11619" ref="W112:AA113" totalsRowShown="0" headerRowDxfId="5">
  <tableColumns count="5">
    <tableColumn id="1" xr3:uid="{CD4A5FF9-D36A-4ADD-95A0-0E2C2FDBECBE}" name="TB λmax" dataDxfId="4">
      <calculatedColumnFormula>AVERAGE(Y100:Y104)</calculatedColumnFormula>
    </tableColumn>
    <tableColumn id="2" xr3:uid="{C5F03254-2CBC-4505-826E-9A55F6004EAF}" name="Số tiêu chí n"/>
    <tableColumn id="3" xr3:uid="{FEE685CC-C99B-485F-9457-2385416BD1F4}" name="CI">
      <calculatedColumnFormula>(W113-X113)/(X113-1)</calculatedColumnFormula>
    </tableColumn>
    <tableColumn id="4" xr3:uid="{6DA601DB-3DB7-4ADF-9611-D4ED72FDAC90}" name="RI "/>
    <tableColumn id="5" xr3:uid="{18AFFA14-8FE4-41E7-A605-8FD76EBEE7FC}" name="CR">
      <calculatedColumnFormula>Y113/Z113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1DA7C3-32DF-485E-A81F-20B328223D36}" name="Table11620" displayName="Table11620" ref="AC108:AG109" totalsRowShown="0" headerRowDxfId="3">
  <tableColumns count="5">
    <tableColumn id="1" xr3:uid="{0E11FF49-C4FE-4036-BF48-3566049368DF}" name="TB λmax" dataDxfId="2">
      <calculatedColumnFormula>AVERAGE(AD92:AD96)</calculatedColumnFormula>
    </tableColumn>
    <tableColumn id="2" xr3:uid="{E6CA9C79-3807-4B4F-A754-4EEDABFBB9CC}" name="Số tiêu chí n"/>
    <tableColumn id="3" xr3:uid="{16E31DD4-ABCC-44A8-8ED3-D8C4F72497D8}" name="CI">
      <calculatedColumnFormula>(AC109-AD109)/(AD109-1)</calculatedColumnFormula>
    </tableColumn>
    <tableColumn id="4" xr3:uid="{96DFC5B5-8275-4CA8-8C4F-BECB1DBCF5F4}" name="RI "/>
    <tableColumn id="5" xr3:uid="{DC04D86C-7CF9-4D85-B425-D18A59FC7D35}" name="CR">
      <calculatedColumnFormula>AE109/AF109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474F4F3-7E74-4626-9ECA-55CDE23559CC}" name="Table11621" displayName="Table11621" ref="AC112:AG113" totalsRowShown="0" headerRowDxfId="1">
  <tableColumns count="5">
    <tableColumn id="1" xr3:uid="{54F26EB9-B56E-48C9-8D90-5CBC4B8AF502}" name="TB λmax" dataDxfId="0">
      <calculatedColumnFormula>AVERAGE(AD100:AD104)</calculatedColumnFormula>
    </tableColumn>
    <tableColumn id="2" xr3:uid="{DEAD8FB1-DFC1-4FB3-8F1F-76EF800104FD}" name="Số tiêu chí n"/>
    <tableColumn id="3" xr3:uid="{D7C01C0A-83BA-4A5A-82B9-8FD684A4EAF8}" name="CI">
      <calculatedColumnFormula>(AC113-AD113)/(AD113-1)</calculatedColumnFormula>
    </tableColumn>
    <tableColumn id="4" xr3:uid="{07F7C857-A1DD-4BCE-A995-7934C12FF7CB}" name="RI "/>
    <tableColumn id="5" xr3:uid="{F5F3F905-6A9C-4DA9-B74F-2F819AD8F91C}" name="CR">
      <calculatedColumnFormula>AE113/AF113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BE0D7-AEF3-4ACE-B38A-B07C647DFDFF}" name="Table6" displayName="Table6" ref="A2:K3" totalsRowShown="0">
  <tableColumns count="11">
    <tableColumn id="1" xr3:uid="{7FCE11A6-E315-4B21-8D82-27E5635B8F71}" name="n"/>
    <tableColumn id="2" xr3:uid="{D98F88C7-483E-4EF1-87FC-4BA75633F6D5}" name="1"/>
    <tableColumn id="3" xr3:uid="{F203B9BA-D47F-44A8-91FA-F5C4E570421C}" name="2"/>
    <tableColumn id="4" xr3:uid="{947863BD-5E53-4BD8-9792-901BF806A522}" name="3"/>
    <tableColumn id="5" xr3:uid="{05F367C3-EE72-4B16-960A-88BCF89654FB}" name="4"/>
    <tableColumn id="6" xr3:uid="{DF331830-EEB8-48E3-B14B-2512671CA19D}" name="5"/>
    <tableColumn id="7" xr3:uid="{8AAFAD1B-72AC-4188-91EB-34BBE57F69CC}" name="6"/>
    <tableColumn id="8" xr3:uid="{027E54FD-FE20-4A72-B8EC-1D11B7F4F09D}" name="7"/>
    <tableColumn id="9" xr3:uid="{669EED24-DDD1-4F80-89ED-9B39B430303A}" name="8"/>
    <tableColumn id="10" xr3:uid="{45F8784B-1E9F-42B4-94A3-BAB2C888099B}" name="9"/>
    <tableColumn id="11" xr3:uid="{65E02697-C275-488A-B6E2-E42C6991A379}" name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0BBF1-DCA0-4681-AA38-5864FE3F5BBB}" name="Table2" displayName="Table2" ref="A40:G46" totalsRowShown="0" headerRowDxfId="89">
  <autoFilter ref="A40:G46" xr:uid="{5CD0BBF1-DCA0-4681-AA38-5864FE3F5B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0DE9971-EFE3-4084-B89B-7393BFACBBB7}" name="Tiêu chí" dataDxfId="88"/>
    <tableColumn id="2" xr3:uid="{8B9B6DDA-04AE-4ED1-BCAE-CF20EF086C8B}" name="Hiệu năng" dataDxfId="87">
      <calculatedColumnFormula>PRODUCT(B13,$B$32)</calculatedColumnFormula>
    </tableColumn>
    <tableColumn id="3" xr3:uid="{8E11425C-AFE0-40EA-A362-DC23FB80D845}" name="Giá thành" dataDxfId="86">
      <calculatedColumnFormula>PRODUCT(C13,$B$33)</calculatedColumnFormula>
    </tableColumn>
    <tableColumn id="4" xr3:uid="{F2910AAD-2EE0-4DE2-9848-2F37AF997C81}" name="Màn hình" dataDxfId="85">
      <calculatedColumnFormula>PRODUCT(D13,$B$34)</calculatedColumnFormula>
    </tableColumn>
    <tableColumn id="5" xr3:uid="{2242EBA6-FF6C-4819-A175-BF0A0EDB93E2}" name="Thời lượng pin" dataDxfId="84">
      <calculatedColumnFormula>PRODUCT(E13,$B$35)</calculatedColumnFormula>
    </tableColumn>
    <tableColumn id="6" xr3:uid="{D59E3A93-0B6E-49EB-9FBF-2CB30A7DDD92}" name="Thiết kế" dataDxfId="83">
      <calculatedColumnFormula>PRODUCT(F13,$B$36)</calculatedColumnFormula>
    </tableColumn>
    <tableColumn id="7" xr3:uid="{E8BBFC98-CAC9-4780-9D56-F11951608625}" name="Độ bền" dataDxfId="82">
      <calculatedColumnFormula>PRODUCT(G13,$B$37)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6A34E-2A9C-4FDC-B201-2CACC5CA6B80}" name="Table3" displayName="Table3" ref="A22:G28" totalsRowShown="0" headerRowDxfId="81" dataDxfId="80">
  <autoFilter ref="A22:G28" xr:uid="{9FB6A34E-2A9C-4FDC-B201-2CACC5CA6B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EDCCCF5-F890-42A5-BBF6-17852919236D}" name="Tiêu chí" dataDxfId="79"/>
    <tableColumn id="2" xr3:uid="{57EFB223-E4B5-4549-BA21-3AE156E1548F}" name="Hiệu năng" dataDxfId="78">
      <calculatedColumnFormula>B13/$B$19</calculatedColumnFormula>
    </tableColumn>
    <tableColumn id="3" xr3:uid="{08451FE0-9B15-4CD2-9FA6-526C4EA45BB0}" name="Giá thành" dataDxfId="77">
      <calculatedColumnFormula>C13/$C$19</calculatedColumnFormula>
    </tableColumn>
    <tableColumn id="4" xr3:uid="{9EE94967-6FD3-4A19-91B9-34557D4363AB}" name="Màn hình" dataDxfId="76">
      <calculatedColumnFormula>D13/$D$19</calculatedColumnFormula>
    </tableColumn>
    <tableColumn id="5" xr3:uid="{03EC2FD9-1235-4A61-A79B-A79A0EC7BB6B}" name="Thời lượng pin" dataDxfId="75">
      <calculatedColumnFormula>E13/$E$19</calculatedColumnFormula>
    </tableColumn>
    <tableColumn id="6" xr3:uid="{1BF5C4AD-DE2E-42BA-A5FE-9EE62CB59218}" name="Thiết kế" dataDxfId="74">
      <calculatedColumnFormula>F13/$F$19</calculatedColumnFormula>
    </tableColumn>
    <tableColumn id="7" xr3:uid="{15E6BC21-72AC-4451-88CA-FB8FAEECA4B3}" name="Độ bền" dataDxfId="73">
      <calculatedColumnFormula>G13/$G$19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A7B136-C3EF-4F85-B858-8D7C6FEC3781}" name="Table4" displayName="Table4" ref="A3:G9" totalsRowShown="0" headerRowDxfId="72" dataDxfId="71">
  <autoFilter ref="A3:G9" xr:uid="{49A7B136-C3EF-4F85-B858-8D7C6FEC37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B74A438-3A94-4C78-850A-1BC0AE7E8934}" name="Tiêu chí" dataDxfId="70"/>
    <tableColumn id="2" xr3:uid="{9729F31A-2B76-4085-80D4-9BA604A54F29}" name="Hiệu năng" dataDxfId="69"/>
    <tableColumn id="3" xr3:uid="{77345C1A-2779-4564-983C-66BA619DA777}" name="Giá thành" dataDxfId="68"/>
    <tableColumn id="4" xr3:uid="{FDB0835F-B931-4494-856D-E667FBB30C61}" name="Màn hình" dataDxfId="67"/>
    <tableColumn id="5" xr3:uid="{1CB56AAB-8394-4B44-8D77-9F132F518EF1}" name="Thời lượng pin" dataDxfId="66"/>
    <tableColumn id="6" xr3:uid="{FE6BAE14-C29B-4315-9724-1C284DEA0954}" name="Thiết kế" dataDxfId="65"/>
    <tableColumn id="7" xr3:uid="{9B9C896B-53C8-449E-AB6E-A83B931B7E56}" name="Độ bền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C68F7A-10CA-4A07-A27B-393638AF9087}" name="Table49" displayName="Table49" ref="A12:G19" totalsRowShown="0" headerRowDxfId="63" dataDxfId="62">
  <tableColumns count="7">
    <tableColumn id="1" xr3:uid="{64083023-60F4-405B-B362-693E9A3EB7ED}" name="Tiêu chí" dataDxfId="61"/>
    <tableColumn id="2" xr3:uid="{66A28012-1C91-46AC-9D87-0F83A9A74379}" name="Hiệu năng" dataDxfId="60"/>
    <tableColumn id="3" xr3:uid="{CB7D7F27-87DE-4DCA-8CAB-944A50C1985B}" name="Giá thành" dataDxfId="59"/>
    <tableColumn id="4" xr3:uid="{43711306-F3CC-4EDA-9DAB-51E51E3ECE8B}" name="Màn hình" dataDxfId="58"/>
    <tableColumn id="5" xr3:uid="{52429BDE-7610-4D9B-9C84-50E1C748FC8B}" name="Thời lượng pin" dataDxfId="57">
      <calculatedColumnFormula>E4</calculatedColumnFormula>
    </tableColumn>
    <tableColumn id="6" xr3:uid="{CB74412A-C54C-4DA6-8931-E0436B58179C}" name="Thiết kế" dataDxfId="56"/>
    <tableColumn id="7" xr3:uid="{AB9B995A-A9C5-41C4-BAA7-2B7CE0DC01DD}" name="Độ bền" dataDxfId="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043506-17AC-42ED-A5C8-C7A293E1B610}" name="Table26" displayName="Table26" ref="Q74:V79" totalsRowShown="0" headerRowDxfId="54">
  <tableColumns count="6">
    <tableColumn id="1" xr3:uid="{50B44D03-996C-44CF-A9A4-1EF4AE2B1499}" name="Laptop" dataDxfId="53"/>
    <tableColumn id="2" xr3:uid="{5EC5EB42-0B6F-4F01-9470-ECB158CCD970}" name="Dell Inspiron 14" dataDxfId="52">
      <calculatedColumnFormula>PRODUCT(R22,$R$58)</calculatedColumnFormula>
    </tableColumn>
    <tableColumn id="3" xr3:uid="{C2DF2C77-AEF9-4038-B8AE-335CBF99C065}" name="HP Pavilion 15" dataDxfId="51">
      <calculatedColumnFormula>PRODUCT(S22,$R$59)</calculatedColumnFormula>
    </tableColumn>
    <tableColumn id="4" xr3:uid="{8225AEE0-12A4-4286-922A-943B78B0C971}" name="ThinkPad X1" dataDxfId="50">
      <calculatedColumnFormula>PRODUCT(T22,$R$60)</calculatedColumnFormula>
    </tableColumn>
    <tableColumn id="5" xr3:uid="{0E345CCF-D54E-484B-B874-D09962345712}" name="Asus Vivobook 15" dataDxfId="49">
      <calculatedColumnFormula>PRODUCT(U22,$R$61)</calculatedColumnFormula>
    </tableColumn>
    <tableColumn id="6" xr3:uid="{4408CECD-8A5C-4166-827C-FDD4C1B5BE6C}" name="MacBook Air 15 M2" dataDxfId="48">
      <calculatedColumnFormula>PRODUCT(V22,$R$62)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75B2F-7AD0-4653-AB87-6CAB22CEABC2}" name="Table268" displayName="Table268" ref="X74:AC79" totalsRowShown="0" headerRowDxfId="47">
  <tableColumns count="6">
    <tableColumn id="1" xr3:uid="{64B48980-03C0-4830-9B41-0209625AA1AB}" name="Laptop" dataDxfId="46"/>
    <tableColumn id="2" xr3:uid="{5B9D3827-1ACA-4E91-8AF1-3FF993A79A2A}" name="Dell Inspiron 14" dataDxfId="45">
      <calculatedColumnFormula>PRODUCT(Y22,$U$58)</calculatedColumnFormula>
    </tableColumn>
    <tableColumn id="3" xr3:uid="{C10D054E-7914-4D93-9A36-B781412C838E}" name="HP Pavilion 15" dataDxfId="44">
      <calculatedColumnFormula>PRODUCT(Z22,$U$59)</calculatedColumnFormula>
    </tableColumn>
    <tableColumn id="4" xr3:uid="{DAA01D6D-E7FB-4A97-BC7D-7FB7B0962952}" name="ThinkPad X1" dataDxfId="43">
      <calculatedColumnFormula>PRODUCT(AA22,$U$60)</calculatedColumnFormula>
    </tableColumn>
    <tableColumn id="5" xr3:uid="{62F60ABC-ED72-475C-B922-22383DEFDDF8}" name="Asus Vivobook 152" dataDxfId="42">
      <calculatedColumnFormula>PRODUCT(AB22,$U$61)</calculatedColumnFormula>
    </tableColumn>
    <tableColumn id="6" xr3:uid="{78AA65D2-057F-4AD4-8D7C-FE339A04CEFC}" name="MacBook Air 15 M2" dataDxfId="41">
      <calculatedColumnFormula>PRODUCT(AC22,$U$62)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F2F8A2-23C9-47A5-82CA-7FACC91E6D36}" name="Table2610" displayName="Table2610" ref="AE74:AJ79" totalsRowShown="0" headerRowDxfId="40">
  <tableColumns count="6">
    <tableColumn id="1" xr3:uid="{1FC79F5D-B598-4F0C-8AFC-0F6ED8C2F8E5}" name="Laptop" dataDxfId="39"/>
    <tableColumn id="2" xr3:uid="{30755B9A-2585-4AAE-B479-1C909163116B}" name="Dell Inspiron 14" dataDxfId="38">
      <calculatedColumnFormula>PRODUCT(AF22,$X$58)</calculatedColumnFormula>
    </tableColumn>
    <tableColumn id="3" xr3:uid="{7141D31F-D733-427B-8CED-E9C0EB0831F3}" name="Giá thành" dataDxfId="37">
      <calculatedColumnFormula>PRODUCT(AG22,$X$59)</calculatedColumnFormula>
    </tableColumn>
    <tableColumn id="4" xr3:uid="{D559275D-117B-4D6C-B4B3-6B96012603BB}" name="ThinkPad X1" dataDxfId="36">
      <calculatedColumnFormula>PRODUCT(AH22,$X$60)</calculatedColumnFormula>
    </tableColumn>
    <tableColumn id="5" xr3:uid="{6E794FB1-0C1D-48E6-8358-133D8FB92277}" name="Asus Vivobook 15" dataDxfId="35">
      <calculatedColumnFormula>PRODUCT(AI22,$X$61)</calculatedColumnFormula>
    </tableColumn>
    <tableColumn id="6" xr3:uid="{9F24A8E6-55AC-4CEC-8D25-B24A3C05A378}" name="MacBook Air 15 M2" dataDxfId="34">
      <calculatedColumnFormula>PRODUCT(AJ22,$X$62)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9F3425-8761-41FF-AD83-62B3E129F3A4}" name="Table2611" displayName="Table2611" ref="Q82:V87" totalsRowShown="0" headerRowDxfId="33">
  <tableColumns count="6">
    <tableColumn id="1" xr3:uid="{1DA18329-0294-4ED7-96AE-518EF5D5B299}" name="Laptop" dataDxfId="32"/>
    <tableColumn id="2" xr3:uid="{B3381443-A225-48C2-BBBB-1813E3B41E60}" name="Hiệu năng" dataDxfId="31">
      <calculatedColumnFormula>PRODUCT(R31,$R$66)</calculatedColumnFormula>
    </tableColumn>
    <tableColumn id="3" xr3:uid="{A3797439-C978-4843-B0A8-54854C4680E2}" name="Giá thành" dataDxfId="30">
      <calculatedColumnFormula>PRODUCT(S31,$R$67)</calculatedColumnFormula>
    </tableColumn>
    <tableColumn id="4" xr3:uid="{6781D235-88C4-436C-A2AE-3A9935139BA0}" name="Màn hình" dataDxfId="29">
      <calculatedColumnFormula>PRODUCT(T31,$R$68)</calculatedColumnFormula>
    </tableColumn>
    <tableColumn id="5" xr3:uid="{B556F01E-58A2-41A6-A358-1AD2FD404918}" name="Thời lượng pin" dataDxfId="28">
      <calculatedColumnFormula>PRODUCT(U31,$R$69)</calculatedColumnFormula>
    </tableColumn>
    <tableColumn id="6" xr3:uid="{A2B0BC1E-049E-4910-8CB8-E07674C4C1F9}" name="Thiết kế" dataDxfId="27">
      <calculatedColumnFormula>PRODUCT(V31,$R$70)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020D-1A5A-42F8-9336-7811B479BBA0}">
  <dimension ref="A1:AK126"/>
  <sheetViews>
    <sheetView tabSelected="1" topLeftCell="A25" zoomScale="70" zoomScaleNormal="70" workbookViewId="0">
      <selection activeCell="I7" sqref="I7"/>
    </sheetView>
  </sheetViews>
  <sheetFormatPr defaultRowHeight="14.4" x14ac:dyDescent="0.3"/>
  <cols>
    <col min="1" max="1" width="35.88671875" bestFit="1" customWidth="1"/>
    <col min="2" max="2" width="30.21875" customWidth="1"/>
    <col min="3" max="3" width="13.33203125" bestFit="1" customWidth="1"/>
    <col min="4" max="4" width="12.77734375" bestFit="1" customWidth="1"/>
    <col min="5" max="5" width="17.109375" bestFit="1" customWidth="1"/>
    <col min="6" max="6" width="11.21875" customWidth="1"/>
    <col min="7" max="7" width="40.6640625" bestFit="1" customWidth="1"/>
    <col min="8" max="8" width="16" bestFit="1" customWidth="1"/>
    <col min="9" max="9" width="10" customWidth="1"/>
    <col min="10" max="10" width="42.88671875" bestFit="1" customWidth="1"/>
    <col min="12" max="12" width="26.21875" bestFit="1" customWidth="1"/>
    <col min="13" max="13" width="45.5546875" customWidth="1"/>
    <col min="17" max="17" width="30.109375" customWidth="1"/>
    <col min="18" max="18" width="20.6640625" customWidth="1"/>
    <col min="20" max="20" width="40.6640625" bestFit="1" customWidth="1"/>
    <col min="21" max="21" width="31.21875" customWidth="1"/>
    <col min="23" max="23" width="19.44140625" customWidth="1"/>
    <col min="24" max="24" width="28.109375" customWidth="1"/>
    <col min="25" max="25" width="42.88671875" bestFit="1" customWidth="1"/>
    <col min="28" max="28" width="8.88671875" customWidth="1"/>
    <col min="29" max="29" width="17" customWidth="1"/>
    <col min="30" max="30" width="42.88671875" bestFit="1" customWidth="1"/>
    <col min="33" max="33" width="46.6640625" customWidth="1"/>
    <col min="34" max="34" width="18.109375" customWidth="1"/>
    <col min="35" max="35" width="15" customWidth="1"/>
    <col min="36" max="36" width="18.44140625" customWidth="1"/>
  </cols>
  <sheetData>
    <row r="1" spans="1:37" ht="46.2" customHeight="1" thickTop="1" x14ac:dyDescent="0.3">
      <c r="A1" s="95" t="s">
        <v>36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7"/>
      <c r="P1" s="69"/>
      <c r="Q1" s="91" t="s">
        <v>38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70"/>
      <c r="AF1" s="70"/>
      <c r="AG1" s="70"/>
      <c r="AH1" s="70"/>
      <c r="AI1" s="70"/>
      <c r="AJ1" s="70"/>
      <c r="AK1" s="71"/>
    </row>
    <row r="2" spans="1:37" ht="28.8" x14ac:dyDescent="0.5">
      <c r="A2" s="78" t="s">
        <v>12</v>
      </c>
      <c r="B2" s="89"/>
      <c r="C2" s="89"/>
      <c r="D2" s="89"/>
      <c r="E2" s="89"/>
      <c r="F2" s="89"/>
      <c r="G2" s="89"/>
      <c r="N2" s="30"/>
      <c r="P2" s="72" t="s">
        <v>48</v>
      </c>
      <c r="Q2" s="46"/>
      <c r="R2" s="46"/>
      <c r="S2" s="46"/>
      <c r="T2" s="46"/>
      <c r="U2" s="46"/>
      <c r="V2" s="46"/>
      <c r="X2" s="46"/>
      <c r="Y2" s="46"/>
      <c r="Z2" s="46"/>
      <c r="AA2" s="46"/>
      <c r="AB2" s="46"/>
      <c r="AC2" s="46"/>
      <c r="AK2" s="73"/>
    </row>
    <row r="3" spans="1:37" ht="25.8" x14ac:dyDescent="0.5">
      <c r="A3" s="34" t="s">
        <v>30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N3" s="30"/>
      <c r="P3" s="74"/>
      <c r="Q3" s="86" t="s">
        <v>40</v>
      </c>
      <c r="R3" s="79"/>
      <c r="S3" s="79"/>
      <c r="T3" s="79"/>
      <c r="U3" s="79"/>
      <c r="V3" s="79"/>
      <c r="X3" s="86" t="s">
        <v>49</v>
      </c>
      <c r="Y3" s="79"/>
      <c r="Z3" s="79"/>
      <c r="AA3" s="79"/>
      <c r="AB3" s="79"/>
      <c r="AC3" s="79"/>
      <c r="AE3" s="86" t="s">
        <v>53</v>
      </c>
      <c r="AF3" s="79"/>
      <c r="AG3" s="79"/>
      <c r="AH3" s="79"/>
      <c r="AI3" s="79"/>
      <c r="AJ3" s="79"/>
      <c r="AK3" s="73"/>
    </row>
    <row r="4" spans="1:37" ht="43.2" x14ac:dyDescent="0.3">
      <c r="A4" s="35" t="str">
        <f>A71</f>
        <v>Hiệu năng</v>
      </c>
      <c r="B4">
        <v>1</v>
      </c>
      <c r="C4">
        <v>3</v>
      </c>
      <c r="D4">
        <v>2.5</v>
      </c>
      <c r="E4">
        <v>2</v>
      </c>
      <c r="F4">
        <v>4</v>
      </c>
      <c r="G4">
        <v>3.5</v>
      </c>
      <c r="H4" s="14"/>
      <c r="N4" s="30"/>
      <c r="P4" s="74"/>
      <c r="Q4" s="48" t="s">
        <v>42</v>
      </c>
      <c r="R4" s="48" t="s">
        <v>41</v>
      </c>
      <c r="S4" s="48" t="s">
        <v>43</v>
      </c>
      <c r="T4" s="48" t="s">
        <v>44</v>
      </c>
      <c r="U4" s="48" t="s">
        <v>46</v>
      </c>
      <c r="V4" s="48" t="s">
        <v>45</v>
      </c>
      <c r="X4" s="48" t="s">
        <v>42</v>
      </c>
      <c r="Y4" s="48" t="s">
        <v>41</v>
      </c>
      <c r="Z4" s="48" t="s">
        <v>43</v>
      </c>
      <c r="AA4" s="48" t="s">
        <v>44</v>
      </c>
      <c r="AB4" s="48" t="s">
        <v>46</v>
      </c>
      <c r="AC4" s="48" t="s">
        <v>45</v>
      </c>
      <c r="AE4" s="48" t="s">
        <v>42</v>
      </c>
      <c r="AF4" s="48" t="s">
        <v>41</v>
      </c>
      <c r="AG4" s="48" t="s">
        <v>43</v>
      </c>
      <c r="AH4" s="48" t="s">
        <v>44</v>
      </c>
      <c r="AI4" s="48" t="s">
        <v>46</v>
      </c>
      <c r="AJ4" s="48" t="s">
        <v>45</v>
      </c>
      <c r="AK4" s="73"/>
    </row>
    <row r="5" spans="1:37" ht="43.2" x14ac:dyDescent="0.3">
      <c r="A5" s="35" t="s">
        <v>1</v>
      </c>
      <c r="B5">
        <v>0.33</v>
      </c>
      <c r="C5">
        <v>1</v>
      </c>
      <c r="D5">
        <v>1.5</v>
      </c>
      <c r="E5">
        <v>2.5</v>
      </c>
      <c r="F5">
        <v>3</v>
      </c>
      <c r="G5">
        <v>3</v>
      </c>
      <c r="N5" s="30"/>
      <c r="P5" s="74"/>
      <c r="Q5" s="49" t="s">
        <v>41</v>
      </c>
      <c r="R5">
        <v>1</v>
      </c>
      <c r="S5">
        <v>2</v>
      </c>
      <c r="T5">
        <v>3</v>
      </c>
      <c r="U5">
        <v>4</v>
      </c>
      <c r="V5">
        <v>5</v>
      </c>
      <c r="X5" s="49" t="s">
        <v>41</v>
      </c>
      <c r="Y5">
        <v>1</v>
      </c>
      <c r="Z5">
        <v>0.5</v>
      </c>
      <c r="AA5">
        <v>0.33</v>
      </c>
      <c r="AB5">
        <v>0.25</v>
      </c>
      <c r="AC5">
        <v>0.2</v>
      </c>
      <c r="AE5" s="49" t="s">
        <v>41</v>
      </c>
      <c r="AF5">
        <v>1</v>
      </c>
      <c r="AG5">
        <v>2</v>
      </c>
      <c r="AH5">
        <v>3</v>
      </c>
      <c r="AI5">
        <v>4</v>
      </c>
      <c r="AJ5">
        <v>5</v>
      </c>
      <c r="AK5" s="73"/>
    </row>
    <row r="6" spans="1:37" ht="43.2" x14ac:dyDescent="0.3">
      <c r="A6" s="35" t="s">
        <v>2</v>
      </c>
      <c r="B6">
        <v>0.4</v>
      </c>
      <c r="C6">
        <v>0.67</v>
      </c>
      <c r="D6">
        <v>1</v>
      </c>
      <c r="E6">
        <v>1.8</v>
      </c>
      <c r="F6">
        <v>2.2000000000000002</v>
      </c>
      <c r="G6">
        <v>2.5</v>
      </c>
      <c r="N6" s="30"/>
      <c r="P6" s="74"/>
      <c r="Q6" s="51" t="s">
        <v>43</v>
      </c>
      <c r="R6">
        <v>0.5</v>
      </c>
      <c r="S6">
        <v>1</v>
      </c>
      <c r="T6">
        <v>2</v>
      </c>
      <c r="U6">
        <v>3</v>
      </c>
      <c r="V6">
        <v>4</v>
      </c>
      <c r="X6" s="51" t="s">
        <v>43</v>
      </c>
      <c r="Y6">
        <v>2</v>
      </c>
      <c r="Z6">
        <v>1</v>
      </c>
      <c r="AA6">
        <v>0.5</v>
      </c>
      <c r="AB6">
        <v>0.4</v>
      </c>
      <c r="AC6">
        <v>0.33</v>
      </c>
      <c r="AE6" s="51" t="s">
        <v>43</v>
      </c>
      <c r="AF6">
        <v>0.5</v>
      </c>
      <c r="AG6">
        <v>1</v>
      </c>
      <c r="AH6">
        <v>2</v>
      </c>
      <c r="AI6">
        <v>3</v>
      </c>
      <c r="AJ6">
        <v>4</v>
      </c>
      <c r="AK6" s="73"/>
    </row>
    <row r="7" spans="1:37" ht="28.8" x14ac:dyDescent="0.3">
      <c r="A7" s="35" t="s">
        <v>3</v>
      </c>
      <c r="B7">
        <v>0.5</v>
      </c>
      <c r="C7">
        <v>0.4</v>
      </c>
      <c r="D7">
        <v>0.56000000000000005</v>
      </c>
      <c r="E7">
        <v>1</v>
      </c>
      <c r="F7">
        <v>2.7</v>
      </c>
      <c r="G7">
        <v>2</v>
      </c>
      <c r="N7" s="30"/>
      <c r="P7" s="74"/>
      <c r="Q7" s="49" t="s">
        <v>44</v>
      </c>
      <c r="R7">
        <v>0.33</v>
      </c>
      <c r="S7">
        <v>0.5</v>
      </c>
      <c r="T7">
        <v>1</v>
      </c>
      <c r="U7">
        <v>2</v>
      </c>
      <c r="V7">
        <v>3</v>
      </c>
      <c r="X7" s="49" t="s">
        <v>44</v>
      </c>
      <c r="Y7">
        <v>3</v>
      </c>
      <c r="Z7">
        <v>2</v>
      </c>
      <c r="AA7">
        <v>1</v>
      </c>
      <c r="AB7">
        <v>0.67</v>
      </c>
      <c r="AC7">
        <v>0.5</v>
      </c>
      <c r="AE7" s="49" t="s">
        <v>44</v>
      </c>
      <c r="AF7">
        <v>0.33</v>
      </c>
      <c r="AG7">
        <v>0.5</v>
      </c>
      <c r="AH7">
        <v>1</v>
      </c>
      <c r="AI7">
        <v>2</v>
      </c>
      <c r="AJ7">
        <v>3</v>
      </c>
      <c r="AK7" s="73"/>
    </row>
    <row r="8" spans="1:37" ht="43.2" x14ac:dyDescent="0.3">
      <c r="A8" s="35" t="s">
        <v>4</v>
      </c>
      <c r="B8">
        <v>0.25</v>
      </c>
      <c r="C8">
        <v>0.33</v>
      </c>
      <c r="D8">
        <v>0.45</v>
      </c>
      <c r="E8">
        <v>0.37</v>
      </c>
      <c r="F8">
        <v>1</v>
      </c>
      <c r="G8">
        <v>1.5</v>
      </c>
      <c r="H8" s="16"/>
      <c r="N8" s="30"/>
      <c r="P8" s="74"/>
      <c r="Q8" s="51" t="s">
        <v>46</v>
      </c>
      <c r="R8">
        <v>0.25</v>
      </c>
      <c r="S8">
        <v>0.33</v>
      </c>
      <c r="T8">
        <v>0.5</v>
      </c>
      <c r="U8">
        <v>1</v>
      </c>
      <c r="V8">
        <v>2</v>
      </c>
      <c r="X8" s="51" t="s">
        <v>46</v>
      </c>
      <c r="Y8">
        <v>4</v>
      </c>
      <c r="Z8">
        <v>2.5</v>
      </c>
      <c r="AA8">
        <v>1.5</v>
      </c>
      <c r="AB8">
        <v>1</v>
      </c>
      <c r="AC8">
        <v>0.75</v>
      </c>
      <c r="AE8" s="51" t="s">
        <v>46</v>
      </c>
      <c r="AF8">
        <v>0.25</v>
      </c>
      <c r="AG8">
        <v>0.33</v>
      </c>
      <c r="AH8">
        <v>0.5</v>
      </c>
      <c r="AI8">
        <v>1</v>
      </c>
      <c r="AJ8">
        <v>2</v>
      </c>
      <c r="AK8" s="73"/>
    </row>
    <row r="9" spans="1:37" ht="28.8" x14ac:dyDescent="0.3">
      <c r="A9" s="35" t="s">
        <v>5</v>
      </c>
      <c r="B9">
        <v>0.28999999999999998</v>
      </c>
      <c r="C9">
        <v>0.33</v>
      </c>
      <c r="D9">
        <v>0.4</v>
      </c>
      <c r="E9">
        <v>0.5</v>
      </c>
      <c r="F9">
        <v>0.67</v>
      </c>
      <c r="G9">
        <v>1</v>
      </c>
      <c r="N9" s="30"/>
      <c r="P9" s="74"/>
      <c r="Q9" s="49" t="s">
        <v>45</v>
      </c>
      <c r="R9">
        <v>0.2</v>
      </c>
      <c r="S9">
        <v>0.25</v>
      </c>
      <c r="T9">
        <v>0.33</v>
      </c>
      <c r="U9">
        <v>0.5</v>
      </c>
      <c r="V9">
        <v>1</v>
      </c>
      <c r="X9" s="49" t="s">
        <v>45</v>
      </c>
      <c r="Y9">
        <v>5</v>
      </c>
      <c r="Z9">
        <v>3</v>
      </c>
      <c r="AA9">
        <v>2</v>
      </c>
      <c r="AB9">
        <v>1.33</v>
      </c>
      <c r="AC9">
        <v>1</v>
      </c>
      <c r="AE9" s="49" t="s">
        <v>45</v>
      </c>
      <c r="AF9">
        <v>0.2</v>
      </c>
      <c r="AG9">
        <v>0.25</v>
      </c>
      <c r="AH9">
        <v>0.33</v>
      </c>
      <c r="AI9">
        <v>0.5</v>
      </c>
      <c r="AJ9">
        <v>1</v>
      </c>
      <c r="AK9" s="73"/>
    </row>
    <row r="10" spans="1:37" ht="31.2" customHeight="1" x14ac:dyDescent="0.3">
      <c r="A10" s="36"/>
      <c r="B10" s="17"/>
      <c r="C10" s="17"/>
      <c r="D10" s="17"/>
      <c r="E10" s="17"/>
      <c r="F10" s="18"/>
      <c r="G10" s="18"/>
      <c r="N10" s="30"/>
      <c r="P10" s="74"/>
      <c r="AK10" s="73"/>
    </row>
    <row r="11" spans="1:37" ht="25.8" x14ac:dyDescent="0.5">
      <c r="A11" s="98" t="s">
        <v>35</v>
      </c>
      <c r="B11" s="99"/>
      <c r="C11" s="99"/>
      <c r="D11" s="99"/>
      <c r="E11" s="99"/>
      <c r="F11" s="99"/>
      <c r="G11" s="99"/>
      <c r="N11" s="30"/>
      <c r="P11" s="74"/>
      <c r="Q11" s="86" t="s">
        <v>50</v>
      </c>
      <c r="R11" s="79"/>
      <c r="S11" s="79"/>
      <c r="T11" s="79"/>
      <c r="U11" s="79"/>
      <c r="V11" s="79"/>
      <c r="X11" s="86" t="s">
        <v>51</v>
      </c>
      <c r="Y11" s="79"/>
      <c r="Z11" s="79"/>
      <c r="AA11" s="79"/>
      <c r="AB11" s="79"/>
      <c r="AC11" s="79"/>
      <c r="AE11" s="86" t="s">
        <v>52</v>
      </c>
      <c r="AF11" s="79"/>
      <c r="AG11" s="79"/>
      <c r="AH11" s="79"/>
      <c r="AI11" s="79"/>
      <c r="AJ11" s="79"/>
      <c r="AK11" s="73"/>
    </row>
    <row r="12" spans="1:37" ht="43.2" x14ac:dyDescent="0.3">
      <c r="A12" s="34" t="s">
        <v>30</v>
      </c>
      <c r="B12" s="11" t="s">
        <v>0</v>
      </c>
      <c r="C12" s="11" t="s">
        <v>1</v>
      </c>
      <c r="D12" s="11" t="s">
        <v>2</v>
      </c>
      <c r="E12" s="11" t="s">
        <v>3</v>
      </c>
      <c r="F12" s="11" t="s">
        <v>4</v>
      </c>
      <c r="G12" s="11" t="s">
        <v>5</v>
      </c>
      <c r="N12" s="30"/>
      <c r="P12" s="74"/>
      <c r="Q12" s="48" t="s">
        <v>42</v>
      </c>
      <c r="R12" s="48" t="s">
        <v>41</v>
      </c>
      <c r="S12" s="48" t="s">
        <v>43</v>
      </c>
      <c r="T12" s="48" t="s">
        <v>44</v>
      </c>
      <c r="U12" s="48" t="s">
        <v>46</v>
      </c>
      <c r="V12" s="48" t="s">
        <v>45</v>
      </c>
      <c r="X12" s="48" t="s">
        <v>42</v>
      </c>
      <c r="Y12" s="48" t="s">
        <v>41</v>
      </c>
      <c r="Z12" s="48" t="s">
        <v>43</v>
      </c>
      <c r="AA12" s="48" t="s">
        <v>44</v>
      </c>
      <c r="AB12" s="48" t="s">
        <v>46</v>
      </c>
      <c r="AC12" s="48" t="s">
        <v>45</v>
      </c>
      <c r="AE12" s="48" t="s">
        <v>42</v>
      </c>
      <c r="AF12" s="48" t="s">
        <v>41</v>
      </c>
      <c r="AG12" s="48" t="s">
        <v>43</v>
      </c>
      <c r="AH12" s="48" t="s">
        <v>44</v>
      </c>
      <c r="AI12" s="48" t="s">
        <v>46</v>
      </c>
      <c r="AJ12" s="48" t="s">
        <v>45</v>
      </c>
      <c r="AK12" s="73"/>
    </row>
    <row r="13" spans="1:37" ht="43.2" x14ac:dyDescent="0.3">
      <c r="A13" s="35" t="s">
        <v>0</v>
      </c>
      <c r="B13" s="12">
        <f t="shared" ref="B13:G13" si="0">B4</f>
        <v>1</v>
      </c>
      <c r="C13" s="13">
        <f t="shared" si="0"/>
        <v>3</v>
      </c>
      <c r="D13" s="13">
        <f t="shared" si="0"/>
        <v>2.5</v>
      </c>
      <c r="E13" s="13">
        <f t="shared" si="0"/>
        <v>2</v>
      </c>
      <c r="F13" s="13">
        <f t="shared" si="0"/>
        <v>4</v>
      </c>
      <c r="G13" s="13">
        <f t="shared" si="0"/>
        <v>3.5</v>
      </c>
      <c r="N13" s="30"/>
      <c r="P13" s="74"/>
      <c r="Q13" s="49" t="s">
        <v>41</v>
      </c>
      <c r="R13">
        <v>1</v>
      </c>
      <c r="S13">
        <v>1.5</v>
      </c>
      <c r="T13">
        <v>2</v>
      </c>
      <c r="U13">
        <v>2.5</v>
      </c>
      <c r="V13">
        <v>3</v>
      </c>
      <c r="X13" s="49" t="s">
        <v>41</v>
      </c>
      <c r="Y13">
        <v>1</v>
      </c>
      <c r="Z13">
        <v>2</v>
      </c>
      <c r="AA13">
        <v>2.5</v>
      </c>
      <c r="AB13">
        <v>3</v>
      </c>
      <c r="AC13">
        <v>3.5</v>
      </c>
      <c r="AE13" s="49" t="s">
        <v>41</v>
      </c>
      <c r="AF13">
        <v>1</v>
      </c>
      <c r="AG13">
        <v>1.5</v>
      </c>
      <c r="AH13">
        <v>2</v>
      </c>
      <c r="AI13">
        <v>2.5</v>
      </c>
      <c r="AJ13">
        <v>3</v>
      </c>
      <c r="AK13" s="73"/>
    </row>
    <row r="14" spans="1:37" ht="43.2" x14ac:dyDescent="0.3">
      <c r="A14" s="35" t="s">
        <v>1</v>
      </c>
      <c r="B14" s="15">
        <f t="shared" ref="B14:C16" si="1">B5</f>
        <v>0.33</v>
      </c>
      <c r="C14" s="12">
        <f t="shared" si="1"/>
        <v>1</v>
      </c>
      <c r="D14" s="15">
        <f t="shared" ref="D14:G18" si="2">D5</f>
        <v>1.5</v>
      </c>
      <c r="E14" s="15">
        <f t="shared" si="2"/>
        <v>2.5</v>
      </c>
      <c r="F14" s="15">
        <f t="shared" si="2"/>
        <v>3</v>
      </c>
      <c r="G14" s="13">
        <f t="shared" si="2"/>
        <v>3</v>
      </c>
      <c r="N14" s="30"/>
      <c r="P14" s="74"/>
      <c r="Q14" s="51" t="s">
        <v>43</v>
      </c>
      <c r="R14">
        <v>0.67</v>
      </c>
      <c r="S14">
        <v>1</v>
      </c>
      <c r="T14">
        <v>1.5</v>
      </c>
      <c r="U14">
        <v>2</v>
      </c>
      <c r="V14">
        <v>2.5</v>
      </c>
      <c r="X14" s="51" t="s">
        <v>43</v>
      </c>
      <c r="Y14">
        <v>0.5</v>
      </c>
      <c r="Z14">
        <v>1</v>
      </c>
      <c r="AA14">
        <v>1.5</v>
      </c>
      <c r="AB14">
        <v>2</v>
      </c>
      <c r="AC14">
        <v>2.5</v>
      </c>
      <c r="AE14" s="51" t="s">
        <v>43</v>
      </c>
      <c r="AF14">
        <v>0.67</v>
      </c>
      <c r="AG14">
        <v>1</v>
      </c>
      <c r="AH14">
        <v>1.5</v>
      </c>
      <c r="AI14">
        <v>2</v>
      </c>
      <c r="AJ14">
        <v>2.5</v>
      </c>
      <c r="AK14" s="73"/>
    </row>
    <row r="15" spans="1:37" ht="28.8" x14ac:dyDescent="0.3">
      <c r="A15" s="35" t="s">
        <v>2</v>
      </c>
      <c r="B15" s="15">
        <f t="shared" si="1"/>
        <v>0.4</v>
      </c>
      <c r="C15" s="15">
        <f t="shared" si="1"/>
        <v>0.67</v>
      </c>
      <c r="D15" s="12">
        <f t="shared" si="2"/>
        <v>1</v>
      </c>
      <c r="E15" s="15">
        <f t="shared" si="2"/>
        <v>1.8</v>
      </c>
      <c r="F15" s="15">
        <f t="shared" si="2"/>
        <v>2.2000000000000002</v>
      </c>
      <c r="G15" s="13">
        <f t="shared" si="2"/>
        <v>2.5</v>
      </c>
      <c r="N15" s="30"/>
      <c r="P15" s="74"/>
      <c r="Q15" s="49" t="s">
        <v>44</v>
      </c>
      <c r="R15">
        <v>0.5</v>
      </c>
      <c r="S15">
        <v>0.67</v>
      </c>
      <c r="T15">
        <v>1</v>
      </c>
      <c r="U15">
        <v>1.5</v>
      </c>
      <c r="V15">
        <v>2</v>
      </c>
      <c r="X15" s="49" t="s">
        <v>44</v>
      </c>
      <c r="Y15">
        <v>0.4</v>
      </c>
      <c r="Z15">
        <v>0.67</v>
      </c>
      <c r="AA15">
        <v>1</v>
      </c>
      <c r="AB15">
        <v>1.5</v>
      </c>
      <c r="AC15">
        <v>2</v>
      </c>
      <c r="AE15" s="49" t="s">
        <v>44</v>
      </c>
      <c r="AF15">
        <v>0.5</v>
      </c>
      <c r="AG15">
        <v>0.67</v>
      </c>
      <c r="AH15">
        <v>1</v>
      </c>
      <c r="AI15">
        <v>1.5</v>
      </c>
      <c r="AJ15">
        <v>2</v>
      </c>
      <c r="AK15" s="73"/>
    </row>
    <row r="16" spans="1:37" ht="43.2" x14ac:dyDescent="0.3">
      <c r="A16" s="35" t="s">
        <v>3</v>
      </c>
      <c r="B16" s="15">
        <f t="shared" si="1"/>
        <v>0.5</v>
      </c>
      <c r="C16" s="15">
        <f t="shared" si="1"/>
        <v>0.4</v>
      </c>
      <c r="D16" s="15">
        <f>D7</f>
        <v>0.56000000000000005</v>
      </c>
      <c r="E16" s="12">
        <f t="shared" ref="E16:G18" si="3">E7</f>
        <v>1</v>
      </c>
      <c r="F16" s="15">
        <f t="shared" si="3"/>
        <v>2.7</v>
      </c>
      <c r="G16" s="13">
        <f t="shared" si="3"/>
        <v>2</v>
      </c>
      <c r="N16" s="30"/>
      <c r="P16" s="74"/>
      <c r="Q16" s="51" t="s">
        <v>46</v>
      </c>
      <c r="R16">
        <v>0.4</v>
      </c>
      <c r="S16">
        <v>0.5</v>
      </c>
      <c r="T16">
        <v>0.67</v>
      </c>
      <c r="U16">
        <v>1</v>
      </c>
      <c r="V16">
        <v>1.5</v>
      </c>
      <c r="X16" s="51" t="s">
        <v>46</v>
      </c>
      <c r="Y16">
        <v>0.33</v>
      </c>
      <c r="Z16">
        <v>0.5</v>
      </c>
      <c r="AA16">
        <v>0.67</v>
      </c>
      <c r="AB16">
        <v>1</v>
      </c>
      <c r="AC16">
        <v>1.5</v>
      </c>
      <c r="AE16" s="51" t="s">
        <v>46</v>
      </c>
      <c r="AF16">
        <v>0.4</v>
      </c>
      <c r="AG16">
        <v>0.5</v>
      </c>
      <c r="AH16">
        <v>0.67</v>
      </c>
      <c r="AI16">
        <v>1</v>
      </c>
      <c r="AJ16">
        <v>1.5</v>
      </c>
      <c r="AK16" s="73"/>
    </row>
    <row r="17" spans="1:37" ht="28.8" x14ac:dyDescent="0.3">
      <c r="A17" s="35" t="s">
        <v>4</v>
      </c>
      <c r="B17" s="15">
        <f t="shared" ref="B17:C18" si="4">B8</f>
        <v>0.25</v>
      </c>
      <c r="C17" s="15">
        <f t="shared" si="4"/>
        <v>0.33</v>
      </c>
      <c r="D17" s="15">
        <f t="shared" si="2"/>
        <v>0.45</v>
      </c>
      <c r="E17" s="15">
        <f t="shared" si="3"/>
        <v>0.37</v>
      </c>
      <c r="F17" s="12">
        <f t="shared" si="3"/>
        <v>1</v>
      </c>
      <c r="G17" s="15">
        <f t="shared" si="3"/>
        <v>1.5</v>
      </c>
      <c r="N17" s="30"/>
      <c r="P17" s="74"/>
      <c r="Q17" s="49" t="s">
        <v>45</v>
      </c>
      <c r="R17">
        <v>0.33</v>
      </c>
      <c r="S17">
        <v>0.4</v>
      </c>
      <c r="T17">
        <v>0.5</v>
      </c>
      <c r="U17">
        <v>0.67</v>
      </c>
      <c r="V17">
        <v>1</v>
      </c>
      <c r="X17" s="49" t="s">
        <v>45</v>
      </c>
      <c r="Y17">
        <v>0.28999999999999998</v>
      </c>
      <c r="Z17">
        <v>0.4</v>
      </c>
      <c r="AA17">
        <v>0.5</v>
      </c>
      <c r="AB17">
        <v>0.67</v>
      </c>
      <c r="AC17">
        <v>1</v>
      </c>
      <c r="AE17" s="49" t="s">
        <v>45</v>
      </c>
      <c r="AF17">
        <v>0.33</v>
      </c>
      <c r="AG17">
        <v>0.4</v>
      </c>
      <c r="AH17">
        <v>0.5</v>
      </c>
      <c r="AI17">
        <v>0.67</v>
      </c>
      <c r="AJ17">
        <v>1</v>
      </c>
      <c r="AK17" s="73"/>
    </row>
    <row r="18" spans="1:37" x14ac:dyDescent="0.3">
      <c r="A18" s="35" t="s">
        <v>5</v>
      </c>
      <c r="B18" s="15">
        <f t="shared" si="4"/>
        <v>0.28999999999999998</v>
      </c>
      <c r="C18" s="15">
        <f t="shared" si="4"/>
        <v>0.33</v>
      </c>
      <c r="D18" s="15">
        <f t="shared" si="2"/>
        <v>0.4</v>
      </c>
      <c r="E18" s="15">
        <f t="shared" si="3"/>
        <v>0.5</v>
      </c>
      <c r="F18" s="15">
        <f t="shared" si="3"/>
        <v>0.67</v>
      </c>
      <c r="G18" s="12">
        <f t="shared" si="3"/>
        <v>1</v>
      </c>
      <c r="N18" s="30"/>
      <c r="P18" s="72"/>
      <c r="AK18" s="73"/>
    </row>
    <row r="19" spans="1:37" ht="15.6" x14ac:dyDescent="0.3">
      <c r="A19" s="36" t="s">
        <v>6</v>
      </c>
      <c r="B19" s="17">
        <f>SUM(B13:B18)</f>
        <v>2.77</v>
      </c>
      <c r="C19" s="17">
        <f t="shared" ref="C19:G19" si="5">SUM(C13:C18)</f>
        <v>5.73</v>
      </c>
      <c r="D19" s="17">
        <f t="shared" si="5"/>
        <v>6.410000000000001</v>
      </c>
      <c r="E19" s="17">
        <f>SUM(E13:E18)</f>
        <v>8.17</v>
      </c>
      <c r="F19" s="17">
        <f t="shared" si="5"/>
        <v>13.569999999999999</v>
      </c>
      <c r="G19" s="17">
        <f t="shared" si="5"/>
        <v>13.5</v>
      </c>
      <c r="N19" s="30"/>
      <c r="P19" s="72" t="s">
        <v>47</v>
      </c>
      <c r="AK19" s="73"/>
    </row>
    <row r="20" spans="1:37" ht="49.8" customHeight="1" x14ac:dyDescent="0.5">
      <c r="A20" s="36"/>
      <c r="B20" s="17"/>
      <c r="C20" s="17"/>
      <c r="D20" s="17"/>
      <c r="E20" s="17"/>
      <c r="F20" s="18"/>
      <c r="G20" s="18"/>
      <c r="N20" s="30"/>
      <c r="P20" s="74"/>
      <c r="Q20" s="86" t="s">
        <v>40</v>
      </c>
      <c r="R20" s="79"/>
      <c r="S20" s="79"/>
      <c r="T20" s="79"/>
      <c r="U20" s="79"/>
      <c r="V20" s="79"/>
      <c r="X20" s="86" t="s">
        <v>49</v>
      </c>
      <c r="Y20" s="79"/>
      <c r="Z20" s="79"/>
      <c r="AA20" s="79"/>
      <c r="AB20" s="79"/>
      <c r="AC20" s="79"/>
      <c r="AE20" s="86" t="s">
        <v>53</v>
      </c>
      <c r="AF20" s="79"/>
      <c r="AG20" s="79"/>
      <c r="AH20" s="79"/>
      <c r="AI20" s="79"/>
      <c r="AJ20" s="79"/>
      <c r="AK20" s="73"/>
    </row>
    <row r="21" spans="1:37" ht="43.2" x14ac:dyDescent="0.5">
      <c r="A21" s="78" t="s">
        <v>32</v>
      </c>
      <c r="B21" s="79"/>
      <c r="C21" s="79"/>
      <c r="D21" s="79"/>
      <c r="E21" s="79"/>
      <c r="F21" s="79"/>
      <c r="G21" s="79"/>
      <c r="N21" s="30"/>
      <c r="P21" s="74"/>
      <c r="Q21" s="48" t="s">
        <v>42</v>
      </c>
      <c r="R21" s="48" t="s">
        <v>41</v>
      </c>
      <c r="S21" s="48" t="s">
        <v>43</v>
      </c>
      <c r="T21" s="48" t="s">
        <v>44</v>
      </c>
      <c r="U21" s="48" t="s">
        <v>46</v>
      </c>
      <c r="V21" s="48" t="s">
        <v>45</v>
      </c>
      <c r="X21" s="48" t="s">
        <v>42</v>
      </c>
      <c r="Y21" s="48" t="s">
        <v>41</v>
      </c>
      <c r="Z21" s="48" t="s">
        <v>43</v>
      </c>
      <c r="AA21" s="48" t="s">
        <v>44</v>
      </c>
      <c r="AB21" s="48" t="s">
        <v>46</v>
      </c>
      <c r="AC21" s="48" t="s">
        <v>45</v>
      </c>
      <c r="AE21" s="48" t="s">
        <v>42</v>
      </c>
      <c r="AF21" s="48" t="s">
        <v>41</v>
      </c>
      <c r="AG21" s="48" t="s">
        <v>43</v>
      </c>
      <c r="AH21" s="48" t="s">
        <v>44</v>
      </c>
      <c r="AI21" s="48" t="s">
        <v>46</v>
      </c>
      <c r="AJ21" s="48" t="s">
        <v>45</v>
      </c>
      <c r="AK21" s="73"/>
    </row>
    <row r="22" spans="1:37" ht="43.2" x14ac:dyDescent="0.3">
      <c r="A22" s="37" t="s">
        <v>30</v>
      </c>
      <c r="B22" s="19" t="s">
        <v>0</v>
      </c>
      <c r="C22" s="19" t="s">
        <v>1</v>
      </c>
      <c r="D22" s="19" t="s">
        <v>2</v>
      </c>
      <c r="E22" s="19" t="s">
        <v>3</v>
      </c>
      <c r="F22" s="19" t="s">
        <v>4</v>
      </c>
      <c r="G22" s="19" t="s">
        <v>5</v>
      </c>
      <c r="I22" s="90"/>
      <c r="N22" s="30"/>
      <c r="P22" s="74"/>
      <c r="Q22" s="49" t="s">
        <v>41</v>
      </c>
      <c r="R22" s="68">
        <f>R5</f>
        <v>1</v>
      </c>
      <c r="S22" s="50">
        <f t="shared" ref="S22:V22" si="6">S5</f>
        <v>2</v>
      </c>
      <c r="T22" s="50">
        <f t="shared" si="6"/>
        <v>3</v>
      </c>
      <c r="U22" s="50">
        <f t="shared" si="6"/>
        <v>4</v>
      </c>
      <c r="V22" s="50">
        <f t="shared" si="6"/>
        <v>5</v>
      </c>
      <c r="X22" s="49" t="s">
        <v>41</v>
      </c>
      <c r="Y22" s="68">
        <f>Y5</f>
        <v>1</v>
      </c>
      <c r="Z22" s="50">
        <f>Z5</f>
        <v>0.5</v>
      </c>
      <c r="AA22" s="50">
        <f t="shared" ref="AA22:AC22" si="7">AA5</f>
        <v>0.33</v>
      </c>
      <c r="AB22" s="50">
        <f t="shared" si="7"/>
        <v>0.25</v>
      </c>
      <c r="AC22" s="50">
        <f t="shared" si="7"/>
        <v>0.2</v>
      </c>
      <c r="AE22" s="49" t="s">
        <v>41</v>
      </c>
      <c r="AF22" s="68">
        <f>AF5</f>
        <v>1</v>
      </c>
      <c r="AG22" s="50">
        <f>AG5</f>
        <v>2</v>
      </c>
      <c r="AH22" s="50">
        <f>AH5</f>
        <v>3</v>
      </c>
      <c r="AI22" s="50">
        <f>AI5</f>
        <v>4</v>
      </c>
      <c r="AJ22" s="50">
        <f>AJ5</f>
        <v>5</v>
      </c>
      <c r="AK22" s="73"/>
    </row>
    <row r="23" spans="1:37" ht="43.2" x14ac:dyDescent="0.3">
      <c r="A23" s="35" t="s">
        <v>0</v>
      </c>
      <c r="B23" s="21">
        <f t="shared" ref="B23:B28" si="8">B13/$B$19</f>
        <v>0.36101083032490977</v>
      </c>
      <c r="C23" s="21">
        <f t="shared" ref="C23:C28" si="9">C13/$C$19</f>
        <v>0.52356020942408377</v>
      </c>
      <c r="D23" s="21">
        <f t="shared" ref="D23:D28" si="10">D13/$D$19</f>
        <v>0.39001560062402491</v>
      </c>
      <c r="E23" s="21">
        <f t="shared" ref="E23:E28" si="11">E13/$E$19</f>
        <v>0.24479804161566707</v>
      </c>
      <c r="F23" s="21">
        <f t="shared" ref="F23:F28" si="12">F13/$F$19</f>
        <v>0.29476787030213708</v>
      </c>
      <c r="G23" s="21">
        <f t="shared" ref="G23:G28" si="13">G13/$G$19</f>
        <v>0.25925925925925924</v>
      </c>
      <c r="I23" s="90"/>
      <c r="N23" s="30"/>
      <c r="P23" s="74"/>
      <c r="Q23" s="51" t="s">
        <v>43</v>
      </c>
      <c r="R23" s="53">
        <f t="shared" ref="R23:V26" si="14">R6</f>
        <v>0.5</v>
      </c>
      <c r="S23" s="68">
        <f t="shared" si="14"/>
        <v>1</v>
      </c>
      <c r="T23" s="53">
        <f t="shared" si="14"/>
        <v>2</v>
      </c>
      <c r="U23" s="53">
        <f t="shared" si="14"/>
        <v>3</v>
      </c>
      <c r="V23" s="53">
        <f t="shared" si="14"/>
        <v>4</v>
      </c>
      <c r="X23" s="51" t="s">
        <v>43</v>
      </c>
      <c r="Y23" s="53">
        <f t="shared" ref="Y23:AC26" si="15">Y6</f>
        <v>2</v>
      </c>
      <c r="Z23" s="68">
        <f t="shared" si="15"/>
        <v>1</v>
      </c>
      <c r="AA23" s="53">
        <f t="shared" si="15"/>
        <v>0.5</v>
      </c>
      <c r="AB23" s="53">
        <f t="shared" si="15"/>
        <v>0.4</v>
      </c>
      <c r="AC23" s="53">
        <f t="shared" si="15"/>
        <v>0.33</v>
      </c>
      <c r="AE23" s="54" t="s">
        <v>43</v>
      </c>
      <c r="AF23" s="53">
        <f t="shared" ref="AF23:AJ26" si="16">AF6</f>
        <v>0.5</v>
      </c>
      <c r="AG23" s="68">
        <f t="shared" si="16"/>
        <v>1</v>
      </c>
      <c r="AH23" s="53">
        <f t="shared" si="16"/>
        <v>2</v>
      </c>
      <c r="AI23" s="53">
        <f t="shared" si="16"/>
        <v>3</v>
      </c>
      <c r="AJ23" s="53">
        <f t="shared" si="16"/>
        <v>4</v>
      </c>
      <c r="AK23" s="73"/>
    </row>
    <row r="24" spans="1:37" ht="28.8" x14ac:dyDescent="0.3">
      <c r="A24" s="35" t="s">
        <v>1</v>
      </c>
      <c r="B24" s="21">
        <f t="shared" si="8"/>
        <v>0.11913357400722022</v>
      </c>
      <c r="C24" s="21">
        <f t="shared" si="9"/>
        <v>0.17452006980802792</v>
      </c>
      <c r="D24" s="21">
        <f t="shared" si="10"/>
        <v>0.23400936037441494</v>
      </c>
      <c r="E24" s="21">
        <f t="shared" si="11"/>
        <v>0.30599755201958384</v>
      </c>
      <c r="F24" s="21">
        <f t="shared" si="12"/>
        <v>0.22107590272660282</v>
      </c>
      <c r="G24" s="21">
        <f t="shared" si="13"/>
        <v>0.22222222222222221</v>
      </c>
      <c r="I24" s="90"/>
      <c r="N24" s="30"/>
      <c r="P24" s="74"/>
      <c r="Q24" s="49" t="s">
        <v>44</v>
      </c>
      <c r="R24" s="50">
        <f t="shared" si="14"/>
        <v>0.33</v>
      </c>
      <c r="S24" s="50">
        <f t="shared" si="14"/>
        <v>0.5</v>
      </c>
      <c r="T24" s="68">
        <f t="shared" si="14"/>
        <v>1</v>
      </c>
      <c r="U24" s="50">
        <f t="shared" si="14"/>
        <v>2</v>
      </c>
      <c r="V24" s="50">
        <f t="shared" si="14"/>
        <v>3</v>
      </c>
      <c r="X24" s="49" t="s">
        <v>44</v>
      </c>
      <c r="Y24" s="50">
        <f t="shared" si="15"/>
        <v>3</v>
      </c>
      <c r="Z24" s="50">
        <f t="shared" si="15"/>
        <v>2</v>
      </c>
      <c r="AA24" s="68">
        <f t="shared" si="15"/>
        <v>1</v>
      </c>
      <c r="AB24" s="50">
        <f t="shared" si="15"/>
        <v>0.67</v>
      </c>
      <c r="AC24" s="50">
        <f t="shared" si="15"/>
        <v>0.5</v>
      </c>
      <c r="AE24" s="49" t="s">
        <v>44</v>
      </c>
      <c r="AF24" s="50">
        <f t="shared" si="16"/>
        <v>0.33</v>
      </c>
      <c r="AG24" s="50">
        <f t="shared" si="16"/>
        <v>0.5</v>
      </c>
      <c r="AH24" s="68">
        <f t="shared" si="16"/>
        <v>1</v>
      </c>
      <c r="AI24" s="50">
        <f t="shared" si="16"/>
        <v>2</v>
      </c>
      <c r="AJ24" s="50">
        <f t="shared" si="16"/>
        <v>3</v>
      </c>
      <c r="AK24" s="73"/>
    </row>
    <row r="25" spans="1:37" ht="43.2" x14ac:dyDescent="0.3">
      <c r="A25" s="35" t="s">
        <v>2</v>
      </c>
      <c r="B25" s="21">
        <f t="shared" si="8"/>
        <v>0.1444043321299639</v>
      </c>
      <c r="C25" s="21">
        <f t="shared" si="9"/>
        <v>0.1169284467713787</v>
      </c>
      <c r="D25" s="21">
        <f t="shared" si="10"/>
        <v>0.15600624024960996</v>
      </c>
      <c r="E25" s="21">
        <f t="shared" si="11"/>
        <v>0.22031823745410037</v>
      </c>
      <c r="F25" s="21">
        <f t="shared" si="12"/>
        <v>0.16212232866617543</v>
      </c>
      <c r="G25" s="21">
        <f t="shared" si="13"/>
        <v>0.18518518518518517</v>
      </c>
      <c r="I25" s="90"/>
      <c r="N25" s="30"/>
      <c r="P25" s="74"/>
      <c r="Q25" s="51" t="s">
        <v>46</v>
      </c>
      <c r="R25" s="53">
        <f t="shared" si="14"/>
        <v>0.25</v>
      </c>
      <c r="S25" s="53">
        <f t="shared" si="14"/>
        <v>0.33</v>
      </c>
      <c r="T25" s="53">
        <f t="shared" si="14"/>
        <v>0.5</v>
      </c>
      <c r="U25" s="68">
        <f t="shared" si="14"/>
        <v>1</v>
      </c>
      <c r="V25" s="53">
        <f t="shared" si="14"/>
        <v>2</v>
      </c>
      <c r="X25" s="51" t="s">
        <v>46</v>
      </c>
      <c r="Y25" s="53">
        <f t="shared" si="15"/>
        <v>4</v>
      </c>
      <c r="Z25" s="53">
        <f t="shared" si="15"/>
        <v>2.5</v>
      </c>
      <c r="AA25" s="53">
        <f t="shared" si="15"/>
        <v>1.5</v>
      </c>
      <c r="AB25" s="68">
        <f t="shared" si="15"/>
        <v>1</v>
      </c>
      <c r="AC25" s="53">
        <f t="shared" si="15"/>
        <v>0.75</v>
      </c>
      <c r="AE25" s="54" t="s">
        <v>46</v>
      </c>
      <c r="AF25" s="53">
        <f t="shared" si="16"/>
        <v>0.25</v>
      </c>
      <c r="AG25" s="53">
        <f t="shared" si="16"/>
        <v>0.33</v>
      </c>
      <c r="AH25" s="53">
        <f t="shared" si="16"/>
        <v>0.5</v>
      </c>
      <c r="AI25" s="68">
        <f t="shared" si="16"/>
        <v>1</v>
      </c>
      <c r="AJ25" s="53">
        <f t="shared" si="16"/>
        <v>2</v>
      </c>
      <c r="AK25" s="73"/>
    </row>
    <row r="26" spans="1:37" ht="28.8" x14ac:dyDescent="0.3">
      <c r="A26" s="35" t="s">
        <v>3</v>
      </c>
      <c r="B26" s="21">
        <f t="shared" si="8"/>
        <v>0.18050541516245489</v>
      </c>
      <c r="C26" s="21">
        <f t="shared" si="9"/>
        <v>6.9808027923211169E-2</v>
      </c>
      <c r="D26" s="21">
        <f t="shared" si="10"/>
        <v>8.736349453978158E-2</v>
      </c>
      <c r="E26" s="21">
        <f t="shared" si="11"/>
        <v>0.12239902080783353</v>
      </c>
      <c r="F26" s="21">
        <f t="shared" si="12"/>
        <v>0.19896831245394256</v>
      </c>
      <c r="G26" s="21">
        <f t="shared" si="13"/>
        <v>0.14814814814814814</v>
      </c>
      <c r="I26" s="90"/>
      <c r="N26" s="30"/>
      <c r="P26" s="74"/>
      <c r="Q26" s="49" t="s">
        <v>45</v>
      </c>
      <c r="R26" s="50">
        <f t="shared" si="14"/>
        <v>0.2</v>
      </c>
      <c r="S26" s="50">
        <f t="shared" si="14"/>
        <v>0.25</v>
      </c>
      <c r="T26" s="50">
        <f t="shared" si="14"/>
        <v>0.33</v>
      </c>
      <c r="U26" s="50">
        <f t="shared" si="14"/>
        <v>0.5</v>
      </c>
      <c r="V26" s="68">
        <f t="shared" si="14"/>
        <v>1</v>
      </c>
      <c r="X26" s="49" t="s">
        <v>45</v>
      </c>
      <c r="Y26" s="50">
        <f t="shared" si="15"/>
        <v>5</v>
      </c>
      <c r="Z26" s="50">
        <f t="shared" si="15"/>
        <v>3</v>
      </c>
      <c r="AA26" s="50">
        <f t="shared" si="15"/>
        <v>2</v>
      </c>
      <c r="AB26" s="50">
        <f t="shared" si="15"/>
        <v>1.33</v>
      </c>
      <c r="AC26" s="68">
        <f t="shared" si="15"/>
        <v>1</v>
      </c>
      <c r="AE26" s="49" t="s">
        <v>45</v>
      </c>
      <c r="AF26" s="50">
        <f t="shared" si="16"/>
        <v>0.2</v>
      </c>
      <c r="AG26" s="50">
        <f t="shared" si="16"/>
        <v>0.25</v>
      </c>
      <c r="AH26" s="50">
        <f t="shared" si="16"/>
        <v>0.33</v>
      </c>
      <c r="AI26" s="50">
        <f t="shared" si="16"/>
        <v>0.5</v>
      </c>
      <c r="AJ26" s="68">
        <f t="shared" si="16"/>
        <v>1</v>
      </c>
      <c r="AK26" s="73"/>
    </row>
    <row r="27" spans="1:37" x14ac:dyDescent="0.3">
      <c r="A27" s="35" t="s">
        <v>4</v>
      </c>
      <c r="B27" s="21">
        <f t="shared" si="8"/>
        <v>9.0252707581227443E-2</v>
      </c>
      <c r="C27" s="21">
        <f t="shared" si="9"/>
        <v>5.7591623036649213E-2</v>
      </c>
      <c r="D27" s="21">
        <f t="shared" si="10"/>
        <v>7.0202808112324488E-2</v>
      </c>
      <c r="E27" s="21">
        <f t="shared" si="11"/>
        <v>4.528763769889841E-2</v>
      </c>
      <c r="F27" s="21">
        <f t="shared" si="12"/>
        <v>7.369196757553427E-2</v>
      </c>
      <c r="G27" s="21">
        <f t="shared" si="13"/>
        <v>0.1111111111111111</v>
      </c>
      <c r="I27" s="90"/>
      <c r="N27" s="30"/>
      <c r="P27" s="74"/>
      <c r="Q27" s="51" t="s">
        <v>6</v>
      </c>
      <c r="R27" s="52">
        <f>SUM(R22:R26)</f>
        <v>2.2800000000000002</v>
      </c>
      <c r="S27" s="52">
        <f>SUM(S22:S26)</f>
        <v>4.08</v>
      </c>
      <c r="T27" s="52">
        <f t="shared" ref="T27:V27" si="17">SUM(T22:T26)</f>
        <v>6.83</v>
      </c>
      <c r="U27" s="52">
        <f t="shared" si="17"/>
        <v>10.5</v>
      </c>
      <c r="V27" s="52">
        <f t="shared" si="17"/>
        <v>15</v>
      </c>
      <c r="X27" s="51" t="s">
        <v>6</v>
      </c>
      <c r="Y27" s="52">
        <f>SUM(Y22:Y26)</f>
        <v>15</v>
      </c>
      <c r="Z27" s="52">
        <f>SUM(Z22:Z26)</f>
        <v>9</v>
      </c>
      <c r="AA27" s="52">
        <f t="shared" ref="AA27" si="18">SUM(AA22:AA26)</f>
        <v>5.33</v>
      </c>
      <c r="AB27" s="52">
        <f t="shared" ref="AB27" si="19">SUM(AB22:AB26)</f>
        <v>3.6500000000000004</v>
      </c>
      <c r="AC27" s="52">
        <f t="shared" ref="AC27" si="20">SUM(AC22:AC26)</f>
        <v>2.7800000000000002</v>
      </c>
      <c r="AE27" s="51" t="s">
        <v>6</v>
      </c>
      <c r="AF27" s="52">
        <f>SUM(AF22:AF26)</f>
        <v>2.2800000000000002</v>
      </c>
      <c r="AG27" s="52">
        <f>SUM(AG22:AG26)</f>
        <v>4.08</v>
      </c>
      <c r="AH27" s="52">
        <f t="shared" ref="AH27" si="21">SUM(AH22:AH26)</f>
        <v>6.83</v>
      </c>
      <c r="AI27" s="52">
        <f t="shared" ref="AI27" si="22">SUM(AI22:AI26)</f>
        <v>10.5</v>
      </c>
      <c r="AJ27" s="52">
        <f t="shared" ref="AJ27" si="23">SUM(AJ22:AJ26)</f>
        <v>15</v>
      </c>
      <c r="AK27" s="73"/>
    </row>
    <row r="28" spans="1:37" x14ac:dyDescent="0.3">
      <c r="A28" s="35" t="s">
        <v>5</v>
      </c>
      <c r="B28" s="21">
        <f t="shared" si="8"/>
        <v>0.10469314079422382</v>
      </c>
      <c r="C28" s="21">
        <f t="shared" si="9"/>
        <v>5.7591623036649213E-2</v>
      </c>
      <c r="D28" s="21">
        <f t="shared" si="10"/>
        <v>6.2402496099843989E-2</v>
      </c>
      <c r="E28" s="21">
        <f t="shared" si="11"/>
        <v>6.1199510403916767E-2</v>
      </c>
      <c r="F28" s="21">
        <f t="shared" si="12"/>
        <v>4.9373618275607968E-2</v>
      </c>
      <c r="G28" s="21">
        <f t="shared" si="13"/>
        <v>7.407407407407407E-2</v>
      </c>
      <c r="I28" s="90"/>
      <c r="N28" s="30"/>
      <c r="P28" s="74"/>
      <c r="Q28" s="51"/>
      <c r="AK28" s="73"/>
    </row>
    <row r="29" spans="1:37" ht="36.6" customHeight="1" x14ac:dyDescent="0.5">
      <c r="A29" s="35"/>
      <c r="B29" s="21"/>
      <c r="C29" s="21"/>
      <c r="D29" s="21"/>
      <c r="E29" s="21"/>
      <c r="F29" s="21"/>
      <c r="G29" s="21"/>
      <c r="H29" s="22"/>
      <c r="J29" s="20"/>
      <c r="N29" s="30"/>
      <c r="P29" s="74"/>
      <c r="Q29" s="86" t="s">
        <v>50</v>
      </c>
      <c r="R29" s="79"/>
      <c r="S29" s="79"/>
      <c r="T29" s="79"/>
      <c r="U29" s="79"/>
      <c r="V29" s="79"/>
      <c r="X29" s="86" t="s">
        <v>51</v>
      </c>
      <c r="Y29" s="79"/>
      <c r="Z29" s="79"/>
      <c r="AA29" s="79"/>
      <c r="AB29" s="79"/>
      <c r="AC29" s="79"/>
      <c r="AE29" s="86" t="s">
        <v>52</v>
      </c>
      <c r="AF29" s="79"/>
      <c r="AG29" s="79"/>
      <c r="AH29" s="79"/>
      <c r="AI29" s="79"/>
      <c r="AJ29" s="79"/>
      <c r="AK29" s="73"/>
    </row>
    <row r="30" spans="1:37" ht="43.2" x14ac:dyDescent="0.5">
      <c r="A30" s="78" t="s">
        <v>31</v>
      </c>
      <c r="B30" s="79"/>
      <c r="D30" s="20"/>
      <c r="N30" s="30"/>
      <c r="P30" s="74"/>
      <c r="Q30" s="48" t="s">
        <v>42</v>
      </c>
      <c r="R30" s="48" t="s">
        <v>41</v>
      </c>
      <c r="S30" s="48" t="s">
        <v>43</v>
      </c>
      <c r="T30" s="48" t="s">
        <v>44</v>
      </c>
      <c r="U30" s="48" t="s">
        <v>46</v>
      </c>
      <c r="V30" s="48" t="s">
        <v>45</v>
      </c>
      <c r="X30" s="48" t="s">
        <v>42</v>
      </c>
      <c r="Y30" s="48" t="s">
        <v>41</v>
      </c>
      <c r="Z30" s="48" t="s">
        <v>43</v>
      </c>
      <c r="AA30" s="48" t="s">
        <v>44</v>
      </c>
      <c r="AB30" s="48" t="s">
        <v>46</v>
      </c>
      <c r="AC30" s="48" t="s">
        <v>45</v>
      </c>
      <c r="AE30" s="48" t="s">
        <v>42</v>
      </c>
      <c r="AF30" s="48" t="s">
        <v>41</v>
      </c>
      <c r="AG30" s="48" t="s">
        <v>43</v>
      </c>
      <c r="AH30" s="48" t="s">
        <v>44</v>
      </c>
      <c r="AI30" s="48" t="s">
        <v>46</v>
      </c>
      <c r="AJ30" s="48" t="s">
        <v>45</v>
      </c>
      <c r="AK30" s="73"/>
    </row>
    <row r="31" spans="1:37" ht="43.2" x14ac:dyDescent="0.3">
      <c r="A31" s="37" t="s">
        <v>30</v>
      </c>
      <c r="B31" s="19" t="s">
        <v>27</v>
      </c>
      <c r="D31" s="20"/>
      <c r="N31" s="30"/>
      <c r="P31" s="74"/>
      <c r="Q31" s="49" t="s">
        <v>41</v>
      </c>
      <c r="R31" s="68">
        <f>R13</f>
        <v>1</v>
      </c>
      <c r="S31" s="50">
        <f>S13</f>
        <v>1.5</v>
      </c>
      <c r="T31" s="50">
        <f t="shared" ref="T31:V31" si="24">T13</f>
        <v>2</v>
      </c>
      <c r="U31" s="50">
        <f t="shared" si="24"/>
        <v>2.5</v>
      </c>
      <c r="V31" s="50">
        <f t="shared" si="24"/>
        <v>3</v>
      </c>
      <c r="X31" s="49" t="s">
        <v>41</v>
      </c>
      <c r="Y31" s="68">
        <f>Y13</f>
        <v>1</v>
      </c>
      <c r="Z31" s="50">
        <f t="shared" ref="Z31:AC31" si="25">Z13</f>
        <v>2</v>
      </c>
      <c r="AA31" s="50">
        <f t="shared" si="25"/>
        <v>2.5</v>
      </c>
      <c r="AB31" s="50">
        <f t="shared" si="25"/>
        <v>3</v>
      </c>
      <c r="AC31" s="50">
        <f t="shared" si="25"/>
        <v>3.5</v>
      </c>
      <c r="AE31" s="49" t="s">
        <v>41</v>
      </c>
      <c r="AF31" s="68">
        <f>AF13</f>
        <v>1</v>
      </c>
      <c r="AG31" s="50">
        <f t="shared" ref="AG31:AJ31" si="26">AG13</f>
        <v>1.5</v>
      </c>
      <c r="AH31" s="50">
        <f t="shared" si="26"/>
        <v>2</v>
      </c>
      <c r="AI31" s="50">
        <f t="shared" si="26"/>
        <v>2.5</v>
      </c>
      <c r="AJ31" s="50">
        <f t="shared" si="26"/>
        <v>3</v>
      </c>
      <c r="AK31" s="73"/>
    </row>
    <row r="32" spans="1:37" ht="43.2" x14ac:dyDescent="0.3">
      <c r="A32" s="38" t="s">
        <v>0</v>
      </c>
      <c r="B32" s="1">
        <f>AVERAGE(B23:G23)</f>
        <v>0.34556863525834691</v>
      </c>
      <c r="N32" s="30"/>
      <c r="P32" s="74"/>
      <c r="Q32" s="54" t="s">
        <v>43</v>
      </c>
      <c r="R32" s="53">
        <f>R14</f>
        <v>0.67</v>
      </c>
      <c r="S32" s="68">
        <f t="shared" ref="R32:V35" si="27">S14</f>
        <v>1</v>
      </c>
      <c r="T32" s="53">
        <f t="shared" si="27"/>
        <v>1.5</v>
      </c>
      <c r="U32" s="53">
        <f t="shared" si="27"/>
        <v>2</v>
      </c>
      <c r="V32" s="53">
        <f t="shared" si="27"/>
        <v>2.5</v>
      </c>
      <c r="X32" s="54" t="s">
        <v>43</v>
      </c>
      <c r="Y32" s="53">
        <f t="shared" ref="Y32:AC35" si="28">Y14</f>
        <v>0.5</v>
      </c>
      <c r="Z32" s="68">
        <f t="shared" si="28"/>
        <v>1</v>
      </c>
      <c r="AA32" s="53">
        <f t="shared" si="28"/>
        <v>1.5</v>
      </c>
      <c r="AB32" s="53">
        <f t="shared" si="28"/>
        <v>2</v>
      </c>
      <c r="AC32" s="53">
        <f t="shared" si="28"/>
        <v>2.5</v>
      </c>
      <c r="AE32" s="54" t="s">
        <v>43</v>
      </c>
      <c r="AF32" s="53">
        <f t="shared" ref="AF32:AJ35" si="29">AF14</f>
        <v>0.67</v>
      </c>
      <c r="AG32" s="68">
        <f t="shared" si="29"/>
        <v>1</v>
      </c>
      <c r="AH32" s="53">
        <f t="shared" si="29"/>
        <v>1.5</v>
      </c>
      <c r="AI32" s="53">
        <f t="shared" si="29"/>
        <v>2</v>
      </c>
      <c r="AJ32" s="53">
        <f t="shared" si="29"/>
        <v>2.5</v>
      </c>
      <c r="AK32" s="73"/>
    </row>
    <row r="33" spans="1:37" ht="28.8" x14ac:dyDescent="0.3">
      <c r="A33" s="39" t="s">
        <v>1</v>
      </c>
      <c r="B33" s="45">
        <f>AVERAGE(B24:G24)</f>
        <v>0.21282644685967869</v>
      </c>
      <c r="N33" s="30"/>
      <c r="P33" s="74"/>
      <c r="Q33" s="49" t="s">
        <v>44</v>
      </c>
      <c r="R33" s="50">
        <f t="shared" si="27"/>
        <v>0.5</v>
      </c>
      <c r="S33" s="50">
        <f t="shared" si="27"/>
        <v>0.67</v>
      </c>
      <c r="T33" s="68">
        <f t="shared" si="27"/>
        <v>1</v>
      </c>
      <c r="U33" s="50">
        <f t="shared" si="27"/>
        <v>1.5</v>
      </c>
      <c r="V33" s="50">
        <f t="shared" si="27"/>
        <v>2</v>
      </c>
      <c r="X33" s="49" t="s">
        <v>44</v>
      </c>
      <c r="Y33" s="50">
        <f t="shared" si="28"/>
        <v>0.4</v>
      </c>
      <c r="Z33" s="50">
        <f t="shared" si="28"/>
        <v>0.67</v>
      </c>
      <c r="AA33" s="68">
        <f t="shared" si="28"/>
        <v>1</v>
      </c>
      <c r="AB33" s="50">
        <f t="shared" si="28"/>
        <v>1.5</v>
      </c>
      <c r="AC33" s="50">
        <f t="shared" si="28"/>
        <v>2</v>
      </c>
      <c r="AE33" s="49" t="s">
        <v>44</v>
      </c>
      <c r="AF33" s="50">
        <f t="shared" si="29"/>
        <v>0.5</v>
      </c>
      <c r="AG33" s="50">
        <f t="shared" si="29"/>
        <v>0.67</v>
      </c>
      <c r="AH33" s="68">
        <f t="shared" si="29"/>
        <v>1</v>
      </c>
      <c r="AI33" s="50">
        <f t="shared" si="29"/>
        <v>1.5</v>
      </c>
      <c r="AJ33" s="50">
        <f t="shared" si="29"/>
        <v>2</v>
      </c>
      <c r="AK33" s="73"/>
    </row>
    <row r="34" spans="1:37" ht="43.2" x14ac:dyDescent="0.3">
      <c r="A34" s="38" t="s">
        <v>2</v>
      </c>
      <c r="B34" s="1">
        <f t="shared" ref="B34:B37" si="30">AVERAGE(B25:G25)</f>
        <v>0.16416079507606893</v>
      </c>
      <c r="N34" s="30"/>
      <c r="P34" s="74"/>
      <c r="Q34" s="54" t="s">
        <v>46</v>
      </c>
      <c r="R34" s="53">
        <f t="shared" si="27"/>
        <v>0.4</v>
      </c>
      <c r="S34" s="53">
        <f t="shared" si="27"/>
        <v>0.5</v>
      </c>
      <c r="T34" s="53">
        <f t="shared" si="27"/>
        <v>0.67</v>
      </c>
      <c r="U34" s="68">
        <f t="shared" si="27"/>
        <v>1</v>
      </c>
      <c r="V34" s="53">
        <f t="shared" si="27"/>
        <v>1.5</v>
      </c>
      <c r="X34" s="54" t="s">
        <v>46</v>
      </c>
      <c r="Y34" s="53">
        <f t="shared" si="28"/>
        <v>0.33</v>
      </c>
      <c r="Z34" s="53">
        <f t="shared" si="28"/>
        <v>0.5</v>
      </c>
      <c r="AA34" s="53">
        <f t="shared" si="28"/>
        <v>0.67</v>
      </c>
      <c r="AB34" s="68">
        <f t="shared" si="28"/>
        <v>1</v>
      </c>
      <c r="AC34" s="53">
        <f t="shared" si="28"/>
        <v>1.5</v>
      </c>
      <c r="AE34" s="54" t="s">
        <v>46</v>
      </c>
      <c r="AF34" s="53">
        <f t="shared" si="29"/>
        <v>0.4</v>
      </c>
      <c r="AG34" s="53">
        <f t="shared" si="29"/>
        <v>0.5</v>
      </c>
      <c r="AH34" s="53">
        <f t="shared" si="29"/>
        <v>0.67</v>
      </c>
      <c r="AI34" s="68">
        <f t="shared" si="29"/>
        <v>1</v>
      </c>
      <c r="AJ34" s="53">
        <f t="shared" si="29"/>
        <v>1.5</v>
      </c>
      <c r="AK34" s="73"/>
    </row>
    <row r="35" spans="1:37" ht="28.8" x14ac:dyDescent="0.3">
      <c r="A35" s="39" t="s">
        <v>3</v>
      </c>
      <c r="B35" s="45">
        <f t="shared" si="30"/>
        <v>0.13453206983922864</v>
      </c>
      <c r="N35" s="30"/>
      <c r="P35" s="74"/>
      <c r="Q35" s="49" t="s">
        <v>45</v>
      </c>
      <c r="R35" s="50">
        <f t="shared" si="27"/>
        <v>0.33</v>
      </c>
      <c r="S35" s="50">
        <f t="shared" si="27"/>
        <v>0.4</v>
      </c>
      <c r="T35" s="50">
        <f t="shared" si="27"/>
        <v>0.5</v>
      </c>
      <c r="U35" s="50">
        <f t="shared" si="27"/>
        <v>0.67</v>
      </c>
      <c r="V35" s="68">
        <f t="shared" si="27"/>
        <v>1</v>
      </c>
      <c r="X35" s="49" t="s">
        <v>45</v>
      </c>
      <c r="Y35" s="50">
        <f t="shared" si="28"/>
        <v>0.28999999999999998</v>
      </c>
      <c r="Z35" s="50">
        <f t="shared" si="28"/>
        <v>0.4</v>
      </c>
      <c r="AA35" s="50">
        <f t="shared" si="28"/>
        <v>0.5</v>
      </c>
      <c r="AB35" s="50">
        <f t="shared" si="28"/>
        <v>0.67</v>
      </c>
      <c r="AC35" s="68">
        <f t="shared" si="28"/>
        <v>1</v>
      </c>
      <c r="AE35" s="49" t="s">
        <v>45</v>
      </c>
      <c r="AF35" s="50">
        <f t="shared" si="29"/>
        <v>0.33</v>
      </c>
      <c r="AG35" s="50">
        <f t="shared" si="29"/>
        <v>0.4</v>
      </c>
      <c r="AH35" s="50">
        <f t="shared" si="29"/>
        <v>0.5</v>
      </c>
      <c r="AI35" s="50">
        <f t="shared" si="29"/>
        <v>0.67</v>
      </c>
      <c r="AJ35" s="68">
        <f t="shared" si="29"/>
        <v>1</v>
      </c>
      <c r="AK35" s="73"/>
    </row>
    <row r="36" spans="1:37" x14ac:dyDescent="0.3">
      <c r="A36" s="38" t="s">
        <v>4</v>
      </c>
      <c r="B36" s="1">
        <f t="shared" si="30"/>
        <v>7.4689642519290819E-2</v>
      </c>
      <c r="N36" s="30"/>
      <c r="P36" s="74"/>
      <c r="Q36" s="51" t="s">
        <v>6</v>
      </c>
      <c r="R36" s="52">
        <f>SUM(R31:R35)</f>
        <v>2.9</v>
      </c>
      <c r="S36" s="52">
        <f>SUM(S31:S35)</f>
        <v>4.07</v>
      </c>
      <c r="T36" s="52">
        <f t="shared" ref="T36" si="31">SUM(T31:T35)</f>
        <v>5.67</v>
      </c>
      <c r="U36" s="52">
        <f t="shared" ref="U36" si="32">SUM(U31:U35)</f>
        <v>7.67</v>
      </c>
      <c r="V36" s="52">
        <f t="shared" ref="V36" si="33">SUM(V31:V35)</f>
        <v>10</v>
      </c>
      <c r="X36" s="51" t="s">
        <v>6</v>
      </c>
      <c r="Y36" s="52">
        <f>SUM(Y31:Y35)</f>
        <v>2.52</v>
      </c>
      <c r="Z36" s="52">
        <f>SUM(Z31:Z35)</f>
        <v>4.57</v>
      </c>
      <c r="AA36" s="52">
        <f t="shared" ref="AA36" si="34">SUM(AA31:AA35)</f>
        <v>6.17</v>
      </c>
      <c r="AB36" s="52">
        <f t="shared" ref="AB36" si="35">SUM(AB31:AB35)</f>
        <v>8.17</v>
      </c>
      <c r="AC36" s="52">
        <f t="shared" ref="AC36" si="36">SUM(AC31:AC35)</f>
        <v>10.5</v>
      </c>
      <c r="AE36" s="51" t="s">
        <v>6</v>
      </c>
      <c r="AF36" s="52">
        <f>SUM(AF31:AF35)</f>
        <v>2.9</v>
      </c>
      <c r="AG36" s="52">
        <f>SUM(AG31:AG35)</f>
        <v>4.07</v>
      </c>
      <c r="AH36" s="52">
        <f t="shared" ref="AH36" si="37">SUM(AH31:AH35)</f>
        <v>5.67</v>
      </c>
      <c r="AI36" s="52">
        <f t="shared" ref="AI36" si="38">SUM(AI31:AI35)</f>
        <v>7.67</v>
      </c>
      <c r="AJ36" s="52">
        <f t="shared" ref="AJ36" si="39">SUM(AJ31:AJ35)</f>
        <v>10</v>
      </c>
      <c r="AK36" s="73"/>
    </row>
    <row r="37" spans="1:37" x14ac:dyDescent="0.3">
      <c r="A37" s="39" t="s">
        <v>5</v>
      </c>
      <c r="B37" s="45">
        <f t="shared" si="30"/>
        <v>6.8222410447385973E-2</v>
      </c>
      <c r="N37" s="30"/>
      <c r="P37" s="74"/>
      <c r="AK37" s="73"/>
    </row>
    <row r="38" spans="1:37" ht="64.2" customHeight="1" x14ac:dyDescent="0.3">
      <c r="A38" s="29"/>
      <c r="N38" s="30"/>
      <c r="P38" s="75" t="s">
        <v>54</v>
      </c>
      <c r="AK38" s="73"/>
    </row>
    <row r="39" spans="1:37" ht="25.8" x14ac:dyDescent="0.5">
      <c r="A39" s="78" t="s">
        <v>34</v>
      </c>
      <c r="B39" s="79"/>
      <c r="C39" s="79"/>
      <c r="D39" s="79"/>
      <c r="E39" s="79"/>
      <c r="F39" s="79"/>
      <c r="G39" s="79"/>
      <c r="N39" s="30"/>
      <c r="P39" s="74"/>
      <c r="Q39" s="86" t="s">
        <v>40</v>
      </c>
      <c r="R39" s="79"/>
      <c r="S39" s="79"/>
      <c r="T39" s="79"/>
      <c r="U39" s="79"/>
      <c r="V39" s="79"/>
      <c r="X39" s="86" t="s">
        <v>49</v>
      </c>
      <c r="Y39" s="79"/>
      <c r="Z39" s="79"/>
      <c r="AA39" s="79"/>
      <c r="AB39" s="79"/>
      <c r="AC39" s="79"/>
      <c r="AE39" s="86" t="s">
        <v>53</v>
      </c>
      <c r="AF39" s="79"/>
      <c r="AG39" s="79"/>
      <c r="AH39" s="79"/>
      <c r="AI39" s="79"/>
      <c r="AJ39" s="79"/>
      <c r="AK39" s="73"/>
    </row>
    <row r="40" spans="1:37" ht="14.4" customHeight="1" x14ac:dyDescent="0.3">
      <c r="A40" s="37" t="s">
        <v>30</v>
      </c>
      <c r="B40" s="19" t="s">
        <v>0</v>
      </c>
      <c r="C40" s="19" t="s">
        <v>1</v>
      </c>
      <c r="D40" s="19" t="s">
        <v>2</v>
      </c>
      <c r="E40" s="19" t="s">
        <v>3</v>
      </c>
      <c r="F40" s="19" t="s">
        <v>4</v>
      </c>
      <c r="G40" s="19" t="s">
        <v>5</v>
      </c>
      <c r="I40" s="23"/>
      <c r="L40" s="16"/>
      <c r="N40" s="30"/>
      <c r="P40" s="74"/>
      <c r="Q40" s="48" t="s">
        <v>42</v>
      </c>
      <c r="R40" s="48" t="s">
        <v>41</v>
      </c>
      <c r="S40" s="48" t="s">
        <v>43</v>
      </c>
      <c r="T40" s="48" t="s">
        <v>44</v>
      </c>
      <c r="U40" s="48" t="s">
        <v>46</v>
      </c>
      <c r="V40" s="48" t="s">
        <v>45</v>
      </c>
      <c r="X40" s="48" t="s">
        <v>42</v>
      </c>
      <c r="Y40" s="48" t="s">
        <v>41</v>
      </c>
      <c r="Z40" s="48" t="s">
        <v>43</v>
      </c>
      <c r="AA40" s="48" t="s">
        <v>44</v>
      </c>
      <c r="AB40" s="48" t="s">
        <v>46</v>
      </c>
      <c r="AC40" s="48" t="s">
        <v>45</v>
      </c>
      <c r="AE40" s="48" t="s">
        <v>42</v>
      </c>
      <c r="AF40" s="48" t="s">
        <v>41</v>
      </c>
      <c r="AG40" s="48" t="s">
        <v>43</v>
      </c>
      <c r="AH40" s="48" t="s">
        <v>44</v>
      </c>
      <c r="AI40" s="48" t="s">
        <v>46</v>
      </c>
      <c r="AJ40" s="48" t="s">
        <v>45</v>
      </c>
      <c r="AK40" s="73"/>
    </row>
    <row r="41" spans="1:37" ht="14.4" customHeight="1" x14ac:dyDescent="0.3">
      <c r="A41" s="35" t="s">
        <v>0</v>
      </c>
      <c r="B41" s="21">
        <f>PRODUCT(B13,$B$32)</f>
        <v>0.34556863525834691</v>
      </c>
      <c r="C41" s="21">
        <f t="shared" ref="C41:C46" si="40">PRODUCT(C13,$B$33)</f>
        <v>0.6384793405790361</v>
      </c>
      <c r="D41" s="21">
        <f t="shared" ref="D41:D46" si="41">PRODUCT(D13,$B$34)</f>
        <v>0.41040198769017233</v>
      </c>
      <c r="E41" s="21">
        <f t="shared" ref="E41:E45" si="42">PRODUCT(E13,$B$35)</f>
        <v>0.26906413967845727</v>
      </c>
      <c r="F41" s="21">
        <f t="shared" ref="F41:F46" si="43">PRODUCT(F13,$B$36)</f>
        <v>0.29875857007716328</v>
      </c>
      <c r="G41" s="21">
        <f t="shared" ref="G41:G46" si="44">PRODUCT(G13,$B$37)</f>
        <v>0.2387784365658509</v>
      </c>
      <c r="I41" s="23"/>
      <c r="L41" s="16"/>
      <c r="N41" s="30"/>
      <c r="P41" s="74"/>
      <c r="Q41" s="49" t="s">
        <v>41</v>
      </c>
      <c r="R41" s="50">
        <f>R22/R$27</f>
        <v>0.43859649122807015</v>
      </c>
      <c r="S41" s="50">
        <f>S22/S$27</f>
        <v>0.49019607843137253</v>
      </c>
      <c r="T41" s="50">
        <f t="shared" ref="T41:V41" si="45">T22/T$27</f>
        <v>0.43923865300146414</v>
      </c>
      <c r="U41" s="50">
        <f t="shared" si="45"/>
        <v>0.38095238095238093</v>
      </c>
      <c r="V41" s="50">
        <f t="shared" si="45"/>
        <v>0.33333333333333331</v>
      </c>
      <c r="X41" s="49" t="s">
        <v>41</v>
      </c>
      <c r="Y41" s="50">
        <f>Y22/Y$27</f>
        <v>6.6666666666666666E-2</v>
      </c>
      <c r="Z41" s="50">
        <f t="shared" ref="Z41:AC41" si="46">Z22/Z$27</f>
        <v>5.5555555555555552E-2</v>
      </c>
      <c r="AA41" s="50">
        <f t="shared" si="46"/>
        <v>6.1913696060037528E-2</v>
      </c>
      <c r="AB41" s="50">
        <f t="shared" si="46"/>
        <v>6.8493150684931503E-2</v>
      </c>
      <c r="AC41" s="50">
        <f t="shared" si="46"/>
        <v>7.1942446043165464E-2</v>
      </c>
      <c r="AE41" s="49" t="s">
        <v>41</v>
      </c>
      <c r="AF41" s="50">
        <f>AF31/AF$36</f>
        <v>0.34482758620689657</v>
      </c>
      <c r="AG41" s="50">
        <f t="shared" ref="AG41:AJ41" si="47">AG31/AG$36</f>
        <v>0.36855036855036855</v>
      </c>
      <c r="AH41" s="50">
        <f t="shared" si="47"/>
        <v>0.35273368606701938</v>
      </c>
      <c r="AI41" s="50">
        <f t="shared" si="47"/>
        <v>0.32594524119947849</v>
      </c>
      <c r="AJ41" s="50">
        <f t="shared" si="47"/>
        <v>0.3</v>
      </c>
      <c r="AK41" s="73"/>
    </row>
    <row r="42" spans="1:37" ht="14.4" customHeight="1" x14ac:dyDescent="0.3">
      <c r="A42" s="35" t="s">
        <v>1</v>
      </c>
      <c r="B42" s="21">
        <f t="shared" ref="B42:B46" si="48">PRODUCT(B14,$B$32)</f>
        <v>0.11403764963525449</v>
      </c>
      <c r="C42" s="21">
        <f t="shared" si="40"/>
        <v>0.21282644685967869</v>
      </c>
      <c r="D42" s="21">
        <f t="shared" si="41"/>
        <v>0.24624119261410338</v>
      </c>
      <c r="E42" s="21">
        <f t="shared" si="42"/>
        <v>0.33633017459807157</v>
      </c>
      <c r="F42" s="21">
        <f t="shared" si="43"/>
        <v>0.22406892755787244</v>
      </c>
      <c r="G42" s="21">
        <f>PRODUCT(G14,$B$37)</f>
        <v>0.20466723134215792</v>
      </c>
      <c r="I42" s="23"/>
      <c r="L42" s="16"/>
      <c r="N42" s="30"/>
      <c r="P42" s="74"/>
      <c r="Q42" s="54" t="s">
        <v>43</v>
      </c>
      <c r="R42" s="53">
        <f>R23/R$27</f>
        <v>0.21929824561403508</v>
      </c>
      <c r="S42" s="53">
        <f t="shared" ref="R42:V45" si="49">S23/S$27</f>
        <v>0.24509803921568626</v>
      </c>
      <c r="T42" s="53">
        <f t="shared" si="49"/>
        <v>0.29282576866764276</v>
      </c>
      <c r="U42" s="53">
        <f t="shared" si="49"/>
        <v>0.2857142857142857</v>
      </c>
      <c r="V42" s="53">
        <f t="shared" si="49"/>
        <v>0.26666666666666666</v>
      </c>
      <c r="X42" s="54" t="s">
        <v>43</v>
      </c>
      <c r="Y42" s="53">
        <f>Y23/Y$27</f>
        <v>0.13333333333333333</v>
      </c>
      <c r="Z42" s="53">
        <f t="shared" ref="Y42:AC45" si="50">Z23/Z$27</f>
        <v>0.1111111111111111</v>
      </c>
      <c r="AA42" s="53">
        <f t="shared" si="50"/>
        <v>9.3808630393996242E-2</v>
      </c>
      <c r="AB42" s="53">
        <f t="shared" si="50"/>
        <v>0.1095890410958904</v>
      </c>
      <c r="AC42" s="53">
        <f t="shared" si="50"/>
        <v>0.11870503597122302</v>
      </c>
      <c r="AE42" s="54" t="s">
        <v>43</v>
      </c>
      <c r="AF42" s="53">
        <f>AF32/AF$36</f>
        <v>0.23103448275862071</v>
      </c>
      <c r="AG42" s="53">
        <f t="shared" ref="AF42:AJ45" si="51">AG32/AG$36</f>
        <v>0.24570024570024568</v>
      </c>
      <c r="AH42" s="53">
        <f t="shared" si="51"/>
        <v>0.26455026455026454</v>
      </c>
      <c r="AI42" s="53">
        <f t="shared" si="51"/>
        <v>0.2607561929595828</v>
      </c>
      <c r="AJ42" s="53">
        <f t="shared" si="51"/>
        <v>0.25</v>
      </c>
      <c r="AK42" s="73"/>
    </row>
    <row r="43" spans="1:37" ht="14.4" customHeight="1" x14ac:dyDescent="0.3">
      <c r="A43" s="35" t="s">
        <v>2</v>
      </c>
      <c r="B43" s="21">
        <f t="shared" si="48"/>
        <v>0.13822745410333878</v>
      </c>
      <c r="C43" s="21">
        <f t="shared" si="40"/>
        <v>0.14259371939598472</v>
      </c>
      <c r="D43" s="21">
        <f t="shared" si="41"/>
        <v>0.16416079507606893</v>
      </c>
      <c r="E43" s="21">
        <f t="shared" si="42"/>
        <v>0.24215772571061156</v>
      </c>
      <c r="F43" s="21">
        <f t="shared" si="43"/>
        <v>0.16431721354243981</v>
      </c>
      <c r="G43" s="21">
        <f>PRODUCT(G15,$B$37)</f>
        <v>0.17055602611846493</v>
      </c>
      <c r="I43" s="23"/>
      <c r="L43" s="16"/>
      <c r="N43" s="30"/>
      <c r="P43" s="74"/>
      <c r="Q43" s="49" t="s">
        <v>44</v>
      </c>
      <c r="R43" s="50">
        <f t="shared" si="49"/>
        <v>0.14473684210526314</v>
      </c>
      <c r="S43" s="50">
        <f t="shared" si="49"/>
        <v>0.12254901960784313</v>
      </c>
      <c r="T43" s="50">
        <f t="shared" si="49"/>
        <v>0.14641288433382138</v>
      </c>
      <c r="U43" s="50">
        <f t="shared" si="49"/>
        <v>0.19047619047619047</v>
      </c>
      <c r="V43" s="50">
        <f t="shared" si="49"/>
        <v>0.2</v>
      </c>
      <c r="X43" s="49" t="s">
        <v>44</v>
      </c>
      <c r="Y43" s="50">
        <f>Y24/Y$27</f>
        <v>0.2</v>
      </c>
      <c r="Z43" s="50">
        <f t="shared" si="50"/>
        <v>0.22222222222222221</v>
      </c>
      <c r="AA43" s="50">
        <f t="shared" si="50"/>
        <v>0.18761726078799248</v>
      </c>
      <c r="AB43" s="50">
        <f t="shared" si="50"/>
        <v>0.18356164383561643</v>
      </c>
      <c r="AC43" s="50">
        <f t="shared" si="50"/>
        <v>0.17985611510791366</v>
      </c>
      <c r="AE43" s="49" t="s">
        <v>44</v>
      </c>
      <c r="AF43" s="50">
        <f>AF33/AF$36</f>
        <v>0.17241379310344829</v>
      </c>
      <c r="AG43" s="50">
        <f t="shared" si="51"/>
        <v>0.16461916461916462</v>
      </c>
      <c r="AH43" s="50">
        <f t="shared" si="51"/>
        <v>0.17636684303350969</v>
      </c>
      <c r="AI43" s="50">
        <f t="shared" si="51"/>
        <v>0.19556714471968709</v>
      </c>
      <c r="AJ43" s="50">
        <f t="shared" si="51"/>
        <v>0.2</v>
      </c>
      <c r="AK43" s="73"/>
    </row>
    <row r="44" spans="1:37" ht="14.4" customHeight="1" x14ac:dyDescent="0.3">
      <c r="A44" s="35" t="s">
        <v>3</v>
      </c>
      <c r="B44" s="21">
        <f t="shared" si="48"/>
        <v>0.17278431762917346</v>
      </c>
      <c r="C44" s="21">
        <f t="shared" si="40"/>
        <v>8.5130578743871477E-2</v>
      </c>
      <c r="D44" s="21">
        <f t="shared" si="41"/>
        <v>9.193004524259861E-2</v>
      </c>
      <c r="E44" s="21">
        <f t="shared" si="42"/>
        <v>0.13453206983922864</v>
      </c>
      <c r="F44" s="21">
        <f t="shared" si="43"/>
        <v>0.20166203480208522</v>
      </c>
      <c r="G44" s="21">
        <f t="shared" si="44"/>
        <v>0.13644482089477195</v>
      </c>
      <c r="I44" s="23"/>
      <c r="L44" s="16"/>
      <c r="N44" s="30"/>
      <c r="P44" s="74"/>
      <c r="Q44" s="54" t="s">
        <v>46</v>
      </c>
      <c r="R44" s="53">
        <f t="shared" si="49"/>
        <v>0.10964912280701754</v>
      </c>
      <c r="S44" s="53">
        <f t="shared" si="49"/>
        <v>8.0882352941176475E-2</v>
      </c>
      <c r="T44" s="53">
        <f t="shared" si="49"/>
        <v>7.320644216691069E-2</v>
      </c>
      <c r="U44" s="53">
        <f t="shared" si="49"/>
        <v>9.5238095238095233E-2</v>
      </c>
      <c r="V44" s="53">
        <f t="shared" si="49"/>
        <v>0.13333333333333333</v>
      </c>
      <c r="X44" s="54" t="s">
        <v>46</v>
      </c>
      <c r="Y44" s="53">
        <f t="shared" si="50"/>
        <v>0.26666666666666666</v>
      </c>
      <c r="Z44" s="53">
        <f t="shared" si="50"/>
        <v>0.27777777777777779</v>
      </c>
      <c r="AA44" s="53">
        <f t="shared" si="50"/>
        <v>0.28142589118198874</v>
      </c>
      <c r="AB44" s="53">
        <f t="shared" si="50"/>
        <v>0.27397260273972601</v>
      </c>
      <c r="AC44" s="53">
        <f t="shared" si="50"/>
        <v>0.26978417266187049</v>
      </c>
      <c r="AE44" s="54" t="s">
        <v>46</v>
      </c>
      <c r="AF44" s="53">
        <f t="shared" si="51"/>
        <v>0.13793103448275862</v>
      </c>
      <c r="AG44" s="53">
        <f t="shared" si="51"/>
        <v>0.12285012285012284</v>
      </c>
      <c r="AH44" s="53">
        <f t="shared" si="51"/>
        <v>0.11816578483245151</v>
      </c>
      <c r="AI44" s="53">
        <f t="shared" si="51"/>
        <v>0.1303780964797914</v>
      </c>
      <c r="AJ44" s="53">
        <f t="shared" si="51"/>
        <v>0.15</v>
      </c>
      <c r="AK44" s="73"/>
    </row>
    <row r="45" spans="1:37" ht="14.4" customHeight="1" x14ac:dyDescent="0.3">
      <c r="A45" s="35" t="s">
        <v>4</v>
      </c>
      <c r="B45" s="21">
        <f t="shared" si="48"/>
        <v>8.6392158814586728E-2</v>
      </c>
      <c r="C45" s="21">
        <f t="shared" si="40"/>
        <v>7.0232727463693967E-2</v>
      </c>
      <c r="D45" s="21">
        <f t="shared" si="41"/>
        <v>7.3872357784231013E-2</v>
      </c>
      <c r="E45" s="21">
        <f t="shared" si="42"/>
        <v>4.9776865840514592E-2</v>
      </c>
      <c r="F45" s="21">
        <f t="shared" si="43"/>
        <v>7.4689642519290819E-2</v>
      </c>
      <c r="G45" s="21">
        <f t="shared" si="44"/>
        <v>0.10233361567107896</v>
      </c>
      <c r="I45" s="23"/>
      <c r="L45" s="16"/>
      <c r="N45" s="30"/>
      <c r="P45" s="74"/>
      <c r="Q45" s="49" t="s">
        <v>45</v>
      </c>
      <c r="R45" s="50">
        <f t="shared" si="49"/>
        <v>8.771929824561403E-2</v>
      </c>
      <c r="S45" s="50">
        <f t="shared" si="49"/>
        <v>6.1274509803921566E-2</v>
      </c>
      <c r="T45" s="50">
        <f t="shared" si="49"/>
        <v>4.8316251830161056E-2</v>
      </c>
      <c r="U45" s="50">
        <f t="shared" si="49"/>
        <v>4.7619047619047616E-2</v>
      </c>
      <c r="V45" s="50">
        <f t="shared" si="49"/>
        <v>6.6666666666666666E-2</v>
      </c>
      <c r="X45" s="49" t="s">
        <v>45</v>
      </c>
      <c r="Y45" s="50">
        <f t="shared" si="50"/>
        <v>0.33333333333333331</v>
      </c>
      <c r="Z45" s="50">
        <f t="shared" si="50"/>
        <v>0.33333333333333331</v>
      </c>
      <c r="AA45" s="50">
        <f t="shared" si="50"/>
        <v>0.37523452157598497</v>
      </c>
      <c r="AB45" s="50">
        <f t="shared" si="50"/>
        <v>0.36438356164383562</v>
      </c>
      <c r="AC45" s="50">
        <f t="shared" si="50"/>
        <v>0.35971223021582732</v>
      </c>
      <c r="AE45" s="49" t="s">
        <v>45</v>
      </c>
      <c r="AF45" s="50">
        <f t="shared" si="51"/>
        <v>0.11379310344827587</v>
      </c>
      <c r="AG45" s="50">
        <f t="shared" si="51"/>
        <v>9.8280098280098274E-2</v>
      </c>
      <c r="AH45" s="50">
        <f t="shared" si="51"/>
        <v>8.8183421516754845E-2</v>
      </c>
      <c r="AI45" s="50">
        <f t="shared" si="51"/>
        <v>8.7353324641460242E-2</v>
      </c>
      <c r="AJ45" s="50">
        <f t="shared" si="51"/>
        <v>0.1</v>
      </c>
      <c r="AK45" s="73"/>
    </row>
    <row r="46" spans="1:37" ht="14.4" customHeight="1" x14ac:dyDescent="0.3">
      <c r="A46" s="35" t="s">
        <v>5</v>
      </c>
      <c r="B46" s="21">
        <f t="shared" si="48"/>
        <v>0.1002149042249206</v>
      </c>
      <c r="C46" s="21">
        <f t="shared" si="40"/>
        <v>7.0232727463693967E-2</v>
      </c>
      <c r="D46" s="21">
        <f t="shared" si="41"/>
        <v>6.5664318030427576E-2</v>
      </c>
      <c r="E46" s="21">
        <f>PRODUCT(E18,$B$35)</f>
        <v>6.7266034919614318E-2</v>
      </c>
      <c r="F46" s="21">
        <f t="shared" si="43"/>
        <v>5.0042060487924853E-2</v>
      </c>
      <c r="G46" s="21">
        <f t="shared" si="44"/>
        <v>6.8222410447385973E-2</v>
      </c>
      <c r="I46" s="23"/>
      <c r="L46" s="16"/>
      <c r="N46" s="30"/>
      <c r="P46" s="74"/>
      <c r="AK46" s="73"/>
    </row>
    <row r="47" spans="1:37" ht="32.4" customHeight="1" x14ac:dyDescent="0.5">
      <c r="A47" s="35"/>
      <c r="B47" s="21"/>
      <c r="C47" s="21"/>
      <c r="D47" s="21"/>
      <c r="E47" s="21"/>
      <c r="F47" s="21"/>
      <c r="G47" s="21"/>
      <c r="H47" s="24"/>
      <c r="I47" s="24"/>
      <c r="J47" s="25"/>
      <c r="L47" s="26"/>
      <c r="N47" s="30"/>
      <c r="P47" s="74"/>
      <c r="Q47" s="86" t="s">
        <v>50</v>
      </c>
      <c r="R47" s="79"/>
      <c r="S47" s="79"/>
      <c r="T47" s="79"/>
      <c r="U47" s="79"/>
      <c r="V47" s="79"/>
      <c r="X47" s="86" t="s">
        <v>51</v>
      </c>
      <c r="Y47" s="79"/>
      <c r="Z47" s="79"/>
      <c r="AA47" s="79"/>
      <c r="AB47" s="79"/>
      <c r="AC47" s="79"/>
      <c r="AE47" s="86" t="s">
        <v>52</v>
      </c>
      <c r="AF47" s="79"/>
      <c r="AG47" s="79"/>
      <c r="AH47" s="79"/>
      <c r="AI47" s="79"/>
      <c r="AJ47" s="79"/>
      <c r="AK47" s="73"/>
    </row>
    <row r="48" spans="1:37" ht="43.2" x14ac:dyDescent="0.5">
      <c r="A48" s="78" t="s">
        <v>33</v>
      </c>
      <c r="B48" s="79"/>
      <c r="C48" s="79"/>
      <c r="D48" s="79"/>
      <c r="E48" s="79"/>
      <c r="F48" s="79"/>
      <c r="G48" s="79"/>
      <c r="H48" s="79"/>
      <c r="I48" s="79"/>
      <c r="J48" s="79"/>
      <c r="L48" s="26"/>
      <c r="N48" s="30"/>
      <c r="P48" s="74"/>
      <c r="Q48" s="48" t="s">
        <v>42</v>
      </c>
      <c r="R48" s="48" t="s">
        <v>41</v>
      </c>
      <c r="S48" s="48" t="s">
        <v>43</v>
      </c>
      <c r="T48" s="48" t="s">
        <v>44</v>
      </c>
      <c r="U48" s="48" t="s">
        <v>46</v>
      </c>
      <c r="V48" s="48" t="s">
        <v>45</v>
      </c>
      <c r="X48" s="48" t="s">
        <v>42</v>
      </c>
      <c r="Y48" s="48" t="s">
        <v>41</v>
      </c>
      <c r="Z48" s="48" t="s">
        <v>43</v>
      </c>
      <c r="AA48" s="48" t="s">
        <v>44</v>
      </c>
      <c r="AB48" s="48" t="s">
        <v>46</v>
      </c>
      <c r="AC48" s="48" t="s">
        <v>45</v>
      </c>
      <c r="AE48" s="48" t="s">
        <v>42</v>
      </c>
      <c r="AF48" s="48" t="s">
        <v>41</v>
      </c>
      <c r="AG48" s="48" t="s">
        <v>43</v>
      </c>
      <c r="AH48" s="48" t="s">
        <v>44</v>
      </c>
      <c r="AI48" s="48" t="s">
        <v>46</v>
      </c>
      <c r="AJ48" s="48" t="s">
        <v>45</v>
      </c>
      <c r="AK48" s="73"/>
    </row>
    <row r="49" spans="1:37" ht="43.2" x14ac:dyDescent="0.3">
      <c r="A49" s="40" t="s">
        <v>30</v>
      </c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7</v>
      </c>
      <c r="I49" s="2" t="s">
        <v>8</v>
      </c>
      <c r="J49" s="3" t="s">
        <v>28</v>
      </c>
      <c r="N49" s="30"/>
      <c r="P49" s="74"/>
      <c r="Q49" s="49" t="s">
        <v>41</v>
      </c>
      <c r="R49" s="50">
        <f>R31/R$36</f>
        <v>0.34482758620689657</v>
      </c>
      <c r="S49" s="50">
        <f>S31/S$36</f>
        <v>0.36855036855036855</v>
      </c>
      <c r="T49" s="50">
        <f t="shared" ref="T49:V49" si="52">T31/T$36</f>
        <v>0.35273368606701938</v>
      </c>
      <c r="U49" s="50">
        <f t="shared" si="52"/>
        <v>0.32594524119947849</v>
      </c>
      <c r="V49" s="50">
        <f t="shared" si="52"/>
        <v>0.3</v>
      </c>
      <c r="X49" s="49" t="s">
        <v>41</v>
      </c>
      <c r="Y49" s="50">
        <f>Y31/Y$36</f>
        <v>0.3968253968253968</v>
      </c>
      <c r="Z49" s="50">
        <f t="shared" ref="Z49:AC49" si="53">Z31/Z$36</f>
        <v>0.43763676148796499</v>
      </c>
      <c r="AA49" s="50">
        <f t="shared" si="53"/>
        <v>0.4051863857374392</v>
      </c>
      <c r="AB49" s="50">
        <f t="shared" si="53"/>
        <v>0.36719706242350064</v>
      </c>
      <c r="AC49" s="50">
        <f t="shared" si="53"/>
        <v>0.33333333333333331</v>
      </c>
      <c r="AE49" s="49" t="s">
        <v>41</v>
      </c>
      <c r="AF49" s="50">
        <f>AF31/AF$36</f>
        <v>0.34482758620689657</v>
      </c>
      <c r="AG49" s="50">
        <f>AG31/AG$36</f>
        <v>0.36855036855036855</v>
      </c>
      <c r="AH49" s="50">
        <f t="shared" ref="AH49:AJ49" si="54">AH31/AH$36</f>
        <v>0.35273368606701938</v>
      </c>
      <c r="AI49" s="50">
        <f t="shared" si="54"/>
        <v>0.32594524119947849</v>
      </c>
      <c r="AJ49" s="50">
        <f t="shared" si="54"/>
        <v>0.3</v>
      </c>
      <c r="AK49" s="73"/>
    </row>
    <row r="50" spans="1:37" ht="45" customHeight="1" x14ac:dyDescent="0.3">
      <c r="A50" s="41" t="s">
        <v>0</v>
      </c>
      <c r="B50" s="4">
        <f t="shared" ref="B50:F50" si="55">B41</f>
        <v>0.34556863525834691</v>
      </c>
      <c r="C50" s="4">
        <f t="shared" si="55"/>
        <v>0.6384793405790361</v>
      </c>
      <c r="D50" s="4">
        <f t="shared" si="55"/>
        <v>0.41040198769017233</v>
      </c>
      <c r="E50" s="4">
        <f t="shared" si="55"/>
        <v>0.26906413967845727</v>
      </c>
      <c r="F50" s="4">
        <f t="shared" si="55"/>
        <v>0.29875857007716328</v>
      </c>
      <c r="G50" s="4">
        <f>G41</f>
        <v>0.2387784365658509</v>
      </c>
      <c r="H50" s="5">
        <f>SUM(B50:G50)</f>
        <v>2.2010511098490269</v>
      </c>
      <c r="I50" s="5">
        <f>B32</f>
        <v>0.34556863525834691</v>
      </c>
      <c r="J50" s="59">
        <f>H50/I50</f>
        <v>6.3693601944039928</v>
      </c>
      <c r="L50" s="92" t="s">
        <v>37</v>
      </c>
      <c r="M50" s="93"/>
      <c r="N50" s="94"/>
      <c r="P50" s="74"/>
      <c r="Q50" s="54" t="s">
        <v>43</v>
      </c>
      <c r="R50" s="53">
        <f>R32/R$36</f>
        <v>0.23103448275862071</v>
      </c>
      <c r="S50" s="53">
        <f t="shared" ref="R50:V53" si="56">S32/S$36</f>
        <v>0.24570024570024568</v>
      </c>
      <c r="T50" s="53">
        <f t="shared" si="56"/>
        <v>0.26455026455026454</v>
      </c>
      <c r="U50" s="53">
        <f t="shared" si="56"/>
        <v>0.2607561929595828</v>
      </c>
      <c r="V50" s="53">
        <f t="shared" si="56"/>
        <v>0.25</v>
      </c>
      <c r="X50" s="54" t="s">
        <v>43</v>
      </c>
      <c r="Y50" s="53">
        <f t="shared" ref="Y50:AC53" si="57">Y32/Y$36</f>
        <v>0.1984126984126984</v>
      </c>
      <c r="Z50" s="53">
        <f t="shared" si="57"/>
        <v>0.21881838074398249</v>
      </c>
      <c r="AA50" s="53">
        <f t="shared" si="57"/>
        <v>0.24311183144246354</v>
      </c>
      <c r="AB50" s="53">
        <f t="shared" si="57"/>
        <v>0.24479804161566707</v>
      </c>
      <c r="AC50" s="53">
        <f t="shared" si="57"/>
        <v>0.23809523809523808</v>
      </c>
      <c r="AE50" s="54" t="s">
        <v>43</v>
      </c>
      <c r="AF50" s="53">
        <f t="shared" ref="AF50:AJ53" si="58">AF32/AF$36</f>
        <v>0.23103448275862071</v>
      </c>
      <c r="AG50" s="53">
        <f t="shared" si="58"/>
        <v>0.24570024570024568</v>
      </c>
      <c r="AH50" s="53">
        <f t="shared" si="58"/>
        <v>0.26455026455026454</v>
      </c>
      <c r="AI50" s="53">
        <f t="shared" si="58"/>
        <v>0.2607561929595828</v>
      </c>
      <c r="AJ50" s="53">
        <f t="shared" si="58"/>
        <v>0.25</v>
      </c>
      <c r="AK50" s="73"/>
    </row>
    <row r="51" spans="1:37" ht="45" customHeight="1" x14ac:dyDescent="0.3">
      <c r="A51" s="42" t="s">
        <v>1</v>
      </c>
      <c r="B51" s="10">
        <f t="shared" ref="B51:G55" si="59">B42</f>
        <v>0.11403764963525449</v>
      </c>
      <c r="C51" s="10">
        <f t="shared" si="59"/>
        <v>0.21282644685967869</v>
      </c>
      <c r="D51" s="10">
        <f t="shared" si="59"/>
        <v>0.24624119261410338</v>
      </c>
      <c r="E51" s="10">
        <f t="shared" si="59"/>
        <v>0.33633017459807157</v>
      </c>
      <c r="F51" s="10">
        <f t="shared" si="59"/>
        <v>0.22406892755787244</v>
      </c>
      <c r="G51" s="10">
        <f t="shared" si="59"/>
        <v>0.20466723134215792</v>
      </c>
      <c r="H51" s="7">
        <f>SUM(B51:G51)</f>
        <v>1.3381716226071387</v>
      </c>
      <c r="I51" s="8">
        <f>B33</f>
        <v>0.21282644685967869</v>
      </c>
      <c r="J51" s="59">
        <f t="shared" ref="J51:J55" si="60">H51/I51</f>
        <v>6.2876190546442086</v>
      </c>
      <c r="N51" s="30"/>
      <c r="P51" s="74"/>
      <c r="Q51" s="49" t="s">
        <v>44</v>
      </c>
      <c r="R51" s="50">
        <f>R33/R$36</f>
        <v>0.17241379310344829</v>
      </c>
      <c r="S51" s="50">
        <f>S33/S$36</f>
        <v>0.16461916461916462</v>
      </c>
      <c r="T51" s="50">
        <f>T33/T$36</f>
        <v>0.17636684303350969</v>
      </c>
      <c r="U51" s="50">
        <f>U33/U$36</f>
        <v>0.19556714471968709</v>
      </c>
      <c r="V51" s="50">
        <f>V33/V$36</f>
        <v>0.2</v>
      </c>
      <c r="X51" s="49" t="s">
        <v>44</v>
      </c>
      <c r="Y51" s="50">
        <f>Y33/Y$36</f>
        <v>0.15873015873015875</v>
      </c>
      <c r="Z51" s="50">
        <f>Z33/Z$36</f>
        <v>0.14660831509846828</v>
      </c>
      <c r="AA51" s="50">
        <f>AA33/AA$36</f>
        <v>0.16207455429497569</v>
      </c>
      <c r="AB51" s="50">
        <f>AB33/AB$36</f>
        <v>0.18359853121175032</v>
      </c>
      <c r="AC51" s="50">
        <f>AC33/AC$36</f>
        <v>0.19047619047619047</v>
      </c>
      <c r="AE51" s="49" t="s">
        <v>44</v>
      </c>
      <c r="AF51" s="50">
        <f>AF33/AF$36</f>
        <v>0.17241379310344829</v>
      </c>
      <c r="AG51" s="50">
        <f>AG33/AG$36</f>
        <v>0.16461916461916462</v>
      </c>
      <c r="AH51" s="50">
        <f>AH33/AH$36</f>
        <v>0.17636684303350969</v>
      </c>
      <c r="AI51" s="50">
        <f>AI33/AI$36</f>
        <v>0.19556714471968709</v>
      </c>
      <c r="AJ51" s="50">
        <f>AJ33/AJ$36</f>
        <v>0.2</v>
      </c>
      <c r="AK51" s="73"/>
    </row>
    <row r="52" spans="1:37" ht="45" customHeight="1" x14ac:dyDescent="0.3">
      <c r="A52" s="41" t="s">
        <v>2</v>
      </c>
      <c r="B52" s="4">
        <f t="shared" si="59"/>
        <v>0.13822745410333878</v>
      </c>
      <c r="C52" s="4">
        <f t="shared" si="59"/>
        <v>0.14259371939598472</v>
      </c>
      <c r="D52" s="4">
        <f t="shared" si="59"/>
        <v>0.16416079507606893</v>
      </c>
      <c r="E52" s="4">
        <f t="shared" si="59"/>
        <v>0.24215772571061156</v>
      </c>
      <c r="F52" s="4">
        <f t="shared" si="59"/>
        <v>0.16431721354243981</v>
      </c>
      <c r="G52" s="4">
        <f t="shared" si="59"/>
        <v>0.17055602611846493</v>
      </c>
      <c r="H52" s="5">
        <f t="shared" ref="H52:H54" si="61">SUM(B52:G52)</f>
        <v>1.0220129339469086</v>
      </c>
      <c r="I52" s="5">
        <f t="shared" ref="I52:I55" si="62">B34</f>
        <v>0.16416079507606893</v>
      </c>
      <c r="J52" s="59">
        <f t="shared" si="60"/>
        <v>6.2256821640838647</v>
      </c>
      <c r="N52" s="30"/>
      <c r="P52" s="74"/>
      <c r="Q52" s="54" t="s">
        <v>46</v>
      </c>
      <c r="R52" s="53">
        <f t="shared" si="56"/>
        <v>0.13793103448275862</v>
      </c>
      <c r="S52" s="53">
        <f t="shared" si="56"/>
        <v>0.12285012285012284</v>
      </c>
      <c r="T52" s="53">
        <f t="shared" si="56"/>
        <v>0.11816578483245151</v>
      </c>
      <c r="U52" s="53">
        <f t="shared" si="56"/>
        <v>0.1303780964797914</v>
      </c>
      <c r="V52" s="53">
        <f t="shared" si="56"/>
        <v>0.15</v>
      </c>
      <c r="X52" s="54" t="s">
        <v>46</v>
      </c>
      <c r="Y52" s="53">
        <f t="shared" si="57"/>
        <v>0.13095238095238096</v>
      </c>
      <c r="Z52" s="53">
        <f t="shared" si="57"/>
        <v>0.10940919037199125</v>
      </c>
      <c r="AA52" s="53">
        <f t="shared" si="57"/>
        <v>0.10858995137763372</v>
      </c>
      <c r="AB52" s="53">
        <f t="shared" si="57"/>
        <v>0.12239902080783353</v>
      </c>
      <c r="AC52" s="53">
        <f t="shared" si="57"/>
        <v>0.14285714285714285</v>
      </c>
      <c r="AE52" s="54" t="s">
        <v>46</v>
      </c>
      <c r="AF52" s="53">
        <f t="shared" si="58"/>
        <v>0.13793103448275862</v>
      </c>
      <c r="AG52" s="53">
        <f t="shared" si="58"/>
        <v>0.12285012285012284</v>
      </c>
      <c r="AH52" s="53">
        <f t="shared" si="58"/>
        <v>0.11816578483245151</v>
      </c>
      <c r="AI52" s="53">
        <f t="shared" si="58"/>
        <v>0.1303780964797914</v>
      </c>
      <c r="AJ52" s="53">
        <f t="shared" si="58"/>
        <v>0.15</v>
      </c>
      <c r="AK52" s="73"/>
    </row>
    <row r="53" spans="1:37" ht="45" customHeight="1" x14ac:dyDescent="0.3">
      <c r="A53" s="42" t="s">
        <v>3</v>
      </c>
      <c r="B53" s="10">
        <f t="shared" si="59"/>
        <v>0.17278431762917346</v>
      </c>
      <c r="C53" s="10">
        <f t="shared" si="59"/>
        <v>8.5130578743871477E-2</v>
      </c>
      <c r="D53" s="10">
        <f t="shared" si="59"/>
        <v>9.193004524259861E-2</v>
      </c>
      <c r="E53" s="10">
        <f t="shared" si="59"/>
        <v>0.13453206983922864</v>
      </c>
      <c r="F53" s="10">
        <f t="shared" si="59"/>
        <v>0.20166203480208522</v>
      </c>
      <c r="G53" s="10">
        <f t="shared" si="59"/>
        <v>0.13644482089477195</v>
      </c>
      <c r="H53" s="7">
        <f t="shared" si="61"/>
        <v>0.82248386715172939</v>
      </c>
      <c r="I53" s="8">
        <f t="shared" si="62"/>
        <v>0.13453206983922864</v>
      </c>
      <c r="J53" s="59">
        <f t="shared" si="60"/>
        <v>6.1136639623149449</v>
      </c>
      <c r="N53" s="30"/>
      <c r="P53" s="74"/>
      <c r="Q53" s="49" t="s">
        <v>45</v>
      </c>
      <c r="R53" s="50">
        <f t="shared" si="56"/>
        <v>0.11379310344827587</v>
      </c>
      <c r="S53" s="50">
        <f t="shared" si="56"/>
        <v>9.8280098280098274E-2</v>
      </c>
      <c r="T53" s="50">
        <f t="shared" si="56"/>
        <v>8.8183421516754845E-2</v>
      </c>
      <c r="U53" s="50">
        <f t="shared" si="56"/>
        <v>8.7353324641460242E-2</v>
      </c>
      <c r="V53" s="50">
        <f t="shared" si="56"/>
        <v>0.1</v>
      </c>
      <c r="X53" s="49" t="s">
        <v>45</v>
      </c>
      <c r="Y53" s="50">
        <f t="shared" si="57"/>
        <v>0.11507936507936507</v>
      </c>
      <c r="Z53" s="50">
        <f t="shared" si="57"/>
        <v>8.7527352297592995E-2</v>
      </c>
      <c r="AA53" s="50">
        <f t="shared" si="57"/>
        <v>8.1037277147487846E-2</v>
      </c>
      <c r="AB53" s="50">
        <f t="shared" si="57"/>
        <v>8.2007343941248478E-2</v>
      </c>
      <c r="AC53" s="50">
        <f t="shared" si="57"/>
        <v>9.5238095238095233E-2</v>
      </c>
      <c r="AE53" s="49" t="s">
        <v>45</v>
      </c>
      <c r="AF53" s="50">
        <f t="shared" si="58"/>
        <v>0.11379310344827587</v>
      </c>
      <c r="AG53" s="50">
        <f t="shared" si="58"/>
        <v>9.8280098280098274E-2</v>
      </c>
      <c r="AH53" s="50">
        <f t="shared" si="58"/>
        <v>8.8183421516754845E-2</v>
      </c>
      <c r="AI53" s="50">
        <f t="shared" si="58"/>
        <v>8.7353324641460242E-2</v>
      </c>
      <c r="AJ53" s="50">
        <f t="shared" si="58"/>
        <v>0.1</v>
      </c>
      <c r="AK53" s="73"/>
    </row>
    <row r="54" spans="1:37" ht="45" customHeight="1" x14ac:dyDescent="0.3">
      <c r="A54" s="41" t="s">
        <v>4</v>
      </c>
      <c r="B54" s="4">
        <f t="shared" si="59"/>
        <v>8.6392158814586728E-2</v>
      </c>
      <c r="C54" s="4">
        <f t="shared" si="59"/>
        <v>7.0232727463693967E-2</v>
      </c>
      <c r="D54" s="4">
        <f t="shared" si="59"/>
        <v>7.3872357784231013E-2</v>
      </c>
      <c r="E54" s="4">
        <f t="shared" si="59"/>
        <v>4.9776865840514592E-2</v>
      </c>
      <c r="F54" s="4">
        <f t="shared" si="59"/>
        <v>7.4689642519290819E-2</v>
      </c>
      <c r="G54" s="4">
        <f t="shared" si="59"/>
        <v>0.10233361567107896</v>
      </c>
      <c r="H54" s="5">
        <f t="shared" si="61"/>
        <v>0.45729736809339611</v>
      </c>
      <c r="I54" s="5">
        <f t="shared" si="62"/>
        <v>7.4689642519290819E-2</v>
      </c>
      <c r="J54" s="59">
        <f t="shared" si="60"/>
        <v>6.1226343127199394</v>
      </c>
      <c r="N54" s="30"/>
      <c r="P54" s="74"/>
      <c r="AK54" s="73"/>
    </row>
    <row r="55" spans="1:37" ht="45" customHeight="1" x14ac:dyDescent="0.3">
      <c r="A55" s="42" t="s">
        <v>5</v>
      </c>
      <c r="B55" s="10">
        <f t="shared" si="59"/>
        <v>0.1002149042249206</v>
      </c>
      <c r="C55" s="10">
        <f t="shared" si="59"/>
        <v>7.0232727463693967E-2</v>
      </c>
      <c r="D55" s="10">
        <f t="shared" si="59"/>
        <v>6.5664318030427576E-2</v>
      </c>
      <c r="E55" s="10">
        <f t="shared" si="59"/>
        <v>6.7266034919614318E-2</v>
      </c>
      <c r="F55" s="10">
        <f t="shared" si="59"/>
        <v>5.0042060487924853E-2</v>
      </c>
      <c r="G55" s="10">
        <f t="shared" si="59"/>
        <v>6.8222410447385973E-2</v>
      </c>
      <c r="H55" s="7">
        <f>SUM(B55:G55)</f>
        <v>0.42164245557396729</v>
      </c>
      <c r="I55" s="8">
        <f t="shared" si="62"/>
        <v>6.8222410447385973E-2</v>
      </c>
      <c r="J55" s="59">
        <f t="shared" si="60"/>
        <v>6.1804098214785821</v>
      </c>
      <c r="N55" s="30"/>
      <c r="P55" s="75" t="s">
        <v>77</v>
      </c>
      <c r="W55" t="s">
        <v>71</v>
      </c>
      <c r="AK55" s="73"/>
    </row>
    <row r="56" spans="1:37" ht="25.8" x14ac:dyDescent="0.5">
      <c r="A56" s="29"/>
      <c r="B56" s="21"/>
      <c r="C56" s="21"/>
      <c r="D56" s="21"/>
      <c r="E56" s="21"/>
      <c r="F56" s="21"/>
      <c r="G56" s="21"/>
      <c r="H56" s="24"/>
      <c r="I56" s="24"/>
      <c r="J56" s="27"/>
      <c r="N56" s="30"/>
      <c r="P56" s="74"/>
      <c r="Q56" s="79" t="s">
        <v>61</v>
      </c>
      <c r="R56" s="79"/>
      <c r="T56" s="79" t="s">
        <v>59</v>
      </c>
      <c r="U56" s="79"/>
      <c r="W56" s="79" t="s">
        <v>58</v>
      </c>
      <c r="X56" s="79"/>
      <c r="AK56" s="73"/>
    </row>
    <row r="57" spans="1:37" ht="25.8" x14ac:dyDescent="0.5">
      <c r="A57" s="78" t="s">
        <v>39</v>
      </c>
      <c r="B57" s="89"/>
      <c r="C57" s="89"/>
      <c r="D57" s="89"/>
      <c r="E57" s="89"/>
      <c r="N57" s="30"/>
      <c r="P57" s="74"/>
      <c r="Q57" s="19" t="s">
        <v>42</v>
      </c>
      <c r="R57" s="19" t="s">
        <v>27</v>
      </c>
      <c r="T57" s="19" t="s">
        <v>42</v>
      </c>
      <c r="U57" s="19" t="s">
        <v>27</v>
      </c>
      <c r="W57" s="19" t="s">
        <v>42</v>
      </c>
      <c r="X57" s="19" t="s">
        <v>27</v>
      </c>
      <c r="AK57" s="73"/>
    </row>
    <row r="58" spans="1:37" ht="18" customHeight="1" x14ac:dyDescent="0.3">
      <c r="A58" s="43" t="s">
        <v>70</v>
      </c>
      <c r="B58" s="28" t="s">
        <v>13</v>
      </c>
      <c r="C58" s="28" t="s">
        <v>9</v>
      </c>
      <c r="D58" s="28" t="s">
        <v>10</v>
      </c>
      <c r="E58" s="28" t="s">
        <v>11</v>
      </c>
      <c r="G58" s="87" t="s">
        <v>29</v>
      </c>
      <c r="N58" s="30"/>
      <c r="P58" s="74"/>
      <c r="Q58" s="49" t="s">
        <v>41</v>
      </c>
      <c r="R58" s="61">
        <f>AVERAGE(R41:V41)</f>
        <v>0.41646338738932426</v>
      </c>
      <c r="T58" s="49" t="s">
        <v>41</v>
      </c>
      <c r="U58" s="61">
        <f>AVERAGE(Y41:AC41)</f>
        <v>6.491430300207135E-2</v>
      </c>
      <c r="W58" s="49" t="s">
        <v>41</v>
      </c>
      <c r="X58" s="61">
        <f>AVERAGE(AF41:AJ41)</f>
        <v>0.33841137640475261</v>
      </c>
      <c r="AK58" s="73"/>
    </row>
    <row r="59" spans="1:37" ht="14.4" customHeight="1" x14ac:dyDescent="0.3">
      <c r="A59" s="60">
        <f>AVERAGE(J50:J55)</f>
        <v>6.2165615849409219</v>
      </c>
      <c r="B59">
        <v>6</v>
      </c>
      <c r="C59">
        <f>(A59-B59)/(B59-1)</f>
        <v>4.3312316988184385E-2</v>
      </c>
      <c r="D59">
        <v>1.24</v>
      </c>
      <c r="E59">
        <f>C59/D59</f>
        <v>3.4929287893697085E-2</v>
      </c>
      <c r="G59" s="87"/>
      <c r="N59" s="30"/>
      <c r="P59" s="74"/>
      <c r="Q59" s="54" t="s">
        <v>43</v>
      </c>
      <c r="R59" s="62">
        <f>AVERAGE(R42:V42)</f>
        <v>0.26192060117566329</v>
      </c>
      <c r="T59" s="54" t="s">
        <v>43</v>
      </c>
      <c r="U59" s="62">
        <f t="shared" ref="U59:U62" si="63">AVERAGE(Y42:AC42)</f>
        <v>0.11330943038111083</v>
      </c>
      <c r="W59" s="54" t="s">
        <v>43</v>
      </c>
      <c r="X59" s="62">
        <f t="shared" ref="X59:X62" si="64">AVERAGE(AF42:AJ42)</f>
        <v>0.25040823719374272</v>
      </c>
      <c r="AK59" s="73"/>
    </row>
    <row r="60" spans="1:37" ht="14.4" customHeight="1" x14ac:dyDescent="0.3">
      <c r="A60" s="29"/>
      <c r="G60" s="87"/>
      <c r="N60" s="30"/>
      <c r="P60" s="74"/>
      <c r="Q60" s="49" t="s">
        <v>44</v>
      </c>
      <c r="R60" s="61">
        <f t="shared" ref="R60:R62" si="65">AVERAGE(R43:V43)</f>
        <v>0.16083498730462362</v>
      </c>
      <c r="T60" s="49" t="s">
        <v>44</v>
      </c>
      <c r="U60" s="61">
        <f t="shared" si="63"/>
        <v>0.19465144839074897</v>
      </c>
      <c r="W60" s="49" t="s">
        <v>44</v>
      </c>
      <c r="X60" s="61">
        <f t="shared" si="64"/>
        <v>0.18179338909516191</v>
      </c>
      <c r="AK60" s="73"/>
    </row>
    <row r="61" spans="1:37" ht="14.4" customHeight="1" x14ac:dyDescent="0.3">
      <c r="A61" s="29"/>
      <c r="G61" s="87"/>
      <c r="N61" s="30"/>
      <c r="P61" s="74"/>
      <c r="Q61" s="54" t="s">
        <v>46</v>
      </c>
      <c r="R61" s="62">
        <f t="shared" si="65"/>
        <v>9.8461869297306645E-2</v>
      </c>
      <c r="T61" s="54" t="s">
        <v>46</v>
      </c>
      <c r="U61" s="62">
        <f t="shared" si="63"/>
        <v>0.27392542220560595</v>
      </c>
      <c r="W61" s="54" t="s">
        <v>46</v>
      </c>
      <c r="X61" s="62">
        <f t="shared" si="64"/>
        <v>0.13186500772902487</v>
      </c>
      <c r="AK61" s="73"/>
    </row>
    <row r="62" spans="1:37" ht="14.4" customHeight="1" x14ac:dyDescent="0.3">
      <c r="A62" s="29"/>
      <c r="G62" s="87"/>
      <c r="N62" s="30"/>
      <c r="P62" s="74"/>
      <c r="Q62" s="49" t="s">
        <v>45</v>
      </c>
      <c r="R62" s="61">
        <f t="shared" si="65"/>
        <v>6.2319154833082188E-2</v>
      </c>
      <c r="T62" s="49" t="s">
        <v>45</v>
      </c>
      <c r="U62" s="61">
        <f t="shared" si="63"/>
        <v>0.35319939602046291</v>
      </c>
      <c r="W62" s="49" t="s">
        <v>45</v>
      </c>
      <c r="X62" s="61">
        <f t="shared" si="64"/>
        <v>9.7521989577317836E-2</v>
      </c>
      <c r="AK62" s="73"/>
    </row>
    <row r="63" spans="1:37" ht="12" customHeight="1" x14ac:dyDescent="0.3">
      <c r="A63" s="29"/>
      <c r="G63" s="87"/>
      <c r="N63" s="30"/>
      <c r="P63" s="74"/>
      <c r="AK63" s="73"/>
    </row>
    <row r="64" spans="1:37" ht="25.8" x14ac:dyDescent="0.5">
      <c r="A64" s="29"/>
      <c r="G64" s="87"/>
      <c r="N64" s="30"/>
      <c r="P64" s="74"/>
      <c r="Q64" s="79" t="s">
        <v>55</v>
      </c>
      <c r="R64" s="79"/>
      <c r="T64" s="79" t="s">
        <v>56</v>
      </c>
      <c r="U64" s="79"/>
      <c r="W64" s="79" t="s">
        <v>57</v>
      </c>
      <c r="X64" s="79"/>
      <c r="AK64" s="73"/>
    </row>
    <row r="65" spans="1:37" ht="14.4" customHeight="1" x14ac:dyDescent="0.3">
      <c r="A65" s="29"/>
      <c r="G65" s="87"/>
      <c r="N65" s="30"/>
      <c r="P65" s="74"/>
      <c r="Q65" s="19" t="s">
        <v>42</v>
      </c>
      <c r="R65" s="19" t="s">
        <v>27</v>
      </c>
      <c r="T65" s="19" t="s">
        <v>42</v>
      </c>
      <c r="U65" s="19" t="s">
        <v>27</v>
      </c>
      <c r="W65" s="19" t="s">
        <v>42</v>
      </c>
      <c r="X65" s="19" t="s">
        <v>27</v>
      </c>
      <c r="AK65" s="73"/>
    </row>
    <row r="66" spans="1:37" x14ac:dyDescent="0.3">
      <c r="A66" s="29"/>
      <c r="G66" s="87"/>
      <c r="N66" s="30"/>
      <c r="P66" s="74"/>
      <c r="Q66" s="49" t="s">
        <v>41</v>
      </c>
      <c r="R66" s="61">
        <f>AVERAGE(R49:V49)</f>
        <v>0.33841137640475261</v>
      </c>
      <c r="T66" s="49" t="s">
        <v>41</v>
      </c>
      <c r="U66" s="61">
        <f>AVERAGE(Y49:AC49)</f>
        <v>0.38803578796152693</v>
      </c>
      <c r="W66" s="49" t="s">
        <v>41</v>
      </c>
      <c r="X66" s="61">
        <f>AVERAGE(AF49:AJ49)</f>
        <v>0.33841137640475261</v>
      </c>
      <c r="AK66" s="73"/>
    </row>
    <row r="67" spans="1:37" ht="15" thickBot="1" x14ac:dyDescent="0.35">
      <c r="A67" s="31"/>
      <c r="B67" s="32"/>
      <c r="C67" s="32"/>
      <c r="D67" s="32"/>
      <c r="E67" s="32"/>
      <c r="F67" s="32"/>
      <c r="G67" s="88"/>
      <c r="H67" s="32"/>
      <c r="I67" s="32"/>
      <c r="J67" s="32"/>
      <c r="K67" s="32"/>
      <c r="L67" s="32"/>
      <c r="M67" s="32"/>
      <c r="N67" s="33"/>
      <c r="P67" s="74"/>
      <c r="Q67" s="54" t="s">
        <v>43</v>
      </c>
      <c r="R67" s="62">
        <f t="shared" ref="R67" si="66">AVERAGE(R50:V50)</f>
        <v>0.25040823719374272</v>
      </c>
      <c r="T67" s="54" t="s">
        <v>43</v>
      </c>
      <c r="U67" s="62">
        <f t="shared" ref="U67:U70" si="67">AVERAGE(Y50:AC50)</f>
        <v>0.22864723806200993</v>
      </c>
      <c r="W67" s="54" t="s">
        <v>43</v>
      </c>
      <c r="X67" s="62">
        <f t="shared" ref="X67:X70" si="68">AVERAGE(AF50:AJ50)</f>
        <v>0.25040823719374272</v>
      </c>
      <c r="AK67" s="73"/>
    </row>
    <row r="68" spans="1:37" ht="15" thickTop="1" x14ac:dyDescent="0.3">
      <c r="P68" s="74"/>
      <c r="Q68" s="49" t="s">
        <v>44</v>
      </c>
      <c r="R68" s="61">
        <f>AVERAGE(R51:V51)</f>
        <v>0.18179338909516191</v>
      </c>
      <c r="T68" s="49" t="s">
        <v>44</v>
      </c>
      <c r="U68" s="61">
        <f t="shared" si="67"/>
        <v>0.1682975499623087</v>
      </c>
      <c r="W68" s="49" t="s">
        <v>44</v>
      </c>
      <c r="X68" s="61">
        <f t="shared" si="68"/>
        <v>0.18179338909516191</v>
      </c>
      <c r="AK68" s="73"/>
    </row>
    <row r="69" spans="1:37" ht="31.2" x14ac:dyDescent="0.6">
      <c r="A69" s="82" t="s">
        <v>66</v>
      </c>
      <c r="B69" s="82"/>
      <c r="D69" s="82" t="s">
        <v>67</v>
      </c>
      <c r="E69" s="82"/>
      <c r="P69" s="74"/>
      <c r="Q69" s="54" t="s">
        <v>46</v>
      </c>
      <c r="R69" s="62">
        <f>AVERAGE(R52:V52)</f>
        <v>0.13186500772902487</v>
      </c>
      <c r="T69" s="54" t="s">
        <v>46</v>
      </c>
      <c r="U69" s="62">
        <f t="shared" si="67"/>
        <v>0.12284153727339646</v>
      </c>
      <c r="W69" s="54" t="s">
        <v>46</v>
      </c>
      <c r="X69" s="62">
        <f t="shared" si="68"/>
        <v>0.13186500772902487</v>
      </c>
      <c r="AK69" s="73"/>
    </row>
    <row r="70" spans="1:37" x14ac:dyDescent="0.3">
      <c r="A70" t="s">
        <v>30</v>
      </c>
      <c r="B70" t="s">
        <v>65</v>
      </c>
      <c r="D70" s="55" t="s">
        <v>30</v>
      </c>
      <c r="E70" s="2" t="s">
        <v>0</v>
      </c>
      <c r="F70" s="2" t="s">
        <v>1</v>
      </c>
      <c r="G70" s="2" t="s">
        <v>2</v>
      </c>
      <c r="H70" s="2" t="s">
        <v>3</v>
      </c>
      <c r="I70" s="2" t="s">
        <v>4</v>
      </c>
      <c r="J70" s="2" t="s">
        <v>5</v>
      </c>
      <c r="P70" s="74"/>
      <c r="Q70" s="49" t="s">
        <v>45</v>
      </c>
      <c r="R70" s="61">
        <f>AVERAGE(R53:V53)</f>
        <v>9.7521989577317836E-2</v>
      </c>
      <c r="T70" s="49" t="s">
        <v>45</v>
      </c>
      <c r="U70" s="61">
        <f t="shared" si="67"/>
        <v>9.2177886740757914E-2</v>
      </c>
      <c r="W70" s="49" t="s">
        <v>45</v>
      </c>
      <c r="X70" s="61">
        <f t="shared" si="68"/>
        <v>9.7521989577317836E-2</v>
      </c>
      <c r="AK70" s="73"/>
    </row>
    <row r="71" spans="1:37" ht="28.8" x14ac:dyDescent="0.3">
      <c r="A71" s="38" t="s">
        <v>0</v>
      </c>
      <c r="B71" s="49" t="s">
        <v>41</v>
      </c>
      <c r="D71" s="55" t="s">
        <v>65</v>
      </c>
      <c r="E71" s="48" t="s">
        <v>41</v>
      </c>
      <c r="F71" s="48" t="s">
        <v>43</v>
      </c>
      <c r="G71" s="48" t="s">
        <v>44</v>
      </c>
      <c r="H71" s="48" t="s">
        <v>46</v>
      </c>
      <c r="I71" s="48" t="s">
        <v>45</v>
      </c>
      <c r="J71" s="55"/>
      <c r="P71" s="74"/>
      <c r="AK71" s="73"/>
    </row>
    <row r="72" spans="1:37" x14ac:dyDescent="0.3">
      <c r="A72" s="39" t="s">
        <v>1</v>
      </c>
      <c r="B72" s="54" t="s">
        <v>43</v>
      </c>
      <c r="P72" s="72" t="s">
        <v>76</v>
      </c>
      <c r="AK72" s="73"/>
    </row>
    <row r="73" spans="1:37" ht="49.8" customHeight="1" x14ac:dyDescent="0.5">
      <c r="A73" s="38" t="s">
        <v>2</v>
      </c>
      <c r="B73" s="49" t="s">
        <v>44</v>
      </c>
      <c r="P73" s="74"/>
      <c r="Q73" s="83" t="s">
        <v>60</v>
      </c>
      <c r="R73" s="84"/>
      <c r="S73" s="84"/>
      <c r="T73" s="84"/>
      <c r="U73" s="84"/>
      <c r="V73" s="84"/>
      <c r="X73" s="85" t="s">
        <v>73</v>
      </c>
      <c r="Y73" s="79"/>
      <c r="Z73" s="79"/>
      <c r="AA73" s="79"/>
      <c r="AB73" s="79"/>
      <c r="AC73" s="79"/>
      <c r="AE73" s="85" t="s">
        <v>74</v>
      </c>
      <c r="AF73" s="79"/>
      <c r="AG73" s="79"/>
      <c r="AH73" s="79"/>
      <c r="AI73" s="79"/>
      <c r="AJ73" s="79"/>
      <c r="AK73" s="73"/>
    </row>
    <row r="74" spans="1:37" ht="43.2" x14ac:dyDescent="0.3">
      <c r="A74" s="39" t="s">
        <v>3</v>
      </c>
      <c r="B74" s="54" t="s">
        <v>46</v>
      </c>
      <c r="P74" s="74"/>
      <c r="Q74" s="37" t="s">
        <v>42</v>
      </c>
      <c r="R74" s="19" t="s">
        <v>41</v>
      </c>
      <c r="S74" s="19" t="s">
        <v>43</v>
      </c>
      <c r="T74" s="19" t="s">
        <v>44</v>
      </c>
      <c r="U74" s="19" t="s">
        <v>46</v>
      </c>
      <c r="V74" s="19" t="s">
        <v>45</v>
      </c>
      <c r="X74" s="37" t="s">
        <v>42</v>
      </c>
      <c r="Y74" s="19" t="s">
        <v>41</v>
      </c>
      <c r="Z74" s="19" t="s">
        <v>43</v>
      </c>
      <c r="AA74" s="19" t="s">
        <v>44</v>
      </c>
      <c r="AB74" s="19" t="s">
        <v>64</v>
      </c>
      <c r="AC74" s="19" t="s">
        <v>45</v>
      </c>
      <c r="AE74" s="37" t="s">
        <v>42</v>
      </c>
      <c r="AF74" s="19" t="s">
        <v>41</v>
      </c>
      <c r="AG74" s="19" t="s">
        <v>1</v>
      </c>
      <c r="AH74" s="19" t="s">
        <v>44</v>
      </c>
      <c r="AI74" s="19" t="s">
        <v>46</v>
      </c>
      <c r="AJ74" s="19" t="s">
        <v>45</v>
      </c>
      <c r="AK74" s="73"/>
    </row>
    <row r="75" spans="1:37" ht="43.2" x14ac:dyDescent="0.3">
      <c r="A75" s="38" t="s">
        <v>4</v>
      </c>
      <c r="B75" s="49" t="s">
        <v>45</v>
      </c>
      <c r="P75" s="74"/>
      <c r="Q75" s="49" t="s">
        <v>41</v>
      </c>
      <c r="R75" s="21">
        <f>PRODUCT(R22,$R$58)</f>
        <v>0.41646338738932426</v>
      </c>
      <c r="S75" s="21">
        <f>PRODUCT(S22,$R$59)</f>
        <v>0.52384120235132658</v>
      </c>
      <c r="T75" s="21">
        <f t="shared" ref="T75:T79" si="69">PRODUCT(T22,$R$60)</f>
        <v>0.48250496191387082</v>
      </c>
      <c r="U75" s="21">
        <f t="shared" ref="U75:U79" si="70">PRODUCT(U22,$R$61)</f>
        <v>0.39384747718922658</v>
      </c>
      <c r="V75" s="21">
        <f t="shared" ref="V75:V79" si="71">PRODUCT(V22,$R$62)</f>
        <v>0.31159577416541095</v>
      </c>
      <c r="X75" s="49" t="s">
        <v>41</v>
      </c>
      <c r="Y75" s="21">
        <f t="shared" ref="Y75:Y79" si="72">PRODUCT(Y22,$U$58)</f>
        <v>6.491430300207135E-2</v>
      </c>
      <c r="Z75" s="21">
        <f t="shared" ref="Z75:Z79" si="73">PRODUCT(Z22,$U$59)</f>
        <v>5.6654715190555413E-2</v>
      </c>
      <c r="AA75" s="21">
        <f t="shared" ref="AA75:AA79" si="74">PRODUCT(AA22,$U$60)</f>
        <v>6.4234977968947157E-2</v>
      </c>
      <c r="AB75" s="21">
        <f t="shared" ref="AB75:AB79" si="75">PRODUCT(AB22,$U$61)</f>
        <v>6.8481355551401488E-2</v>
      </c>
      <c r="AC75" s="21">
        <f>PRODUCT(AC22,$U$62)</f>
        <v>7.0639879204092579E-2</v>
      </c>
      <c r="AE75" s="49" t="s">
        <v>41</v>
      </c>
      <c r="AF75" s="21">
        <f t="shared" ref="AF75:AF79" si="76">PRODUCT(AF22,$X$58)</f>
        <v>0.33841137640475261</v>
      </c>
      <c r="AG75" s="21">
        <f t="shared" ref="AG75:AG79" si="77">PRODUCT(AG22,$X$59)</f>
        <v>0.50081647438748544</v>
      </c>
      <c r="AH75" s="21">
        <f t="shared" ref="AH75:AH79" si="78">PRODUCT(AH22,$X$60)</f>
        <v>0.54538016728548566</v>
      </c>
      <c r="AI75" s="21">
        <f t="shared" ref="AI75:AI79" si="79">PRODUCT(AI22,$X$61)</f>
        <v>0.5274600309160995</v>
      </c>
      <c r="AJ75" s="21">
        <f t="shared" ref="AJ75:AJ79" si="80">PRODUCT(AJ22,$X$62)</f>
        <v>0.48760994788658918</v>
      </c>
      <c r="AK75" s="73"/>
    </row>
    <row r="76" spans="1:37" ht="43.2" x14ac:dyDescent="0.3">
      <c r="A76" s="39" t="s">
        <v>5</v>
      </c>
      <c r="P76" s="74"/>
      <c r="Q76" s="54" t="s">
        <v>43</v>
      </c>
      <c r="R76" s="21">
        <f>PRODUCT(R23,$R$58)</f>
        <v>0.20823169369466213</v>
      </c>
      <c r="S76" s="21">
        <f t="shared" ref="S76:S79" si="81">PRODUCT(S23,$R$59)</f>
        <v>0.26192060117566329</v>
      </c>
      <c r="T76" s="21">
        <f t="shared" si="69"/>
        <v>0.32166997460924723</v>
      </c>
      <c r="U76" s="21">
        <f t="shared" si="70"/>
        <v>0.29538560789191992</v>
      </c>
      <c r="V76" s="21">
        <f t="shared" si="71"/>
        <v>0.24927661933232875</v>
      </c>
      <c r="X76" s="54" t="s">
        <v>43</v>
      </c>
      <c r="Y76" s="21">
        <f>PRODUCT(Y23,$U$58)</f>
        <v>0.1298286060041427</v>
      </c>
      <c r="Z76" s="21">
        <f t="shared" si="73"/>
        <v>0.11330943038111083</v>
      </c>
      <c r="AA76" s="21">
        <f t="shared" si="74"/>
        <v>9.7325724195374483E-2</v>
      </c>
      <c r="AB76" s="21">
        <f t="shared" si="75"/>
        <v>0.10957016888224239</v>
      </c>
      <c r="AC76" s="21">
        <f t="shared" ref="AC75:AC79" si="82">PRODUCT(AC23,$U$62)</f>
        <v>0.11655580068675277</v>
      </c>
      <c r="AE76" s="54" t="s">
        <v>43</v>
      </c>
      <c r="AF76" s="21">
        <f t="shared" si="76"/>
        <v>0.1692056882023763</v>
      </c>
      <c r="AG76" s="21">
        <f t="shared" si="77"/>
        <v>0.25040823719374272</v>
      </c>
      <c r="AH76" s="21">
        <f t="shared" si="78"/>
        <v>0.36358677819032381</v>
      </c>
      <c r="AI76" s="21">
        <f t="shared" si="79"/>
        <v>0.39559502318707462</v>
      </c>
      <c r="AJ76" s="21">
        <f t="shared" si="80"/>
        <v>0.39008795830927134</v>
      </c>
      <c r="AK76" s="73"/>
    </row>
    <row r="77" spans="1:37" ht="28.8" x14ac:dyDescent="0.3">
      <c r="P77" s="74"/>
      <c r="Q77" s="49" t="s">
        <v>44</v>
      </c>
      <c r="R77" s="21">
        <f>PRODUCT(R24,$R$58)</f>
        <v>0.137432917838477</v>
      </c>
      <c r="S77" s="21">
        <f t="shared" si="81"/>
        <v>0.13096030058783165</v>
      </c>
      <c r="T77" s="21">
        <f t="shared" si="69"/>
        <v>0.16083498730462362</v>
      </c>
      <c r="U77" s="21">
        <f t="shared" si="70"/>
        <v>0.19692373859461329</v>
      </c>
      <c r="V77" s="21">
        <f t="shared" si="71"/>
        <v>0.18695746449924655</v>
      </c>
      <c r="X77" s="49" t="s">
        <v>44</v>
      </c>
      <c r="Y77" s="21">
        <f t="shared" si="72"/>
        <v>0.19474290900621405</v>
      </c>
      <c r="Z77" s="21">
        <f t="shared" si="73"/>
        <v>0.22661886076222165</v>
      </c>
      <c r="AA77" s="21">
        <f t="shared" si="74"/>
        <v>0.19465144839074897</v>
      </c>
      <c r="AB77" s="21">
        <f t="shared" si="75"/>
        <v>0.18353003287775599</v>
      </c>
      <c r="AC77" s="21">
        <f t="shared" si="82"/>
        <v>0.17659969801023145</v>
      </c>
      <c r="AE77" s="49" t="s">
        <v>44</v>
      </c>
      <c r="AF77" s="21">
        <f t="shared" si="76"/>
        <v>0.11167575421356836</v>
      </c>
      <c r="AG77" s="21">
        <f t="shared" si="77"/>
        <v>0.12520411859687136</v>
      </c>
      <c r="AH77" s="21">
        <f t="shared" si="78"/>
        <v>0.18179338909516191</v>
      </c>
      <c r="AI77" s="21">
        <f t="shared" si="79"/>
        <v>0.26373001545804975</v>
      </c>
      <c r="AJ77" s="21">
        <f t="shared" si="80"/>
        <v>0.29256596873195351</v>
      </c>
      <c r="AK77" s="73"/>
    </row>
    <row r="78" spans="1:37" ht="43.2" x14ac:dyDescent="0.3">
      <c r="P78" s="74"/>
      <c r="Q78" s="54" t="s">
        <v>46</v>
      </c>
      <c r="R78" s="21">
        <f t="shared" ref="R78:R79" si="83">PRODUCT(R25,$R$58)</f>
        <v>0.10411584684733106</v>
      </c>
      <c r="S78" s="21">
        <f t="shared" si="81"/>
        <v>8.6433798387968885E-2</v>
      </c>
      <c r="T78" s="21">
        <f t="shared" si="69"/>
        <v>8.0417493652311808E-2</v>
      </c>
      <c r="U78" s="21">
        <f t="shared" si="70"/>
        <v>9.8461869297306645E-2</v>
      </c>
      <c r="V78" s="21">
        <f t="shared" si="71"/>
        <v>0.12463830966616438</v>
      </c>
      <c r="X78" s="54" t="s">
        <v>46</v>
      </c>
      <c r="Y78" s="21">
        <f t="shared" si="72"/>
        <v>0.2596572120082854</v>
      </c>
      <c r="Z78" s="21">
        <f t="shared" si="73"/>
        <v>0.28327357595277708</v>
      </c>
      <c r="AA78" s="21">
        <f t="shared" si="74"/>
        <v>0.29197717258612343</v>
      </c>
      <c r="AB78" s="21">
        <f t="shared" si="75"/>
        <v>0.27392542220560595</v>
      </c>
      <c r="AC78" s="21">
        <f t="shared" si="82"/>
        <v>0.26489954701534718</v>
      </c>
      <c r="AE78" s="54" t="s">
        <v>46</v>
      </c>
      <c r="AF78" s="21">
        <f t="shared" si="76"/>
        <v>8.4602844101188152E-2</v>
      </c>
      <c r="AG78" s="21">
        <f t="shared" si="77"/>
        <v>8.2634718273935107E-2</v>
      </c>
      <c r="AH78" s="21">
        <f t="shared" si="78"/>
        <v>9.0896694547580953E-2</v>
      </c>
      <c r="AI78" s="21">
        <f t="shared" si="79"/>
        <v>0.13186500772902487</v>
      </c>
      <c r="AJ78" s="21">
        <f t="shared" si="80"/>
        <v>0.19504397915463567</v>
      </c>
      <c r="AK78" s="73"/>
    </row>
    <row r="79" spans="1:37" ht="28.8" x14ac:dyDescent="0.3">
      <c r="P79" s="74"/>
      <c r="Q79" s="49" t="s">
        <v>45</v>
      </c>
      <c r="R79" s="21">
        <f t="shared" si="83"/>
        <v>8.3292677477864854E-2</v>
      </c>
      <c r="S79" s="21">
        <f t="shared" si="81"/>
        <v>6.5480150293915823E-2</v>
      </c>
      <c r="T79" s="21">
        <f t="shared" si="69"/>
        <v>5.3075545810525794E-2</v>
      </c>
      <c r="U79" s="21">
        <f t="shared" si="70"/>
        <v>4.9230934648653323E-2</v>
      </c>
      <c r="V79" s="21">
        <f t="shared" si="71"/>
        <v>6.2319154833082188E-2</v>
      </c>
      <c r="X79" s="49" t="s">
        <v>45</v>
      </c>
      <c r="Y79" s="21">
        <f t="shared" si="72"/>
        <v>0.32457151501035675</v>
      </c>
      <c r="Z79" s="21">
        <f t="shared" si="73"/>
        <v>0.33992829114333245</v>
      </c>
      <c r="AA79" s="21">
        <f t="shared" si="74"/>
        <v>0.38930289678149793</v>
      </c>
      <c r="AB79" s="21">
        <f t="shared" si="75"/>
        <v>0.36432081153345591</v>
      </c>
      <c r="AC79" s="21">
        <f t="shared" si="82"/>
        <v>0.35319939602046291</v>
      </c>
      <c r="AE79" s="49" t="s">
        <v>45</v>
      </c>
      <c r="AF79" s="21">
        <f t="shared" si="76"/>
        <v>6.7682275280950527E-2</v>
      </c>
      <c r="AG79" s="21">
        <f t="shared" si="77"/>
        <v>6.2602059298435681E-2</v>
      </c>
      <c r="AH79" s="21">
        <f t="shared" si="78"/>
        <v>5.9991818401403434E-2</v>
      </c>
      <c r="AI79" s="21">
        <f t="shared" si="79"/>
        <v>6.5932503864512437E-2</v>
      </c>
      <c r="AJ79" s="21">
        <f t="shared" si="80"/>
        <v>9.7521989577317836E-2</v>
      </c>
      <c r="AK79" s="73"/>
    </row>
    <row r="80" spans="1:37" x14ac:dyDescent="0.3">
      <c r="P80" s="74"/>
      <c r="AK80" s="73"/>
    </row>
    <row r="81" spans="16:37" ht="65.400000000000006" customHeight="1" x14ac:dyDescent="0.5">
      <c r="P81" s="74"/>
      <c r="Q81" s="85" t="s">
        <v>63</v>
      </c>
      <c r="R81" s="79"/>
      <c r="S81" s="79"/>
      <c r="T81" s="79"/>
      <c r="U81" s="79"/>
      <c r="V81" s="79"/>
      <c r="X81" s="85" t="s">
        <v>62</v>
      </c>
      <c r="Y81" s="79"/>
      <c r="Z81" s="79"/>
      <c r="AA81" s="79"/>
      <c r="AB81" s="79"/>
      <c r="AC81" s="79"/>
      <c r="AE81" s="85" t="s">
        <v>75</v>
      </c>
      <c r="AF81" s="79"/>
      <c r="AG81" s="79"/>
      <c r="AH81" s="79"/>
      <c r="AI81" s="79"/>
      <c r="AJ81" s="79"/>
      <c r="AK81" s="73"/>
    </row>
    <row r="82" spans="16:37" ht="28.8" x14ac:dyDescent="0.3">
      <c r="P82" s="74"/>
      <c r="Q82" s="37" t="s">
        <v>42</v>
      </c>
      <c r="R82" s="19" t="s">
        <v>0</v>
      </c>
      <c r="S82" s="19" t="s">
        <v>1</v>
      </c>
      <c r="T82" s="19" t="s">
        <v>2</v>
      </c>
      <c r="U82" s="19" t="s">
        <v>3</v>
      </c>
      <c r="V82" s="19" t="s">
        <v>4</v>
      </c>
      <c r="X82" s="37" t="s">
        <v>42</v>
      </c>
      <c r="Y82" s="19" t="s">
        <v>0</v>
      </c>
      <c r="Z82" s="19" t="s">
        <v>1</v>
      </c>
      <c r="AA82" s="19" t="s">
        <v>2</v>
      </c>
      <c r="AB82" s="19" t="s">
        <v>3</v>
      </c>
      <c r="AC82" s="19" t="s">
        <v>4</v>
      </c>
      <c r="AE82" s="37" t="s">
        <v>42</v>
      </c>
      <c r="AF82" s="19" t="s">
        <v>0</v>
      </c>
      <c r="AG82" s="19" t="s">
        <v>1</v>
      </c>
      <c r="AH82" s="19" t="s">
        <v>2</v>
      </c>
      <c r="AI82" s="19" t="s">
        <v>3</v>
      </c>
      <c r="AJ82" s="19" t="s">
        <v>4</v>
      </c>
      <c r="AK82" s="73"/>
    </row>
    <row r="83" spans="16:37" ht="43.2" x14ac:dyDescent="0.3">
      <c r="P83" s="74"/>
      <c r="Q83" s="49" t="s">
        <v>41</v>
      </c>
      <c r="R83" s="21">
        <f>PRODUCT(R31,$R$66)</f>
        <v>0.33841137640475261</v>
      </c>
      <c r="S83" s="21">
        <f t="shared" ref="S83:S87" si="84">PRODUCT(S31,$R$67)</f>
        <v>0.37561235579061408</v>
      </c>
      <c r="T83" s="21">
        <f t="shared" ref="T83:T87" si="85">PRODUCT(T31,$R$68)</f>
        <v>0.36358677819032381</v>
      </c>
      <c r="U83" s="21">
        <f t="shared" ref="U83:U87" si="86">PRODUCT(U31,$R$69)</f>
        <v>0.32966251932256219</v>
      </c>
      <c r="V83" s="21">
        <f>PRODUCT(V31,$R$70)</f>
        <v>0.29256596873195351</v>
      </c>
      <c r="X83" s="49" t="s">
        <v>41</v>
      </c>
      <c r="Y83" s="21">
        <f>PRODUCT(Y31,$U$66)</f>
        <v>0.38803578796152693</v>
      </c>
      <c r="Z83" s="21">
        <f t="shared" ref="Z83:Z87" si="87">PRODUCT(Z31,$U$67)</f>
        <v>0.45729447612401986</v>
      </c>
      <c r="AA83" s="21">
        <f t="shared" ref="AA83:AA87" si="88">PRODUCT(AA31,$U$68)</f>
        <v>0.42074387490577175</v>
      </c>
      <c r="AB83" s="21">
        <f t="shared" ref="AB83:AB87" si="89">PRODUCT(AB31,$U$69)</f>
        <v>0.36852461182018936</v>
      </c>
      <c r="AC83" s="21">
        <f t="shared" ref="AC83:AC87" si="90">PRODUCT(AC31,$U$70)</f>
        <v>0.32262260359265271</v>
      </c>
      <c r="AE83" s="49" t="s">
        <v>41</v>
      </c>
      <c r="AF83" s="21">
        <f t="shared" ref="AF83" si="91">PRODUCT(AF31,$X$66)</f>
        <v>0.33841137640475261</v>
      </c>
      <c r="AG83" s="21">
        <f>PRODUCT(AG31,$X$67)</f>
        <v>0.37561235579061408</v>
      </c>
      <c r="AH83" s="21">
        <f t="shared" ref="AH83:AH87" si="92">PRODUCT(AH31,$X$68)</f>
        <v>0.36358677819032381</v>
      </c>
      <c r="AI83" s="21">
        <f t="shared" ref="AI83:AI87" si="93">PRODUCT(AI31,$X$69)</f>
        <v>0.32966251932256219</v>
      </c>
      <c r="AJ83" s="21">
        <f>PRODUCT(AJ31,$X$70)</f>
        <v>0.29256596873195351</v>
      </c>
      <c r="AK83" s="73"/>
    </row>
    <row r="84" spans="16:37" ht="43.2" x14ac:dyDescent="0.3">
      <c r="P84" s="74"/>
      <c r="Q84" s="54" t="s">
        <v>43</v>
      </c>
      <c r="R84" s="21">
        <f t="shared" ref="R84:R87" si="94">PRODUCT(R32,$R$66)</f>
        <v>0.22673562219118426</v>
      </c>
      <c r="S84" s="21">
        <f t="shared" si="84"/>
        <v>0.25040823719374272</v>
      </c>
      <c r="T84" s="21">
        <f t="shared" si="85"/>
        <v>0.27269008364274283</v>
      </c>
      <c r="U84" s="21">
        <f t="shared" si="86"/>
        <v>0.26373001545804975</v>
      </c>
      <c r="V84" s="21">
        <f t="shared" ref="V84:V87" si="95">PRODUCT(V32,$R$70)</f>
        <v>0.24380497394329459</v>
      </c>
      <c r="X84" s="54" t="s">
        <v>43</v>
      </c>
      <c r="Y84" s="21">
        <f t="shared" ref="Y84:Y87" si="96">PRODUCT(Y32,$U$66)</f>
        <v>0.19401789398076347</v>
      </c>
      <c r="Z84" s="21">
        <f t="shared" si="87"/>
        <v>0.22864723806200993</v>
      </c>
      <c r="AA84" s="21">
        <f t="shared" si="88"/>
        <v>0.25244632494346303</v>
      </c>
      <c r="AB84" s="21">
        <f t="shared" si="89"/>
        <v>0.24568307454679292</v>
      </c>
      <c r="AC84" s="21">
        <f t="shared" si="90"/>
        <v>0.23044471685189477</v>
      </c>
      <c r="AE84" s="54" t="s">
        <v>43</v>
      </c>
      <c r="AF84" s="21">
        <f t="shared" ref="AF84" si="97">PRODUCT(AF32,$X$66)</f>
        <v>0.22673562219118426</v>
      </c>
      <c r="AG84" s="21">
        <f t="shared" ref="AG84:AG87" si="98">PRODUCT(AG32,$X$67)</f>
        <v>0.25040823719374272</v>
      </c>
      <c r="AH84" s="21">
        <f t="shared" si="92"/>
        <v>0.27269008364274283</v>
      </c>
      <c r="AI84" s="21">
        <f t="shared" si="93"/>
        <v>0.26373001545804975</v>
      </c>
      <c r="AJ84" s="21">
        <f t="shared" ref="AJ84:AJ87" si="99">PRODUCT(AJ32,$X$70)</f>
        <v>0.24380497394329459</v>
      </c>
      <c r="AK84" s="73"/>
    </row>
    <row r="85" spans="16:37" ht="28.8" x14ac:dyDescent="0.3">
      <c r="P85" s="74"/>
      <c r="Q85" s="49" t="s">
        <v>44</v>
      </c>
      <c r="R85" s="21">
        <f t="shared" si="94"/>
        <v>0.1692056882023763</v>
      </c>
      <c r="S85" s="21">
        <f t="shared" si="84"/>
        <v>0.16777351891980763</v>
      </c>
      <c r="T85" s="21">
        <f t="shared" si="85"/>
        <v>0.18179338909516191</v>
      </c>
      <c r="U85" s="21">
        <f t="shared" si="86"/>
        <v>0.19779751159353731</v>
      </c>
      <c r="V85" s="21">
        <f t="shared" si="95"/>
        <v>0.19504397915463567</v>
      </c>
      <c r="X85" s="49" t="s">
        <v>44</v>
      </c>
      <c r="Y85" s="21">
        <f t="shared" si="96"/>
        <v>0.15521431518461079</v>
      </c>
      <c r="Z85" s="21">
        <f t="shared" si="87"/>
        <v>0.15319364950154665</v>
      </c>
      <c r="AA85" s="21">
        <f t="shared" si="88"/>
        <v>0.1682975499623087</v>
      </c>
      <c r="AB85" s="21">
        <f t="shared" si="89"/>
        <v>0.18426230591009468</v>
      </c>
      <c r="AC85" s="21">
        <f t="shared" si="90"/>
        <v>0.18435577348151583</v>
      </c>
      <c r="AE85" s="49" t="s">
        <v>44</v>
      </c>
      <c r="AF85" s="21">
        <f t="shared" ref="AF85" si="100">PRODUCT(AF33,$X$66)</f>
        <v>0.1692056882023763</v>
      </c>
      <c r="AG85" s="21">
        <f t="shared" si="98"/>
        <v>0.16777351891980763</v>
      </c>
      <c r="AH85" s="21">
        <f t="shared" si="92"/>
        <v>0.18179338909516191</v>
      </c>
      <c r="AI85" s="21">
        <f t="shared" si="93"/>
        <v>0.19779751159353731</v>
      </c>
      <c r="AJ85" s="21">
        <f t="shared" si="99"/>
        <v>0.19504397915463567</v>
      </c>
      <c r="AK85" s="73"/>
    </row>
    <row r="86" spans="16:37" ht="43.2" x14ac:dyDescent="0.3">
      <c r="P86" s="74"/>
      <c r="Q86" s="54" t="s">
        <v>46</v>
      </c>
      <c r="R86" s="21">
        <f t="shared" si="94"/>
        <v>0.13536455056190105</v>
      </c>
      <c r="S86" s="21">
        <f t="shared" si="84"/>
        <v>0.12520411859687136</v>
      </c>
      <c r="T86" s="21">
        <f t="shared" si="85"/>
        <v>0.12180157069375848</v>
      </c>
      <c r="U86" s="21">
        <f t="shared" si="86"/>
        <v>0.13186500772902487</v>
      </c>
      <c r="V86" s="21">
        <f t="shared" si="95"/>
        <v>0.14628298436597675</v>
      </c>
      <c r="X86" s="54" t="s">
        <v>46</v>
      </c>
      <c r="Y86" s="21">
        <f t="shared" si="96"/>
        <v>0.1280518100273039</v>
      </c>
      <c r="Z86" s="21">
        <f t="shared" si="87"/>
        <v>0.11432361903100496</v>
      </c>
      <c r="AA86" s="21">
        <f t="shared" si="88"/>
        <v>0.11275935847474683</v>
      </c>
      <c r="AB86" s="21">
        <f t="shared" si="89"/>
        <v>0.12284153727339646</v>
      </c>
      <c r="AC86" s="21">
        <f t="shared" si="90"/>
        <v>0.13826683011113688</v>
      </c>
      <c r="AE86" s="54" t="s">
        <v>46</v>
      </c>
      <c r="AF86" s="21">
        <f t="shared" ref="AF86" si="101">PRODUCT(AF34,$X$66)</f>
        <v>0.13536455056190105</v>
      </c>
      <c r="AG86" s="21">
        <f t="shared" si="98"/>
        <v>0.12520411859687136</v>
      </c>
      <c r="AH86" s="21">
        <f t="shared" si="92"/>
        <v>0.12180157069375848</v>
      </c>
      <c r="AI86" s="21">
        <f t="shared" si="93"/>
        <v>0.13186500772902487</v>
      </c>
      <c r="AJ86" s="21">
        <f t="shared" si="99"/>
        <v>0.14628298436597675</v>
      </c>
      <c r="AK86" s="73"/>
    </row>
    <row r="87" spans="16:37" ht="28.8" x14ac:dyDescent="0.3">
      <c r="P87" s="74"/>
      <c r="Q87" s="49" t="s">
        <v>45</v>
      </c>
      <c r="R87" s="21">
        <f t="shared" si="94"/>
        <v>0.11167575421356836</v>
      </c>
      <c r="S87" s="21">
        <f t="shared" si="84"/>
        <v>0.10016329487749709</v>
      </c>
      <c r="T87" s="21">
        <f t="shared" si="85"/>
        <v>9.0896694547580953E-2</v>
      </c>
      <c r="U87" s="21">
        <f t="shared" si="86"/>
        <v>8.834955517844667E-2</v>
      </c>
      <c r="V87" s="21">
        <f t="shared" si="95"/>
        <v>9.7521989577317836E-2</v>
      </c>
      <c r="X87" s="49" t="s">
        <v>45</v>
      </c>
      <c r="Y87" s="21">
        <f t="shared" si="96"/>
        <v>0.1125303785088428</v>
      </c>
      <c r="Z87" s="21">
        <f t="shared" si="87"/>
        <v>9.1458895224803979E-2</v>
      </c>
      <c r="AA87" s="21">
        <f t="shared" si="88"/>
        <v>8.4148774981154348E-2</v>
      </c>
      <c r="AB87" s="21">
        <f t="shared" si="89"/>
        <v>8.2303829973175632E-2</v>
      </c>
      <c r="AC87" s="21">
        <f t="shared" si="90"/>
        <v>9.2177886740757914E-2</v>
      </c>
      <c r="AE87" s="49" t="s">
        <v>45</v>
      </c>
      <c r="AF87" s="21">
        <f t="shared" ref="AF87" si="102">PRODUCT(AF35,$X$66)</f>
        <v>0.11167575421356836</v>
      </c>
      <c r="AG87" s="21">
        <f t="shared" si="98"/>
        <v>0.10016329487749709</v>
      </c>
      <c r="AH87" s="21">
        <f t="shared" si="92"/>
        <v>9.0896694547580953E-2</v>
      </c>
      <c r="AI87" s="21">
        <f t="shared" si="93"/>
        <v>8.834955517844667E-2</v>
      </c>
      <c r="AJ87" s="21">
        <f t="shared" si="99"/>
        <v>9.7521989577317836E-2</v>
      </c>
      <c r="AK87" s="73"/>
    </row>
    <row r="88" spans="16:37" x14ac:dyDescent="0.3">
      <c r="P88" s="74"/>
      <c r="AK88" s="73"/>
    </row>
    <row r="89" spans="16:37" x14ac:dyDescent="0.3">
      <c r="P89" s="72" t="s">
        <v>68</v>
      </c>
      <c r="AK89" s="73"/>
    </row>
    <row r="90" spans="16:37" ht="25.8" x14ac:dyDescent="0.5">
      <c r="P90" s="74"/>
      <c r="Q90" s="80" t="s">
        <v>69</v>
      </c>
      <c r="R90" s="81"/>
      <c r="S90" s="81"/>
      <c r="T90" s="81"/>
      <c r="V90" s="80" t="s">
        <v>79</v>
      </c>
      <c r="W90" s="81"/>
      <c r="X90" s="81"/>
      <c r="Y90" s="81"/>
      <c r="AA90" s="80" t="s">
        <v>80</v>
      </c>
      <c r="AB90" s="81"/>
      <c r="AC90" s="81"/>
      <c r="AD90" s="81"/>
      <c r="AK90" s="73"/>
    </row>
    <row r="91" spans="16:37" ht="28.8" x14ac:dyDescent="0.3">
      <c r="P91" s="74"/>
      <c r="Q91" s="40" t="s">
        <v>42</v>
      </c>
      <c r="R91" s="2" t="s">
        <v>7</v>
      </c>
      <c r="S91" s="2" t="s">
        <v>8</v>
      </c>
      <c r="T91" s="3" t="s">
        <v>93</v>
      </c>
      <c r="V91" s="40" t="s">
        <v>42</v>
      </c>
      <c r="W91" s="2" t="s">
        <v>7</v>
      </c>
      <c r="X91" s="2" t="s">
        <v>8</v>
      </c>
      <c r="Y91" s="3" t="s">
        <v>93</v>
      </c>
      <c r="AA91" s="40" t="s">
        <v>42</v>
      </c>
      <c r="AB91" s="2" t="s">
        <v>7</v>
      </c>
      <c r="AC91" s="2" t="s">
        <v>8</v>
      </c>
      <c r="AD91" s="3" t="s">
        <v>93</v>
      </c>
      <c r="AK91" s="73"/>
    </row>
    <row r="92" spans="16:37" ht="43.2" x14ac:dyDescent="0.3">
      <c r="P92" s="74"/>
      <c r="Q92" s="56" t="s">
        <v>41</v>
      </c>
      <c r="R92" s="5">
        <f>SUM(R75:V75)</f>
        <v>2.1282528030091594</v>
      </c>
      <c r="S92" s="5">
        <f>R58</f>
        <v>0.41646338738932426</v>
      </c>
      <c r="T92" s="63">
        <f>R92/S92</f>
        <v>5.1102998905870098</v>
      </c>
      <c r="V92" s="56" t="s">
        <v>41</v>
      </c>
      <c r="W92" s="5">
        <f>SUM(Y75:AC75)</f>
        <v>0.32492523091706799</v>
      </c>
      <c r="X92" s="5">
        <f>U58</f>
        <v>6.491430300207135E-2</v>
      </c>
      <c r="Y92" s="58">
        <f>W92/X92</f>
        <v>5.0054489671821623</v>
      </c>
      <c r="AA92" s="56" t="s">
        <v>41</v>
      </c>
      <c r="AB92" s="5">
        <f>SUM(AF75:AJ75)</f>
        <v>2.3996779968804125</v>
      </c>
      <c r="AC92" s="5">
        <f>X58</f>
        <v>0.33841137640475261</v>
      </c>
      <c r="AD92" s="59">
        <f>AB92/AC92</f>
        <v>7.0910086486286099</v>
      </c>
      <c r="AK92" s="73"/>
    </row>
    <row r="93" spans="16:37" ht="43.2" x14ac:dyDescent="0.3">
      <c r="P93" s="74"/>
      <c r="Q93" s="57" t="s">
        <v>43</v>
      </c>
      <c r="R93" s="5">
        <f t="shared" ref="R93:R96" si="103">SUM(R42:V42)</f>
        <v>1.3096030058783166</v>
      </c>
      <c r="S93" s="5">
        <f t="shared" ref="S93:S96" si="104">R59</f>
        <v>0.26192060117566329</v>
      </c>
      <c r="T93" s="63">
        <f t="shared" ref="T93:T96" si="105">R93/S93</f>
        <v>5</v>
      </c>
      <c r="V93" s="57" t="s">
        <v>43</v>
      </c>
      <c r="W93" s="5">
        <f t="shared" ref="W93:W96" si="106">SUM(Y76:AC76)</f>
        <v>0.56658973014962311</v>
      </c>
      <c r="X93" s="5">
        <f t="shared" ref="X93:X96" si="107">U59</f>
        <v>0.11330943038111083</v>
      </c>
      <c r="Y93" s="65">
        <f>W93/X93</f>
        <v>5.0003757696418187</v>
      </c>
      <c r="AA93" s="57" t="s">
        <v>43</v>
      </c>
      <c r="AB93" s="5">
        <f t="shared" ref="AB93:AB96" si="108">SUM(AF76:AJ76)</f>
        <v>1.5688836850827887</v>
      </c>
      <c r="AC93" s="5">
        <f t="shared" ref="AC93:AC96" si="109">X59</f>
        <v>0.25040823719374272</v>
      </c>
      <c r="AD93" s="66">
        <f>AB93/AC93</f>
        <v>6.2653038201332478</v>
      </c>
      <c r="AK93" s="73"/>
    </row>
    <row r="94" spans="16:37" ht="28.8" x14ac:dyDescent="0.3">
      <c r="P94" s="74"/>
      <c r="Q94" s="56" t="s">
        <v>44</v>
      </c>
      <c r="R94" s="5">
        <f t="shared" si="103"/>
        <v>0.80417493652311811</v>
      </c>
      <c r="S94" s="5">
        <f t="shared" si="104"/>
        <v>0.16083498730462362</v>
      </c>
      <c r="T94" s="63">
        <f t="shared" si="105"/>
        <v>5</v>
      </c>
      <c r="V94" s="56" t="s">
        <v>44</v>
      </c>
      <c r="W94" s="5">
        <f t="shared" si="106"/>
        <v>0.97614294904717214</v>
      </c>
      <c r="X94" s="5">
        <f t="shared" si="107"/>
        <v>0.19465144839074897</v>
      </c>
      <c r="Y94" s="58">
        <f>W94/X94</f>
        <v>5.0148249967687599</v>
      </c>
      <c r="AA94" s="56" t="s">
        <v>44</v>
      </c>
      <c r="AB94" s="5">
        <f t="shared" si="108"/>
        <v>0.97496924609560487</v>
      </c>
      <c r="AC94" s="5">
        <f t="shared" si="109"/>
        <v>0.18179338909516191</v>
      </c>
      <c r="AD94" s="59">
        <f>AB94/AC94</f>
        <v>5.3630621605565958</v>
      </c>
      <c r="AK94" s="73"/>
    </row>
    <row r="95" spans="16:37" ht="43.2" x14ac:dyDescent="0.3">
      <c r="P95" s="74"/>
      <c r="Q95" s="57" t="s">
        <v>46</v>
      </c>
      <c r="R95" s="5">
        <f t="shared" si="103"/>
        <v>0.49230934648653324</v>
      </c>
      <c r="S95" s="5">
        <f t="shared" si="104"/>
        <v>9.8461869297306645E-2</v>
      </c>
      <c r="T95" s="63">
        <f t="shared" si="105"/>
        <v>5</v>
      </c>
      <c r="V95" s="57" t="s">
        <v>46</v>
      </c>
      <c r="W95" s="5">
        <f t="shared" si="106"/>
        <v>1.3737329297681391</v>
      </c>
      <c r="X95" s="5">
        <f t="shared" si="107"/>
        <v>0.27392542220560595</v>
      </c>
      <c r="Y95" s="65">
        <f>W95/X95</f>
        <v>5.014988819610279</v>
      </c>
      <c r="AA95" s="57" t="s">
        <v>46</v>
      </c>
      <c r="AB95" s="5">
        <f t="shared" si="108"/>
        <v>0.58504324380636474</v>
      </c>
      <c r="AC95" s="5">
        <f t="shared" si="109"/>
        <v>0.13186500772902487</v>
      </c>
      <c r="AD95" s="66">
        <f>AB95/AC95</f>
        <v>4.4366830433786912</v>
      </c>
      <c r="AK95" s="73"/>
    </row>
    <row r="96" spans="16:37" ht="28.8" x14ac:dyDescent="0.3">
      <c r="P96" s="74"/>
      <c r="Q96" s="56" t="s">
        <v>45</v>
      </c>
      <c r="R96" s="5">
        <f t="shared" si="103"/>
        <v>0.31159577416541095</v>
      </c>
      <c r="S96" s="5">
        <f t="shared" si="104"/>
        <v>6.2319154833082188E-2</v>
      </c>
      <c r="T96" s="63">
        <f t="shared" si="105"/>
        <v>5</v>
      </c>
      <c r="V96" s="56" t="s">
        <v>45</v>
      </c>
      <c r="W96" s="5">
        <f t="shared" si="106"/>
        <v>1.771322910489106</v>
      </c>
      <c r="X96" s="5">
        <f t="shared" si="107"/>
        <v>0.35319939602046291</v>
      </c>
      <c r="Y96" s="58">
        <f>W96/X96</f>
        <v>5.015079103890888</v>
      </c>
      <c r="AA96" s="56" t="s">
        <v>45</v>
      </c>
      <c r="AB96" s="5">
        <f t="shared" si="108"/>
        <v>0.35373064642261992</v>
      </c>
      <c r="AC96" s="5">
        <f t="shared" si="109"/>
        <v>9.7521989577317836E-2</v>
      </c>
      <c r="AD96" s="59">
        <f>AB96/AC96</f>
        <v>3.6271885751692294</v>
      </c>
      <c r="AK96" s="73"/>
    </row>
    <row r="97" spans="16:37" x14ac:dyDescent="0.3">
      <c r="P97" s="74"/>
      <c r="AK97" s="73"/>
    </row>
    <row r="98" spans="16:37" ht="25.8" x14ac:dyDescent="0.5">
      <c r="P98" s="74"/>
      <c r="Q98" s="80" t="s">
        <v>84</v>
      </c>
      <c r="R98" s="81"/>
      <c r="S98" s="81"/>
      <c r="T98" s="81"/>
      <c r="V98" s="80" t="s">
        <v>82</v>
      </c>
      <c r="W98" s="81"/>
      <c r="X98" s="81"/>
      <c r="Y98" s="81"/>
      <c r="AA98" s="80" t="s">
        <v>81</v>
      </c>
      <c r="AB98" s="81"/>
      <c r="AC98" s="81"/>
      <c r="AD98" s="81"/>
      <c r="AK98" s="73"/>
    </row>
    <row r="99" spans="16:37" ht="28.8" x14ac:dyDescent="0.3">
      <c r="P99" s="74"/>
      <c r="Q99" s="40" t="s">
        <v>42</v>
      </c>
      <c r="R99" s="2" t="s">
        <v>7</v>
      </c>
      <c r="S99" s="2" t="s">
        <v>8</v>
      </c>
      <c r="T99" s="3" t="s">
        <v>93</v>
      </c>
      <c r="V99" s="40" t="s">
        <v>42</v>
      </c>
      <c r="W99" s="2" t="s">
        <v>7</v>
      </c>
      <c r="X99" s="2" t="s">
        <v>8</v>
      </c>
      <c r="Y99" s="3" t="s">
        <v>93</v>
      </c>
      <c r="AA99" s="40" t="s">
        <v>42</v>
      </c>
      <c r="AB99" s="2" t="s">
        <v>7</v>
      </c>
      <c r="AC99" s="2" t="s">
        <v>8</v>
      </c>
      <c r="AD99" s="3" t="s">
        <v>93</v>
      </c>
      <c r="AK99" s="73"/>
    </row>
    <row r="100" spans="16:37" ht="43.2" x14ac:dyDescent="0.3">
      <c r="P100" s="74"/>
      <c r="Q100" s="56" t="s">
        <v>41</v>
      </c>
      <c r="R100" s="5">
        <f>SUM(R83:V83)</f>
        <v>1.6998389984402063</v>
      </c>
      <c r="S100" s="5">
        <f>R66</f>
        <v>0.33841137640475261</v>
      </c>
      <c r="T100" s="58">
        <f>R100/S100</f>
        <v>5.0229960248355701</v>
      </c>
      <c r="V100" s="56" t="s">
        <v>41</v>
      </c>
      <c r="W100" s="5">
        <f>SUM(Y83:AC83)</f>
        <v>1.9572213544041608</v>
      </c>
      <c r="X100" s="5">
        <f>U66</f>
        <v>0.38803578796152693</v>
      </c>
      <c r="Y100" s="6">
        <f>W100/X100</f>
        <v>5.0439196979383141</v>
      </c>
      <c r="AA100" s="56" t="s">
        <v>41</v>
      </c>
      <c r="AB100" s="5">
        <f>SUM(AF83:AJ83)</f>
        <v>1.6998389984402063</v>
      </c>
      <c r="AC100" s="5">
        <f>X66</f>
        <v>0.33841137640475261</v>
      </c>
      <c r="AD100" s="6">
        <f>AB100/AC100</f>
        <v>5.0229960248355701</v>
      </c>
      <c r="AK100" s="73"/>
    </row>
    <row r="101" spans="16:37" ht="43.2" x14ac:dyDescent="0.3">
      <c r="P101" s="74"/>
      <c r="Q101" s="57" t="s">
        <v>43</v>
      </c>
      <c r="R101" s="5">
        <f t="shared" ref="R101:R104" si="110">SUM(R84:V84)</f>
        <v>1.2573689324290143</v>
      </c>
      <c r="S101" s="5">
        <f t="shared" ref="S101:S104" si="111">R67</f>
        <v>0.25040823719374272</v>
      </c>
      <c r="T101" s="65">
        <f>R101/S101</f>
        <v>5.0212762428265432</v>
      </c>
      <c r="V101" s="57" t="s">
        <v>43</v>
      </c>
      <c r="W101" s="5">
        <f t="shared" ref="W101:W104" si="112">SUM(Y84:AC84)</f>
        <v>1.1512392483849241</v>
      </c>
      <c r="X101" s="5">
        <f t="shared" ref="X101:X104" si="113">U67</f>
        <v>0.22864723806200993</v>
      </c>
      <c r="Y101" s="9">
        <f>W101/X101</f>
        <v>5.0350017701622267</v>
      </c>
      <c r="AA101" s="57" t="s">
        <v>43</v>
      </c>
      <c r="AB101" s="5">
        <f t="shared" ref="AB101:AB104" si="114">SUM(AF84:AJ84)</f>
        <v>1.2573689324290143</v>
      </c>
      <c r="AC101" s="5">
        <f t="shared" ref="AC101:AC104" si="115">X67</f>
        <v>0.25040823719374272</v>
      </c>
      <c r="AD101" s="9">
        <f>AB101/AC101</f>
        <v>5.0212762428265432</v>
      </c>
      <c r="AK101" s="73"/>
    </row>
    <row r="102" spans="16:37" ht="28.8" x14ac:dyDescent="0.3">
      <c r="P102" s="74"/>
      <c r="Q102" s="56" t="s">
        <v>44</v>
      </c>
      <c r="R102" s="5">
        <f t="shared" si="110"/>
        <v>0.91161408696551882</v>
      </c>
      <c r="S102" s="5">
        <f t="shared" si="111"/>
        <v>0.18179338909516191</v>
      </c>
      <c r="T102" s="58">
        <f>R102/S102</f>
        <v>5.0145612637669874</v>
      </c>
      <c r="V102" s="56" t="s">
        <v>44</v>
      </c>
      <c r="W102" s="5">
        <f t="shared" si="112"/>
        <v>0.84532359404007651</v>
      </c>
      <c r="X102" s="5">
        <f t="shared" si="113"/>
        <v>0.1682975499623087</v>
      </c>
      <c r="Y102" s="6">
        <f>W102/X102</f>
        <v>5.0227920384425806</v>
      </c>
      <c r="AA102" s="56" t="s">
        <v>44</v>
      </c>
      <c r="AB102" s="5">
        <f t="shared" si="114"/>
        <v>0.91161408696551882</v>
      </c>
      <c r="AC102" s="5">
        <f t="shared" si="115"/>
        <v>0.18179338909516191</v>
      </c>
      <c r="AD102" s="6">
        <f>AB102/AC102</f>
        <v>5.0145612637669874</v>
      </c>
      <c r="AK102" s="73"/>
    </row>
    <row r="103" spans="16:37" ht="43.2" x14ac:dyDescent="0.3">
      <c r="P103" s="74"/>
      <c r="Q103" s="57" t="s">
        <v>46</v>
      </c>
      <c r="R103" s="5">
        <f t="shared" si="110"/>
        <v>0.66051823194753245</v>
      </c>
      <c r="S103" s="5">
        <f t="shared" si="111"/>
        <v>0.13186500772902487</v>
      </c>
      <c r="T103" s="65">
        <f>R103/S103</f>
        <v>5.0090485969170837</v>
      </c>
      <c r="V103" s="57" t="s">
        <v>46</v>
      </c>
      <c r="W103" s="5">
        <f t="shared" si="112"/>
        <v>0.61624315491758908</v>
      </c>
      <c r="X103" s="5">
        <f t="shared" si="113"/>
        <v>0.12284153727339646</v>
      </c>
      <c r="Y103" s="9">
        <f>W103/X103</f>
        <v>5.0165698720138661</v>
      </c>
      <c r="AA103" s="57" t="s">
        <v>46</v>
      </c>
      <c r="AB103" s="5">
        <f t="shared" si="114"/>
        <v>0.66051823194753245</v>
      </c>
      <c r="AC103" s="5">
        <f t="shared" si="115"/>
        <v>0.13186500772902487</v>
      </c>
      <c r="AD103" s="9">
        <f>AB103/AC103</f>
        <v>5.0090485969170837</v>
      </c>
      <c r="AK103" s="73"/>
    </row>
    <row r="104" spans="16:37" ht="28.8" x14ac:dyDescent="0.3">
      <c r="P104" s="74"/>
      <c r="Q104" s="56" t="s">
        <v>45</v>
      </c>
      <c r="R104" s="5">
        <f t="shared" si="110"/>
        <v>0.48860728839441092</v>
      </c>
      <c r="S104" s="5">
        <f t="shared" si="111"/>
        <v>9.7521989577317836E-2</v>
      </c>
      <c r="T104" s="58">
        <f>R104/S104</f>
        <v>5.0102268269150825</v>
      </c>
      <c r="V104" s="56" t="s">
        <v>45</v>
      </c>
      <c r="W104" s="5">
        <f t="shared" si="112"/>
        <v>0.46261976542873473</v>
      </c>
      <c r="X104" s="5">
        <f t="shared" si="113"/>
        <v>9.2177886740757914E-2</v>
      </c>
      <c r="Y104" s="6">
        <f>W104/X104</f>
        <v>5.018771657564808</v>
      </c>
      <c r="AA104" s="56" t="s">
        <v>45</v>
      </c>
      <c r="AB104" s="5">
        <f t="shared" si="114"/>
        <v>0.48860728839441092</v>
      </c>
      <c r="AC104" s="5">
        <f t="shared" si="115"/>
        <v>9.7521989577317836E-2</v>
      </c>
      <c r="AD104" s="6">
        <f>AB104/AC104</f>
        <v>5.0102268269150825</v>
      </c>
      <c r="AK104" s="73"/>
    </row>
    <row r="105" spans="16:37" x14ac:dyDescent="0.3">
      <c r="P105" s="74"/>
      <c r="AK105" s="73"/>
    </row>
    <row r="106" spans="16:37" x14ac:dyDescent="0.3">
      <c r="P106" s="72" t="s">
        <v>78</v>
      </c>
      <c r="AK106" s="73"/>
    </row>
    <row r="107" spans="16:37" ht="25.8" x14ac:dyDescent="0.5">
      <c r="P107" s="74"/>
      <c r="Q107" s="78" t="s">
        <v>87</v>
      </c>
      <c r="R107" s="79"/>
      <c r="S107" s="79"/>
      <c r="T107" s="79"/>
      <c r="U107" s="79"/>
      <c r="W107" s="78" t="s">
        <v>92</v>
      </c>
      <c r="X107" s="79"/>
      <c r="Y107" s="79"/>
      <c r="Z107" s="79"/>
      <c r="AA107" s="79"/>
      <c r="AC107" s="78" t="s">
        <v>85</v>
      </c>
      <c r="AD107" s="79"/>
      <c r="AE107" s="79"/>
      <c r="AF107" s="79"/>
      <c r="AG107" s="79"/>
      <c r="AK107" s="73"/>
    </row>
    <row r="108" spans="16:37" ht="18" x14ac:dyDescent="0.3">
      <c r="P108" s="74"/>
      <c r="Q108" s="43" t="s">
        <v>70</v>
      </c>
      <c r="R108" s="28" t="s">
        <v>13</v>
      </c>
      <c r="S108" s="28" t="s">
        <v>9</v>
      </c>
      <c r="T108" s="28" t="s">
        <v>10</v>
      </c>
      <c r="U108" s="28" t="s">
        <v>11</v>
      </c>
      <c r="W108" s="43" t="s">
        <v>70</v>
      </c>
      <c r="X108" s="28" t="s">
        <v>13</v>
      </c>
      <c r="Y108" s="28" t="s">
        <v>9</v>
      </c>
      <c r="Z108" s="28" t="s">
        <v>10</v>
      </c>
      <c r="AA108" s="28" t="s">
        <v>11</v>
      </c>
      <c r="AC108" s="43" t="s">
        <v>70</v>
      </c>
      <c r="AD108" s="28" t="s">
        <v>13</v>
      </c>
      <c r="AE108" s="28" t="s">
        <v>9</v>
      </c>
      <c r="AF108" s="28" t="s">
        <v>10</v>
      </c>
      <c r="AG108" s="28" t="s">
        <v>11</v>
      </c>
      <c r="AK108" s="73"/>
    </row>
    <row r="109" spans="16:37" x14ac:dyDescent="0.3">
      <c r="P109" s="74"/>
      <c r="Q109" s="64">
        <f>AVERAGE(T92:T96)</f>
        <v>5.0220599781174018</v>
      </c>
      <c r="R109">
        <v>5</v>
      </c>
      <c r="S109">
        <f>(Q109-R109)/(R109-1)</f>
        <v>5.5149945293504476E-3</v>
      </c>
      <c r="T109">
        <v>1.1200000000000001</v>
      </c>
      <c r="U109">
        <f>S109/T109</f>
        <v>4.9241022583486138E-3</v>
      </c>
      <c r="W109" s="64">
        <f>AVERAGE(Y92:Y96)</f>
        <v>5.0101435314187821</v>
      </c>
      <c r="X109">
        <v>5</v>
      </c>
      <c r="Y109">
        <f>(W109-X109)/(X109-1)</f>
        <v>2.5358828546955259E-3</v>
      </c>
      <c r="Z109">
        <v>1.1200000000000001</v>
      </c>
      <c r="AA109">
        <f>Y109/Z109</f>
        <v>2.2641811202638623E-3</v>
      </c>
      <c r="AC109" s="64">
        <f>AVERAGE(AD92:AD96)</f>
        <v>5.3566492495732749</v>
      </c>
      <c r="AD109">
        <v>5</v>
      </c>
      <c r="AE109">
        <f>(AC109-AD109)/(AD109-1)</f>
        <v>8.9162312393318732E-2</v>
      </c>
      <c r="AF109">
        <v>1.1200000000000001</v>
      </c>
      <c r="AG109">
        <f>AE109/AF109</f>
        <v>7.9609207494034578E-2</v>
      </c>
      <c r="AK109" s="73"/>
    </row>
    <row r="110" spans="16:37" x14ac:dyDescent="0.3">
      <c r="P110" s="74"/>
      <c r="AK110" s="73"/>
    </row>
    <row r="111" spans="16:37" ht="25.8" x14ac:dyDescent="0.5">
      <c r="P111" s="74"/>
      <c r="Q111" s="78" t="s">
        <v>89</v>
      </c>
      <c r="R111" s="79"/>
      <c r="S111" s="79"/>
      <c r="T111" s="79"/>
      <c r="U111" s="79"/>
      <c r="W111" s="78" t="s">
        <v>88</v>
      </c>
      <c r="X111" s="79"/>
      <c r="Y111" s="79"/>
      <c r="Z111" s="79"/>
      <c r="AA111" s="79"/>
      <c r="AC111" s="78" t="s">
        <v>86</v>
      </c>
      <c r="AD111" s="79"/>
      <c r="AE111" s="79"/>
      <c r="AF111" s="79"/>
      <c r="AG111" s="79"/>
      <c r="AK111" s="73"/>
    </row>
    <row r="112" spans="16:37" ht="18" x14ac:dyDescent="0.3">
      <c r="P112" s="74"/>
      <c r="Q112" s="43" t="s">
        <v>70</v>
      </c>
      <c r="R112" s="28" t="s">
        <v>13</v>
      </c>
      <c r="S112" s="28" t="s">
        <v>9</v>
      </c>
      <c r="T112" s="28" t="s">
        <v>10</v>
      </c>
      <c r="U112" s="28" t="s">
        <v>11</v>
      </c>
      <c r="W112" s="43" t="s">
        <v>70</v>
      </c>
      <c r="X112" s="28" t="s">
        <v>13</v>
      </c>
      <c r="Y112" s="28" t="s">
        <v>9</v>
      </c>
      <c r="Z112" s="28" t="s">
        <v>10</v>
      </c>
      <c r="AA112" s="28" t="s">
        <v>11</v>
      </c>
      <c r="AC112" s="43" t="s">
        <v>70</v>
      </c>
      <c r="AD112" s="28" t="s">
        <v>13</v>
      </c>
      <c r="AE112" s="28" t="s">
        <v>9</v>
      </c>
      <c r="AF112" s="28" t="s">
        <v>10</v>
      </c>
      <c r="AG112" s="28" t="s">
        <v>11</v>
      </c>
      <c r="AK112" s="73"/>
    </row>
    <row r="113" spans="16:37" x14ac:dyDescent="0.3">
      <c r="P113" s="74"/>
      <c r="Q113" s="64">
        <f>AVERAGE(T100:T104)</f>
        <v>5.0156217910522534</v>
      </c>
      <c r="R113">
        <v>5</v>
      </c>
      <c r="S113">
        <f>(Q113-R113)/(R113-1)</f>
        <v>3.9054477630633411E-3</v>
      </c>
      <c r="T113">
        <v>1.1200000000000001</v>
      </c>
      <c r="U113">
        <f>S113/T113</f>
        <v>3.4870069313065544E-3</v>
      </c>
      <c r="W113" s="64">
        <f>AVERAGE(Y100:Y104)</f>
        <v>5.0274110072243596</v>
      </c>
      <c r="X113">
        <v>5</v>
      </c>
      <c r="Y113">
        <f>(W113-X113)/(X113-1)</f>
        <v>6.8527518060899073E-3</v>
      </c>
      <c r="Z113">
        <v>1.1200000000000001</v>
      </c>
      <c r="AA113">
        <f>Y113/Z113</f>
        <v>6.1185283982945595E-3</v>
      </c>
      <c r="AC113" s="64">
        <f>AVERAGE(AD100:AD104)</f>
        <v>5.0156217910522534</v>
      </c>
      <c r="AD113">
        <v>5</v>
      </c>
      <c r="AE113">
        <f>(AC113-AD113)/(AD113-1)</f>
        <v>3.9054477630633411E-3</v>
      </c>
      <c r="AF113">
        <v>1.1200000000000001</v>
      </c>
      <c r="AG113">
        <f>AE113/AF113</f>
        <v>3.4870069313065544E-3</v>
      </c>
      <c r="AK113" s="73"/>
    </row>
    <row r="114" spans="16:37" x14ac:dyDescent="0.3">
      <c r="P114" s="74"/>
      <c r="AK114" s="73"/>
    </row>
    <row r="115" spans="16:37" x14ac:dyDescent="0.3">
      <c r="P115" s="74" t="s">
        <v>83</v>
      </c>
      <c r="AK115" s="73"/>
    </row>
    <row r="116" spans="16:37" ht="25.8" x14ac:dyDescent="0.5">
      <c r="P116" s="74"/>
      <c r="Q116" s="78" t="s">
        <v>91</v>
      </c>
      <c r="R116" s="79"/>
      <c r="AK116" s="73"/>
    </row>
    <row r="117" spans="16:37" ht="25.8" x14ac:dyDescent="0.5">
      <c r="P117" s="74"/>
      <c r="Q117" s="56" t="s">
        <v>41</v>
      </c>
      <c r="R117" s="56">
        <f>($U$119*R58)+($U$120*U58)+($U$121*X58)+($U$122*R66)+($U$123*U66)+($U$124*X66)</f>
        <v>0.31088272252045274</v>
      </c>
      <c r="T117" s="78" t="s">
        <v>90</v>
      </c>
      <c r="U117" s="79"/>
      <c r="AK117" s="73"/>
    </row>
    <row r="118" spans="16:37" x14ac:dyDescent="0.3">
      <c r="P118" s="74"/>
      <c r="Q118" s="57" t="s">
        <v>43</v>
      </c>
      <c r="R118" s="56">
        <f>($B$32*R59)+($B$33*U59)+($B$34*X59)+($B$35*R67)+($B$36*U67)+($B$37*X67)</f>
        <v>0.22358297593492665</v>
      </c>
      <c r="T118" s="37" t="s">
        <v>30</v>
      </c>
      <c r="U118" s="19" t="s">
        <v>27</v>
      </c>
      <c r="AK118" s="73"/>
    </row>
    <row r="119" spans="16:37" x14ac:dyDescent="0.3">
      <c r="P119" s="74"/>
      <c r="Q119" s="56" t="s">
        <v>44</v>
      </c>
      <c r="R119" s="56">
        <f t="shared" ref="R119:R121" si="116">($B$32*R60)+($B$33*U60)+($B$34*X60)+($B$35*R68)+($B$36*U68)+($B$37*X68)</f>
        <v>0.17627935846426968</v>
      </c>
      <c r="T119" s="38" t="s">
        <v>0</v>
      </c>
      <c r="U119" s="1">
        <f>B32</f>
        <v>0.34556863525834691</v>
      </c>
      <c r="AK119" s="73"/>
    </row>
    <row r="120" spans="16:37" x14ac:dyDescent="0.3">
      <c r="P120" s="74"/>
      <c r="Q120" s="57" t="s">
        <v>46</v>
      </c>
      <c r="R120" s="56">
        <f t="shared" si="116"/>
        <v>0.14988218423768013</v>
      </c>
      <c r="T120" s="67" t="s">
        <v>1</v>
      </c>
      <c r="U120" s="45">
        <f t="shared" ref="U120:U124" si="117">B33</f>
        <v>0.21282644685967869</v>
      </c>
      <c r="AK120" s="73"/>
    </row>
    <row r="121" spans="16:37" x14ac:dyDescent="0.3">
      <c r="P121" s="74"/>
      <c r="Q121" s="56" t="s">
        <v>45</v>
      </c>
      <c r="R121" s="56">
        <f t="shared" si="116"/>
        <v>0.13937275884267067</v>
      </c>
      <c r="T121" s="38" t="s">
        <v>2</v>
      </c>
      <c r="U121" s="1">
        <f t="shared" si="117"/>
        <v>0.16416079507606893</v>
      </c>
      <c r="AK121" s="73"/>
    </row>
    <row r="122" spans="16:37" x14ac:dyDescent="0.3">
      <c r="P122" s="74"/>
      <c r="T122" s="67" t="s">
        <v>3</v>
      </c>
      <c r="U122" s="45">
        <f t="shared" si="117"/>
        <v>0.13453206983922864</v>
      </c>
      <c r="AK122" s="73"/>
    </row>
    <row r="123" spans="16:37" x14ac:dyDescent="0.3">
      <c r="P123" s="74"/>
      <c r="T123" s="38" t="s">
        <v>4</v>
      </c>
      <c r="U123" s="1">
        <f t="shared" si="117"/>
        <v>7.4689642519290819E-2</v>
      </c>
      <c r="AK123" s="73"/>
    </row>
    <row r="124" spans="16:37" x14ac:dyDescent="0.3">
      <c r="P124" s="74"/>
      <c r="T124" s="67" t="s">
        <v>5</v>
      </c>
      <c r="U124" s="45">
        <f t="shared" si="117"/>
        <v>6.8222410447385973E-2</v>
      </c>
      <c r="AK124" s="73"/>
    </row>
    <row r="125" spans="16:37" x14ac:dyDescent="0.3">
      <c r="P125" s="74"/>
      <c r="AK125" s="73"/>
    </row>
    <row r="126" spans="16:37" x14ac:dyDescent="0.3">
      <c r="P126" s="76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77"/>
    </row>
  </sheetData>
  <mergeCells count="58">
    <mergeCell ref="AE29:AJ29"/>
    <mergeCell ref="Q1:AD1"/>
    <mergeCell ref="L50:N50"/>
    <mergeCell ref="A39:G39"/>
    <mergeCell ref="A1:N1"/>
    <mergeCell ref="A48:J48"/>
    <mergeCell ref="A11:G11"/>
    <mergeCell ref="A30:B30"/>
    <mergeCell ref="A21:G21"/>
    <mergeCell ref="X3:AC3"/>
    <mergeCell ref="X11:AC11"/>
    <mergeCell ref="X29:AC29"/>
    <mergeCell ref="G58:G67"/>
    <mergeCell ref="A2:G2"/>
    <mergeCell ref="A57:E57"/>
    <mergeCell ref="I22:I28"/>
    <mergeCell ref="Q3:V3"/>
    <mergeCell ref="Q11:V11"/>
    <mergeCell ref="Q29:V29"/>
    <mergeCell ref="Q56:R56"/>
    <mergeCell ref="T56:U56"/>
    <mergeCell ref="AE3:AJ3"/>
    <mergeCell ref="AE11:AJ11"/>
    <mergeCell ref="Q20:V20"/>
    <mergeCell ref="X20:AC20"/>
    <mergeCell ref="AE20:AJ20"/>
    <mergeCell ref="Q39:V39"/>
    <mergeCell ref="X39:AC39"/>
    <mergeCell ref="AE39:AJ39"/>
    <mergeCell ref="Q47:V47"/>
    <mergeCell ref="X47:AC47"/>
    <mergeCell ref="AE47:AJ47"/>
    <mergeCell ref="AE73:AJ73"/>
    <mergeCell ref="Q81:V81"/>
    <mergeCell ref="X81:AC81"/>
    <mergeCell ref="AE81:AJ81"/>
    <mergeCell ref="W56:X56"/>
    <mergeCell ref="Q64:R64"/>
    <mergeCell ref="T64:U64"/>
    <mergeCell ref="W64:X64"/>
    <mergeCell ref="A69:B69"/>
    <mergeCell ref="D69:E69"/>
    <mergeCell ref="Q90:T90"/>
    <mergeCell ref="V90:Y90"/>
    <mergeCell ref="Q73:V73"/>
    <mergeCell ref="X73:AC73"/>
    <mergeCell ref="AC107:AG107"/>
    <mergeCell ref="AC111:AG111"/>
    <mergeCell ref="AA90:AD90"/>
    <mergeCell ref="Q98:T98"/>
    <mergeCell ref="V98:Y98"/>
    <mergeCell ref="AA98:AD98"/>
    <mergeCell ref="Q107:U107"/>
    <mergeCell ref="T117:U117"/>
    <mergeCell ref="Q116:R116"/>
    <mergeCell ref="Q111:U111"/>
    <mergeCell ref="W107:AA107"/>
    <mergeCell ref="W111:AA111"/>
  </mergeCells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5EB7-3DC4-4B0A-8ED0-41CA48CD4F8C}">
  <dimension ref="A1:G65"/>
  <sheetViews>
    <sheetView zoomScale="115" zoomScaleNormal="115" workbookViewId="0">
      <selection activeCell="B2" sqref="B2:G7"/>
    </sheetView>
  </sheetViews>
  <sheetFormatPr defaultRowHeight="14.4" x14ac:dyDescent="0.3"/>
  <sheetData>
    <row r="1" spans="1:7" x14ac:dyDescent="0.3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</row>
    <row r="2" spans="1:7" x14ac:dyDescent="0.3">
      <c r="A2" s="44" t="s">
        <v>0</v>
      </c>
      <c r="B2">
        <v>1</v>
      </c>
      <c r="C2">
        <v>3</v>
      </c>
      <c r="D2">
        <v>2.5</v>
      </c>
      <c r="E2">
        <v>2</v>
      </c>
      <c r="F2">
        <v>4</v>
      </c>
      <c r="G2">
        <v>3.5</v>
      </c>
    </row>
    <row r="3" spans="1:7" x14ac:dyDescent="0.3">
      <c r="A3" s="44" t="s">
        <v>1</v>
      </c>
      <c r="B3">
        <v>0.33</v>
      </c>
      <c r="C3">
        <v>1</v>
      </c>
      <c r="D3">
        <v>1.5</v>
      </c>
      <c r="E3">
        <v>2.5</v>
      </c>
      <c r="F3">
        <v>3</v>
      </c>
      <c r="G3">
        <v>3</v>
      </c>
    </row>
    <row r="4" spans="1:7" x14ac:dyDescent="0.3">
      <c r="A4" s="44" t="s">
        <v>2</v>
      </c>
      <c r="B4">
        <v>0.4</v>
      </c>
      <c r="C4">
        <v>0.67</v>
      </c>
      <c r="D4">
        <v>1</v>
      </c>
      <c r="E4">
        <v>1.8</v>
      </c>
      <c r="F4">
        <v>2.2000000000000002</v>
      </c>
      <c r="G4">
        <v>2.5</v>
      </c>
    </row>
    <row r="5" spans="1:7" x14ac:dyDescent="0.3">
      <c r="A5" s="44" t="s">
        <v>3</v>
      </c>
      <c r="B5">
        <v>0.5</v>
      </c>
      <c r="C5">
        <v>0.4</v>
      </c>
      <c r="D5">
        <v>0.56000000000000005</v>
      </c>
      <c r="E5">
        <v>1</v>
      </c>
      <c r="F5">
        <v>2.7</v>
      </c>
      <c r="G5">
        <v>2</v>
      </c>
    </row>
    <row r="6" spans="1:7" x14ac:dyDescent="0.3">
      <c r="A6" s="44" t="s">
        <v>4</v>
      </c>
      <c r="B6">
        <v>0.25</v>
      </c>
      <c r="C6">
        <v>0.33</v>
      </c>
      <c r="D6">
        <v>0.45</v>
      </c>
      <c r="E6">
        <v>0.37</v>
      </c>
      <c r="F6">
        <v>1</v>
      </c>
      <c r="G6">
        <v>1.5</v>
      </c>
    </row>
    <row r="7" spans="1:7" x14ac:dyDescent="0.3">
      <c r="A7" s="44" t="s">
        <v>5</v>
      </c>
      <c r="B7">
        <v>0.28999999999999998</v>
      </c>
      <c r="C7">
        <v>0.33</v>
      </c>
      <c r="D7">
        <v>0.4</v>
      </c>
      <c r="E7">
        <v>0.5</v>
      </c>
      <c r="F7">
        <v>0.67</v>
      </c>
      <c r="G7">
        <v>1</v>
      </c>
    </row>
    <row r="19" spans="1:6" x14ac:dyDescent="0.3">
      <c r="A19" t="s">
        <v>0</v>
      </c>
    </row>
    <row r="20" spans="1:6" x14ac:dyDescent="0.3">
      <c r="B20" s="44" t="s">
        <v>41</v>
      </c>
      <c r="C20" s="44" t="s">
        <v>43</v>
      </c>
      <c r="D20" s="44" t="s">
        <v>44</v>
      </c>
      <c r="E20" s="44" t="s">
        <v>46</v>
      </c>
      <c r="F20" s="44" t="s">
        <v>45</v>
      </c>
    </row>
    <row r="21" spans="1:6" x14ac:dyDescent="0.3">
      <c r="A21" s="44" t="s">
        <v>41</v>
      </c>
      <c r="B21">
        <v>1</v>
      </c>
      <c r="C21">
        <v>2</v>
      </c>
      <c r="D21">
        <v>3</v>
      </c>
      <c r="E21">
        <v>4</v>
      </c>
      <c r="F21">
        <v>5</v>
      </c>
    </row>
    <row r="22" spans="1:6" x14ac:dyDescent="0.3">
      <c r="A22" s="44" t="s">
        <v>43</v>
      </c>
      <c r="B22">
        <v>0.5</v>
      </c>
      <c r="C22">
        <v>1</v>
      </c>
      <c r="D22">
        <v>2</v>
      </c>
      <c r="E22">
        <v>3</v>
      </c>
      <c r="F22">
        <v>4</v>
      </c>
    </row>
    <row r="23" spans="1:6" x14ac:dyDescent="0.3">
      <c r="A23" s="44" t="s">
        <v>44</v>
      </c>
      <c r="B23">
        <v>0.33</v>
      </c>
      <c r="C23">
        <v>0.5</v>
      </c>
      <c r="D23">
        <v>1</v>
      </c>
      <c r="E23">
        <v>2</v>
      </c>
      <c r="F23">
        <v>3</v>
      </c>
    </row>
    <row r="24" spans="1:6" x14ac:dyDescent="0.3">
      <c r="A24" s="44" t="s">
        <v>46</v>
      </c>
      <c r="B24">
        <v>0.25</v>
      </c>
      <c r="C24">
        <v>0.33</v>
      </c>
      <c r="D24">
        <v>0.5</v>
      </c>
      <c r="E24">
        <v>1</v>
      </c>
      <c r="F24">
        <v>2</v>
      </c>
    </row>
    <row r="25" spans="1:6" x14ac:dyDescent="0.3">
      <c r="A25" s="44" t="s">
        <v>45</v>
      </c>
      <c r="B25">
        <v>0.2</v>
      </c>
      <c r="C25">
        <v>0.25</v>
      </c>
      <c r="D25">
        <v>0.33</v>
      </c>
      <c r="E25">
        <v>0.5</v>
      </c>
      <c r="F25">
        <v>1</v>
      </c>
    </row>
    <row r="27" spans="1:6" x14ac:dyDescent="0.3">
      <c r="A27" t="s">
        <v>1</v>
      </c>
    </row>
    <row r="28" spans="1:6" x14ac:dyDescent="0.3">
      <c r="B28" s="44" t="s">
        <v>41</v>
      </c>
      <c r="C28" s="44" t="s">
        <v>43</v>
      </c>
      <c r="D28" s="44" t="s">
        <v>44</v>
      </c>
      <c r="E28" s="44" t="s">
        <v>46</v>
      </c>
      <c r="F28" s="44" t="s">
        <v>45</v>
      </c>
    </row>
    <row r="29" spans="1:6" x14ac:dyDescent="0.3">
      <c r="A29" s="44" t="s">
        <v>41</v>
      </c>
      <c r="B29">
        <v>1</v>
      </c>
      <c r="C29">
        <v>2</v>
      </c>
      <c r="D29">
        <v>3</v>
      </c>
      <c r="E29">
        <v>4</v>
      </c>
      <c r="F29">
        <v>5</v>
      </c>
    </row>
    <row r="30" spans="1:6" x14ac:dyDescent="0.3">
      <c r="A30" s="44" t="s">
        <v>43</v>
      </c>
      <c r="B30">
        <v>0.5</v>
      </c>
      <c r="C30">
        <v>1</v>
      </c>
      <c r="D30">
        <v>2</v>
      </c>
      <c r="E30">
        <v>3</v>
      </c>
      <c r="F30">
        <v>4</v>
      </c>
    </row>
    <row r="31" spans="1:6" x14ac:dyDescent="0.3">
      <c r="A31" s="44" t="s">
        <v>44</v>
      </c>
      <c r="B31">
        <v>0.33</v>
      </c>
      <c r="C31">
        <v>0.5</v>
      </c>
      <c r="D31">
        <v>1</v>
      </c>
      <c r="E31">
        <v>2</v>
      </c>
      <c r="F31">
        <v>3</v>
      </c>
    </row>
    <row r="32" spans="1:6" x14ac:dyDescent="0.3">
      <c r="A32" s="44" t="s">
        <v>46</v>
      </c>
      <c r="B32">
        <v>0.25</v>
      </c>
      <c r="C32">
        <v>0.33</v>
      </c>
      <c r="D32">
        <v>0.5</v>
      </c>
      <c r="E32">
        <v>1</v>
      </c>
      <c r="F32">
        <v>2</v>
      </c>
    </row>
    <row r="33" spans="1:6" x14ac:dyDescent="0.3">
      <c r="A33" s="44" t="s">
        <v>45</v>
      </c>
      <c r="B33">
        <v>0.2</v>
      </c>
      <c r="C33">
        <v>0.25</v>
      </c>
      <c r="D33">
        <v>0.33</v>
      </c>
      <c r="E33">
        <v>0.5</v>
      </c>
      <c r="F33">
        <v>1</v>
      </c>
    </row>
    <row r="35" spans="1:6" x14ac:dyDescent="0.3">
      <c r="A35" t="s">
        <v>2</v>
      </c>
    </row>
    <row r="36" spans="1:6" x14ac:dyDescent="0.3">
      <c r="B36" s="44" t="s">
        <v>41</v>
      </c>
      <c r="C36" s="44" t="s">
        <v>43</v>
      </c>
      <c r="D36" s="44" t="s">
        <v>44</v>
      </c>
      <c r="E36" s="44" t="s">
        <v>46</v>
      </c>
      <c r="F36" s="44" t="s">
        <v>45</v>
      </c>
    </row>
    <row r="37" spans="1:6" x14ac:dyDescent="0.3">
      <c r="A37" s="44" t="s">
        <v>41</v>
      </c>
      <c r="B37">
        <v>1</v>
      </c>
      <c r="C37">
        <v>2</v>
      </c>
      <c r="D37">
        <v>3</v>
      </c>
      <c r="E37">
        <v>4</v>
      </c>
      <c r="F37">
        <v>5</v>
      </c>
    </row>
    <row r="38" spans="1:6" x14ac:dyDescent="0.3">
      <c r="A38" s="44" t="s">
        <v>43</v>
      </c>
      <c r="B38">
        <v>0.5</v>
      </c>
      <c r="C38">
        <v>1</v>
      </c>
      <c r="D38">
        <v>2</v>
      </c>
      <c r="E38">
        <v>3</v>
      </c>
      <c r="F38">
        <v>4</v>
      </c>
    </row>
    <row r="39" spans="1:6" x14ac:dyDescent="0.3">
      <c r="A39" s="44" t="s">
        <v>44</v>
      </c>
      <c r="B39">
        <v>0.33</v>
      </c>
      <c r="C39">
        <v>0.5</v>
      </c>
      <c r="D39">
        <v>1</v>
      </c>
      <c r="E39">
        <v>2</v>
      </c>
      <c r="F39">
        <v>3</v>
      </c>
    </row>
    <row r="40" spans="1:6" x14ac:dyDescent="0.3">
      <c r="A40" s="44" t="s">
        <v>46</v>
      </c>
      <c r="B40">
        <v>0.25</v>
      </c>
      <c r="C40">
        <v>0.33</v>
      </c>
      <c r="D40">
        <v>0.5</v>
      </c>
      <c r="E40">
        <v>1</v>
      </c>
      <c r="F40">
        <v>2</v>
      </c>
    </row>
    <row r="41" spans="1:6" x14ac:dyDescent="0.3">
      <c r="A41" s="44" t="s">
        <v>45</v>
      </c>
      <c r="B41">
        <v>0.2</v>
      </c>
      <c r="C41">
        <v>0.25</v>
      </c>
      <c r="D41">
        <v>0.33</v>
      </c>
      <c r="E41">
        <v>0.5</v>
      </c>
      <c r="F41">
        <v>1</v>
      </c>
    </row>
    <row r="43" spans="1:6" x14ac:dyDescent="0.3">
      <c r="A43" t="s">
        <v>3</v>
      </c>
    </row>
    <row r="44" spans="1:6" x14ac:dyDescent="0.3">
      <c r="B44" s="44" t="s">
        <v>41</v>
      </c>
      <c r="C44" s="44" t="s">
        <v>43</v>
      </c>
      <c r="D44" s="44" t="s">
        <v>44</v>
      </c>
      <c r="E44" s="44" t="s">
        <v>46</v>
      </c>
      <c r="F44" s="44" t="s">
        <v>45</v>
      </c>
    </row>
    <row r="45" spans="1:6" x14ac:dyDescent="0.3">
      <c r="A45" s="44" t="s">
        <v>41</v>
      </c>
      <c r="B45">
        <v>1</v>
      </c>
      <c r="C45">
        <v>2</v>
      </c>
      <c r="D45">
        <v>3</v>
      </c>
      <c r="E45">
        <v>4</v>
      </c>
      <c r="F45">
        <v>5</v>
      </c>
    </row>
    <row r="46" spans="1:6" x14ac:dyDescent="0.3">
      <c r="A46" s="44" t="s">
        <v>43</v>
      </c>
      <c r="B46">
        <v>0.5</v>
      </c>
      <c r="C46">
        <v>1</v>
      </c>
      <c r="D46">
        <v>2</v>
      </c>
      <c r="E46">
        <v>3</v>
      </c>
      <c r="F46">
        <v>4</v>
      </c>
    </row>
    <row r="47" spans="1:6" x14ac:dyDescent="0.3">
      <c r="A47" s="44" t="s">
        <v>44</v>
      </c>
      <c r="B47">
        <v>0.33</v>
      </c>
      <c r="C47">
        <v>0.5</v>
      </c>
      <c r="D47">
        <v>1</v>
      </c>
      <c r="E47">
        <v>2</v>
      </c>
      <c r="F47">
        <v>3</v>
      </c>
    </row>
    <row r="48" spans="1:6" x14ac:dyDescent="0.3">
      <c r="A48" s="44" t="s">
        <v>46</v>
      </c>
      <c r="B48">
        <v>0.25</v>
      </c>
      <c r="C48">
        <v>0.33</v>
      </c>
      <c r="D48">
        <v>0.5</v>
      </c>
      <c r="E48">
        <v>1</v>
      </c>
      <c r="F48">
        <v>2</v>
      </c>
    </row>
    <row r="49" spans="1:6" x14ac:dyDescent="0.3">
      <c r="A49" s="44" t="s">
        <v>45</v>
      </c>
      <c r="B49">
        <v>0.2</v>
      </c>
      <c r="C49">
        <v>0.25</v>
      </c>
      <c r="D49">
        <v>0.33</v>
      </c>
      <c r="E49">
        <v>0.5</v>
      </c>
      <c r="F49">
        <v>1</v>
      </c>
    </row>
    <row r="51" spans="1:6" x14ac:dyDescent="0.3">
      <c r="A51" t="s">
        <v>4</v>
      </c>
    </row>
    <row r="52" spans="1:6" x14ac:dyDescent="0.3">
      <c r="B52" s="44" t="s">
        <v>41</v>
      </c>
      <c r="C52" s="44" t="s">
        <v>43</v>
      </c>
      <c r="D52" s="44" t="s">
        <v>44</v>
      </c>
      <c r="E52" s="44" t="s">
        <v>46</v>
      </c>
      <c r="F52" s="44" t="s">
        <v>45</v>
      </c>
    </row>
    <row r="53" spans="1:6" x14ac:dyDescent="0.3">
      <c r="A53" s="44" t="s">
        <v>41</v>
      </c>
      <c r="B53">
        <v>1</v>
      </c>
      <c r="C53">
        <v>2</v>
      </c>
      <c r="D53">
        <v>3</v>
      </c>
      <c r="E53">
        <v>4</v>
      </c>
      <c r="F53">
        <v>5</v>
      </c>
    </row>
    <row r="54" spans="1:6" x14ac:dyDescent="0.3">
      <c r="A54" s="44" t="s">
        <v>43</v>
      </c>
      <c r="B54">
        <v>0.5</v>
      </c>
      <c r="C54">
        <v>1</v>
      </c>
      <c r="D54">
        <v>2</v>
      </c>
      <c r="E54">
        <v>3</v>
      </c>
      <c r="F54">
        <v>4</v>
      </c>
    </row>
    <row r="55" spans="1:6" x14ac:dyDescent="0.3">
      <c r="A55" s="44" t="s">
        <v>44</v>
      </c>
      <c r="B55">
        <v>0.33</v>
      </c>
      <c r="C55">
        <v>0.5</v>
      </c>
      <c r="D55">
        <v>1</v>
      </c>
      <c r="E55">
        <v>2</v>
      </c>
      <c r="F55">
        <v>3</v>
      </c>
    </row>
    <row r="56" spans="1:6" x14ac:dyDescent="0.3">
      <c r="A56" s="44" t="s">
        <v>46</v>
      </c>
      <c r="B56">
        <v>0.25</v>
      </c>
      <c r="C56">
        <v>0.33</v>
      </c>
      <c r="D56">
        <v>0.5</v>
      </c>
      <c r="E56">
        <v>1</v>
      </c>
      <c r="F56">
        <v>2</v>
      </c>
    </row>
    <row r="57" spans="1:6" x14ac:dyDescent="0.3">
      <c r="A57" s="44" t="s">
        <v>45</v>
      </c>
      <c r="B57">
        <v>0.2</v>
      </c>
      <c r="C57">
        <v>0.25</v>
      </c>
      <c r="D57">
        <v>0.33</v>
      </c>
      <c r="E57">
        <v>0.5</v>
      </c>
      <c r="F57">
        <v>1</v>
      </c>
    </row>
    <row r="59" spans="1:6" x14ac:dyDescent="0.3">
      <c r="A59" t="s">
        <v>5</v>
      </c>
    </row>
    <row r="60" spans="1:6" x14ac:dyDescent="0.3">
      <c r="B60" s="44" t="s">
        <v>41</v>
      </c>
      <c r="C60" s="44" t="s">
        <v>43</v>
      </c>
      <c r="D60" s="44" t="s">
        <v>44</v>
      </c>
      <c r="E60" s="44" t="s">
        <v>46</v>
      </c>
      <c r="F60" s="44" t="s">
        <v>45</v>
      </c>
    </row>
    <row r="61" spans="1:6" x14ac:dyDescent="0.3">
      <c r="A61" s="44" t="s">
        <v>41</v>
      </c>
      <c r="B61">
        <v>1</v>
      </c>
      <c r="C61">
        <v>2</v>
      </c>
      <c r="D61">
        <v>3</v>
      </c>
      <c r="E61">
        <v>4</v>
      </c>
      <c r="F61">
        <v>5</v>
      </c>
    </row>
    <row r="62" spans="1:6" x14ac:dyDescent="0.3">
      <c r="A62" s="44" t="s">
        <v>43</v>
      </c>
      <c r="B62">
        <v>0.5</v>
      </c>
      <c r="C62">
        <v>1</v>
      </c>
      <c r="D62">
        <v>2</v>
      </c>
      <c r="E62">
        <v>3</v>
      </c>
      <c r="F62">
        <v>4</v>
      </c>
    </row>
    <row r="63" spans="1:6" x14ac:dyDescent="0.3">
      <c r="A63" s="44" t="s">
        <v>44</v>
      </c>
      <c r="B63">
        <v>0.33</v>
      </c>
      <c r="C63">
        <v>0.5</v>
      </c>
      <c r="D63">
        <v>1</v>
      </c>
      <c r="E63">
        <v>2</v>
      </c>
      <c r="F63">
        <v>3</v>
      </c>
    </row>
    <row r="64" spans="1:6" x14ac:dyDescent="0.3">
      <c r="A64" s="44" t="s">
        <v>46</v>
      </c>
      <c r="B64">
        <v>0.25</v>
      </c>
      <c r="C64">
        <v>0.33</v>
      </c>
      <c r="D64">
        <v>0.5</v>
      </c>
      <c r="E64">
        <v>1</v>
      </c>
      <c r="F64">
        <v>2</v>
      </c>
    </row>
    <row r="65" spans="1:6" x14ac:dyDescent="0.3">
      <c r="A65" s="44" t="s">
        <v>45</v>
      </c>
      <c r="B65">
        <v>0.2</v>
      </c>
      <c r="C65">
        <v>0.25</v>
      </c>
      <c r="D65">
        <v>0.33</v>
      </c>
      <c r="E65">
        <v>0.5</v>
      </c>
      <c r="F6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8CD9-2766-4EA5-831D-B3773B90A173}">
  <dimension ref="A1:G66"/>
  <sheetViews>
    <sheetView zoomScaleNormal="100" workbookViewId="0">
      <selection activeCell="B2" sqref="B2:G7"/>
    </sheetView>
  </sheetViews>
  <sheetFormatPr defaultRowHeight="14.4" x14ac:dyDescent="0.3"/>
  <sheetData>
    <row r="1" spans="1:7" x14ac:dyDescent="0.3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</row>
    <row r="2" spans="1:7" x14ac:dyDescent="0.3">
      <c r="A2" s="44" t="s">
        <v>0</v>
      </c>
      <c r="B2">
        <v>1</v>
      </c>
      <c r="C2">
        <v>2</v>
      </c>
      <c r="D2">
        <v>3.5</v>
      </c>
      <c r="E2">
        <v>3.2</v>
      </c>
      <c r="F2">
        <v>4.5</v>
      </c>
      <c r="G2">
        <v>3.5</v>
      </c>
    </row>
    <row r="3" spans="1:7" x14ac:dyDescent="0.3">
      <c r="A3" s="44" t="s">
        <v>1</v>
      </c>
      <c r="B3">
        <v>0.5</v>
      </c>
      <c r="C3">
        <v>1</v>
      </c>
      <c r="D3">
        <v>2.5</v>
      </c>
      <c r="E3">
        <v>3</v>
      </c>
      <c r="F3">
        <v>3.5</v>
      </c>
      <c r="G3">
        <v>2.8</v>
      </c>
    </row>
    <row r="4" spans="1:7" x14ac:dyDescent="0.3">
      <c r="A4" s="44" t="s">
        <v>2</v>
      </c>
      <c r="B4">
        <v>0.28999999999999998</v>
      </c>
      <c r="C4">
        <v>0.4</v>
      </c>
      <c r="D4">
        <v>1</v>
      </c>
      <c r="E4">
        <v>2.5</v>
      </c>
      <c r="F4">
        <v>3</v>
      </c>
      <c r="G4">
        <v>2.5</v>
      </c>
    </row>
    <row r="5" spans="1:7" x14ac:dyDescent="0.3">
      <c r="A5" s="44" t="s">
        <v>3</v>
      </c>
      <c r="B5">
        <v>0.31</v>
      </c>
      <c r="C5">
        <v>0.33</v>
      </c>
      <c r="D5">
        <v>0.4</v>
      </c>
      <c r="E5">
        <v>1</v>
      </c>
      <c r="F5">
        <v>2.8</v>
      </c>
      <c r="G5">
        <v>2.2000000000000002</v>
      </c>
    </row>
    <row r="6" spans="1:7" x14ac:dyDescent="0.3">
      <c r="A6" s="44" t="s">
        <v>4</v>
      </c>
      <c r="B6">
        <v>0.22</v>
      </c>
      <c r="C6">
        <v>0.28999999999999998</v>
      </c>
      <c r="D6">
        <v>0.33</v>
      </c>
      <c r="E6">
        <v>0.36</v>
      </c>
      <c r="F6">
        <v>1</v>
      </c>
      <c r="G6">
        <v>1.5</v>
      </c>
    </row>
    <row r="7" spans="1:7" x14ac:dyDescent="0.3">
      <c r="A7" s="44" t="s">
        <v>5</v>
      </c>
      <c r="B7">
        <v>0.28999999999999998</v>
      </c>
      <c r="C7">
        <v>0.36</v>
      </c>
      <c r="D7">
        <v>0.4</v>
      </c>
      <c r="E7">
        <v>0.45</v>
      </c>
      <c r="F7">
        <v>0.67</v>
      </c>
      <c r="G7">
        <v>1</v>
      </c>
    </row>
    <row r="20" spans="1:6" x14ac:dyDescent="0.3">
      <c r="A20" t="s">
        <v>72</v>
      </c>
    </row>
    <row r="21" spans="1:6" x14ac:dyDescent="0.3">
      <c r="B21" s="44" t="s">
        <v>41</v>
      </c>
      <c r="C21" s="44" t="s">
        <v>43</v>
      </c>
      <c r="D21" s="44" t="s">
        <v>44</v>
      </c>
      <c r="E21" s="44" t="s">
        <v>46</v>
      </c>
      <c r="F21" s="44" t="s">
        <v>45</v>
      </c>
    </row>
    <row r="22" spans="1:6" x14ac:dyDescent="0.3">
      <c r="A22" s="44" t="s">
        <v>41</v>
      </c>
      <c r="B22">
        <v>1</v>
      </c>
      <c r="C22">
        <v>2</v>
      </c>
      <c r="D22">
        <v>3</v>
      </c>
      <c r="E22">
        <v>4</v>
      </c>
      <c r="F22">
        <v>5</v>
      </c>
    </row>
    <row r="23" spans="1:6" x14ac:dyDescent="0.3">
      <c r="A23" s="44" t="s">
        <v>43</v>
      </c>
      <c r="B23">
        <v>0.5</v>
      </c>
      <c r="C23">
        <v>1</v>
      </c>
      <c r="D23">
        <v>2</v>
      </c>
      <c r="E23">
        <v>3</v>
      </c>
      <c r="F23">
        <v>4</v>
      </c>
    </row>
    <row r="24" spans="1:6" x14ac:dyDescent="0.3">
      <c r="A24" s="44" t="s">
        <v>44</v>
      </c>
      <c r="B24">
        <v>0.33</v>
      </c>
      <c r="C24">
        <v>0.5</v>
      </c>
      <c r="D24">
        <v>1</v>
      </c>
      <c r="E24">
        <v>2</v>
      </c>
      <c r="F24">
        <v>3</v>
      </c>
    </row>
    <row r="25" spans="1:6" x14ac:dyDescent="0.3">
      <c r="A25" s="44" t="s">
        <v>46</v>
      </c>
      <c r="B25">
        <v>0.25</v>
      </c>
      <c r="C25">
        <v>0.33</v>
      </c>
      <c r="D25">
        <v>0.5</v>
      </c>
      <c r="E25">
        <v>1</v>
      </c>
      <c r="F25">
        <v>2</v>
      </c>
    </row>
    <row r="26" spans="1:6" x14ac:dyDescent="0.3">
      <c r="A26" s="44" t="s">
        <v>45</v>
      </c>
      <c r="B26">
        <v>0.2</v>
      </c>
      <c r="C26">
        <v>0.25</v>
      </c>
      <c r="D26">
        <v>0.33</v>
      </c>
      <c r="E26">
        <v>0.5</v>
      </c>
      <c r="F26">
        <v>1</v>
      </c>
    </row>
    <row r="28" spans="1:6" x14ac:dyDescent="0.3">
      <c r="A28" t="s">
        <v>1</v>
      </c>
    </row>
    <row r="29" spans="1:6" x14ac:dyDescent="0.3">
      <c r="B29" s="44" t="s">
        <v>41</v>
      </c>
      <c r="C29" s="44" t="s">
        <v>43</v>
      </c>
      <c r="D29" s="44" t="s">
        <v>44</v>
      </c>
      <c r="E29" s="44" t="s">
        <v>46</v>
      </c>
      <c r="F29" s="44" t="s">
        <v>45</v>
      </c>
    </row>
    <row r="30" spans="1:6" x14ac:dyDescent="0.3">
      <c r="A30" s="44" t="s">
        <v>41</v>
      </c>
      <c r="B30">
        <v>1</v>
      </c>
      <c r="C30">
        <v>0.5</v>
      </c>
      <c r="D30">
        <v>0.33</v>
      </c>
      <c r="E30">
        <v>0.25</v>
      </c>
      <c r="F30">
        <v>0.2</v>
      </c>
    </row>
    <row r="31" spans="1:6" x14ac:dyDescent="0.3">
      <c r="A31" s="44" t="s">
        <v>43</v>
      </c>
      <c r="B31">
        <v>2</v>
      </c>
      <c r="C31">
        <v>1</v>
      </c>
      <c r="D31">
        <v>0.5</v>
      </c>
      <c r="E31">
        <v>0.4</v>
      </c>
      <c r="F31">
        <v>0.33</v>
      </c>
    </row>
    <row r="32" spans="1:6" x14ac:dyDescent="0.3">
      <c r="A32" s="44" t="s">
        <v>44</v>
      </c>
      <c r="B32">
        <v>3</v>
      </c>
      <c r="C32">
        <v>2</v>
      </c>
      <c r="D32">
        <v>1</v>
      </c>
      <c r="E32">
        <v>0.67</v>
      </c>
      <c r="F32">
        <v>0.5</v>
      </c>
    </row>
    <row r="33" spans="1:6" x14ac:dyDescent="0.3">
      <c r="A33" s="44" t="s">
        <v>46</v>
      </c>
      <c r="B33">
        <v>4</v>
      </c>
      <c r="C33">
        <v>2.5</v>
      </c>
      <c r="D33">
        <v>1.5</v>
      </c>
      <c r="E33">
        <v>1</v>
      </c>
      <c r="F33">
        <v>0.75</v>
      </c>
    </row>
    <row r="34" spans="1:6" x14ac:dyDescent="0.3">
      <c r="A34" s="44" t="s">
        <v>45</v>
      </c>
      <c r="B34">
        <v>5</v>
      </c>
      <c r="C34">
        <v>3</v>
      </c>
      <c r="D34">
        <v>2</v>
      </c>
      <c r="E34">
        <v>1.33</v>
      </c>
      <c r="F34">
        <v>1</v>
      </c>
    </row>
    <row r="36" spans="1:6" x14ac:dyDescent="0.3">
      <c r="A36" t="s">
        <v>2</v>
      </c>
    </row>
    <row r="37" spans="1:6" x14ac:dyDescent="0.3">
      <c r="B37" s="44" t="s">
        <v>41</v>
      </c>
      <c r="C37" s="44" t="s">
        <v>43</v>
      </c>
      <c r="D37" s="44" t="s">
        <v>44</v>
      </c>
      <c r="E37" s="44" t="s">
        <v>46</v>
      </c>
      <c r="F37" s="44" t="s">
        <v>45</v>
      </c>
    </row>
    <row r="38" spans="1:6" x14ac:dyDescent="0.3">
      <c r="A38" s="44" t="s">
        <v>41</v>
      </c>
      <c r="B38">
        <v>1</v>
      </c>
      <c r="C38">
        <v>1.5</v>
      </c>
      <c r="D38">
        <v>2</v>
      </c>
      <c r="E38">
        <v>2.5</v>
      </c>
      <c r="F38">
        <v>3</v>
      </c>
    </row>
    <row r="39" spans="1:6" x14ac:dyDescent="0.3">
      <c r="A39" s="44" t="s">
        <v>43</v>
      </c>
      <c r="B39">
        <v>0.67</v>
      </c>
      <c r="C39">
        <v>1</v>
      </c>
      <c r="D39">
        <v>1.5</v>
      </c>
      <c r="E39">
        <v>2</v>
      </c>
      <c r="F39">
        <v>2.5</v>
      </c>
    </row>
    <row r="40" spans="1:6" x14ac:dyDescent="0.3">
      <c r="A40" s="44" t="s">
        <v>44</v>
      </c>
      <c r="B40">
        <v>0.5</v>
      </c>
      <c r="C40">
        <v>0.67</v>
      </c>
      <c r="D40">
        <v>1</v>
      </c>
      <c r="E40">
        <v>1.5</v>
      </c>
      <c r="F40">
        <v>2</v>
      </c>
    </row>
    <row r="41" spans="1:6" x14ac:dyDescent="0.3">
      <c r="A41" s="44" t="s">
        <v>46</v>
      </c>
      <c r="B41">
        <v>0.4</v>
      </c>
      <c r="C41">
        <v>0.5</v>
      </c>
      <c r="D41">
        <v>0.67</v>
      </c>
      <c r="E41">
        <v>1</v>
      </c>
      <c r="F41">
        <v>1.5</v>
      </c>
    </row>
    <row r="42" spans="1:6" x14ac:dyDescent="0.3">
      <c r="A42" s="44" t="s">
        <v>45</v>
      </c>
      <c r="B42">
        <v>0.33</v>
      </c>
      <c r="C42">
        <v>0.4</v>
      </c>
      <c r="D42">
        <v>0.5</v>
      </c>
      <c r="E42">
        <v>0.67</v>
      </c>
      <c r="F42">
        <v>1</v>
      </c>
    </row>
    <row r="44" spans="1:6" x14ac:dyDescent="0.3">
      <c r="A44" t="s">
        <v>3</v>
      </c>
    </row>
    <row r="45" spans="1:6" x14ac:dyDescent="0.3">
      <c r="B45" s="44" t="s">
        <v>41</v>
      </c>
      <c r="C45" s="44" t="s">
        <v>43</v>
      </c>
      <c r="D45" s="44" t="s">
        <v>44</v>
      </c>
      <c r="E45" s="44" t="s">
        <v>46</v>
      </c>
      <c r="F45" s="44" t="s">
        <v>45</v>
      </c>
    </row>
    <row r="46" spans="1:6" x14ac:dyDescent="0.3">
      <c r="A46" s="44" t="s">
        <v>41</v>
      </c>
      <c r="B46">
        <v>1</v>
      </c>
      <c r="C46">
        <v>2</v>
      </c>
      <c r="D46">
        <v>2.5</v>
      </c>
      <c r="E46">
        <v>3</v>
      </c>
      <c r="F46">
        <v>3.5</v>
      </c>
    </row>
    <row r="47" spans="1:6" x14ac:dyDescent="0.3">
      <c r="A47" s="44" t="s">
        <v>43</v>
      </c>
      <c r="B47">
        <v>0.5</v>
      </c>
      <c r="C47">
        <v>1</v>
      </c>
      <c r="D47">
        <v>1.5</v>
      </c>
      <c r="E47">
        <v>2</v>
      </c>
      <c r="F47">
        <v>2.5</v>
      </c>
    </row>
    <row r="48" spans="1:6" x14ac:dyDescent="0.3">
      <c r="A48" s="44" t="s">
        <v>44</v>
      </c>
      <c r="B48">
        <v>0.4</v>
      </c>
      <c r="C48">
        <v>0.67</v>
      </c>
      <c r="D48">
        <v>1</v>
      </c>
      <c r="E48">
        <v>1.5</v>
      </c>
      <c r="F48">
        <v>2</v>
      </c>
    </row>
    <row r="49" spans="1:6" x14ac:dyDescent="0.3">
      <c r="A49" s="44" t="s">
        <v>46</v>
      </c>
      <c r="B49">
        <v>0.33</v>
      </c>
      <c r="C49">
        <v>0.5</v>
      </c>
      <c r="D49">
        <v>0.67</v>
      </c>
      <c r="E49">
        <v>1</v>
      </c>
      <c r="F49">
        <v>1.5</v>
      </c>
    </row>
    <row r="50" spans="1:6" x14ac:dyDescent="0.3">
      <c r="A50" s="44" t="s">
        <v>45</v>
      </c>
      <c r="B50">
        <v>0.28999999999999998</v>
      </c>
      <c r="C50">
        <v>0.4</v>
      </c>
      <c r="D50">
        <v>0.5</v>
      </c>
      <c r="E50">
        <v>0.67</v>
      </c>
      <c r="F50">
        <v>1</v>
      </c>
    </row>
    <row r="52" spans="1:6" x14ac:dyDescent="0.3">
      <c r="A52" t="s">
        <v>4</v>
      </c>
    </row>
    <row r="53" spans="1:6" x14ac:dyDescent="0.3">
      <c r="B53" s="44" t="s">
        <v>41</v>
      </c>
      <c r="C53" s="44" t="s">
        <v>43</v>
      </c>
      <c r="D53" s="44" t="s">
        <v>44</v>
      </c>
      <c r="E53" s="44" t="s">
        <v>46</v>
      </c>
      <c r="F53" s="44" t="s">
        <v>45</v>
      </c>
    </row>
    <row r="54" spans="1:6" x14ac:dyDescent="0.3">
      <c r="A54" s="44" t="s">
        <v>41</v>
      </c>
      <c r="B54">
        <v>1</v>
      </c>
      <c r="C54">
        <v>1.5</v>
      </c>
      <c r="D54">
        <v>2</v>
      </c>
      <c r="E54">
        <v>2.5</v>
      </c>
      <c r="F54">
        <v>3</v>
      </c>
    </row>
    <row r="55" spans="1:6" x14ac:dyDescent="0.3">
      <c r="A55" s="44" t="s">
        <v>43</v>
      </c>
      <c r="B55">
        <v>0.67</v>
      </c>
      <c r="C55">
        <v>1</v>
      </c>
      <c r="D55">
        <v>1.5</v>
      </c>
      <c r="E55">
        <v>2</v>
      </c>
      <c r="F55">
        <v>2.5</v>
      </c>
    </row>
    <row r="56" spans="1:6" x14ac:dyDescent="0.3">
      <c r="A56" s="44" t="s">
        <v>44</v>
      </c>
      <c r="B56">
        <v>0.5</v>
      </c>
      <c r="C56">
        <v>0.67</v>
      </c>
      <c r="D56">
        <v>1</v>
      </c>
      <c r="E56">
        <v>1.5</v>
      </c>
      <c r="F56">
        <v>2</v>
      </c>
    </row>
    <row r="57" spans="1:6" x14ac:dyDescent="0.3">
      <c r="A57" s="44" t="s">
        <v>46</v>
      </c>
      <c r="B57">
        <v>0.4</v>
      </c>
      <c r="C57">
        <v>0.5</v>
      </c>
      <c r="D57">
        <v>0.67</v>
      </c>
      <c r="E57">
        <v>1</v>
      </c>
      <c r="F57">
        <v>1.5</v>
      </c>
    </row>
    <row r="58" spans="1:6" x14ac:dyDescent="0.3">
      <c r="A58" s="44" t="s">
        <v>45</v>
      </c>
      <c r="B58">
        <v>0.33</v>
      </c>
      <c r="C58">
        <v>0.4</v>
      </c>
      <c r="D58">
        <v>0.5</v>
      </c>
      <c r="E58">
        <v>0.67</v>
      </c>
      <c r="F58">
        <v>1</v>
      </c>
    </row>
    <row r="60" spans="1:6" x14ac:dyDescent="0.3">
      <c r="A60" t="s">
        <v>5</v>
      </c>
    </row>
    <row r="61" spans="1:6" x14ac:dyDescent="0.3">
      <c r="B61" s="44" t="s">
        <v>41</v>
      </c>
      <c r="C61" s="44" t="s">
        <v>43</v>
      </c>
      <c r="D61" s="44" t="s">
        <v>44</v>
      </c>
      <c r="E61" s="44" t="s">
        <v>46</v>
      </c>
      <c r="F61" s="44" t="s">
        <v>45</v>
      </c>
    </row>
    <row r="62" spans="1:6" x14ac:dyDescent="0.3">
      <c r="A62" s="44" t="s">
        <v>41</v>
      </c>
      <c r="B62">
        <v>1</v>
      </c>
      <c r="C62">
        <v>2</v>
      </c>
      <c r="D62">
        <v>3</v>
      </c>
      <c r="E62">
        <v>4</v>
      </c>
      <c r="F62">
        <v>5</v>
      </c>
    </row>
    <row r="63" spans="1:6" x14ac:dyDescent="0.3">
      <c r="A63" s="44" t="s">
        <v>43</v>
      </c>
      <c r="B63">
        <v>0.5</v>
      </c>
      <c r="C63">
        <v>1</v>
      </c>
      <c r="D63">
        <v>2</v>
      </c>
      <c r="E63">
        <v>3</v>
      </c>
      <c r="F63">
        <v>4</v>
      </c>
    </row>
    <row r="64" spans="1:6" x14ac:dyDescent="0.3">
      <c r="A64" s="44" t="s">
        <v>44</v>
      </c>
      <c r="B64">
        <v>0.33</v>
      </c>
      <c r="C64">
        <v>0.5</v>
      </c>
      <c r="D64">
        <v>1</v>
      </c>
      <c r="E64">
        <v>2</v>
      </c>
      <c r="F64">
        <v>3</v>
      </c>
    </row>
    <row r="65" spans="1:6" x14ac:dyDescent="0.3">
      <c r="A65" s="44" t="s">
        <v>46</v>
      </c>
      <c r="B65">
        <v>0.25</v>
      </c>
      <c r="C65">
        <v>0.33</v>
      </c>
      <c r="D65">
        <v>0.5</v>
      </c>
      <c r="E65">
        <v>1</v>
      </c>
      <c r="F65">
        <v>2</v>
      </c>
    </row>
    <row r="66" spans="1:6" x14ac:dyDescent="0.3">
      <c r="A66" s="44" t="s">
        <v>45</v>
      </c>
      <c r="B66">
        <v>0.2</v>
      </c>
      <c r="C66">
        <v>0.25</v>
      </c>
      <c r="D66">
        <v>0.33</v>
      </c>
      <c r="E66">
        <v>0.5</v>
      </c>
      <c r="F6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72D9-2C85-4FDA-AB76-854723DC6A3B}">
  <dimension ref="A1:K3"/>
  <sheetViews>
    <sheetView workbookViewId="0">
      <selection activeCell="N9" sqref="N9"/>
    </sheetView>
  </sheetViews>
  <sheetFormatPr defaultRowHeight="14.4" x14ac:dyDescent="0.3"/>
  <sheetData>
    <row r="1" spans="1:11" ht="25.8" x14ac:dyDescent="0.5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">
      <c r="A2" t="s">
        <v>14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</row>
    <row r="3" spans="1:11" x14ac:dyDescent="0.3">
      <c r="A3" t="s">
        <v>16</v>
      </c>
      <c r="B3">
        <v>0</v>
      </c>
      <c r="C3">
        <v>0</v>
      </c>
      <c r="D3">
        <v>0.57999999999999996</v>
      </c>
      <c r="E3">
        <v>0.9</v>
      </c>
      <c r="F3">
        <v>1.1200000000000001</v>
      </c>
      <c r="G3">
        <v>1.24</v>
      </c>
      <c r="H3">
        <v>1.32</v>
      </c>
      <c r="I3">
        <v>1.41</v>
      </c>
      <c r="J3">
        <v>1.45</v>
      </c>
      <c r="K3">
        <v>1.49</v>
      </c>
    </row>
  </sheetData>
  <mergeCells count="1">
    <mergeCell ref="A1:K1"/>
  </mergeCells>
  <conditionalFormatting sqref="B3:K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AHP_Laptop_Văn_Phòng</vt:lpstr>
      <vt:lpstr>Doanh nghiệp-Cần giá rẻ &amp; bền</vt:lpstr>
      <vt:lpstr>Người dùng văn phòng phổ thông</vt:lpstr>
      <vt:lpstr>Bảng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Hùng</dc:creator>
  <cp:lastModifiedBy>Đỗ Nhật Nam</cp:lastModifiedBy>
  <dcterms:created xsi:type="dcterms:W3CDTF">2025-03-19T12:46:05Z</dcterms:created>
  <dcterms:modified xsi:type="dcterms:W3CDTF">2025-04-09T15:30:50Z</dcterms:modified>
</cp:coreProperties>
</file>