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24A79F4F-6809-4017-B585-A8073E191316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Lương cơ bản" sheetId="1" r:id="rId1"/>
    <sheet name="Chiết khấ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S20" i="1"/>
  <c r="R20" i="1"/>
  <c r="T11" i="1"/>
  <c r="S11" i="1"/>
  <c r="R11" i="1"/>
  <c r="T8" i="1"/>
  <c r="S8" i="1"/>
  <c r="S7" i="1"/>
  <c r="R7" i="1"/>
  <c r="T7" i="1"/>
  <c r="S6" i="1"/>
  <c r="T6" i="1"/>
  <c r="R6" i="1"/>
  <c r="O3" i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" i="1"/>
  <c r="P2" i="1" s="1"/>
  <c r="Q2" i="1" s="1"/>
</calcChain>
</file>

<file path=xl/sharedStrings.xml><?xml version="1.0" encoding="utf-8"?>
<sst xmlns="http://schemas.openxmlformats.org/spreadsheetml/2006/main" count="280" uniqueCount="162">
  <si>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</si>
  <si>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</si>
  <si>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</si>
  <si>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</si>
  <si>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</si>
  <si>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</si>
  <si>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</si>
  <si>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</si>
  <si>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</si>
  <si>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</si>
  <si>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</si>
  <si>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</si>
  <si>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</si>
  <si>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7355dc08-dad8-4f32-a691-2cbf92f70ca5</t>
  </si>
  <si>
    <t>NV</t>
  </si>
  <si>
    <t>Đỗ Tiến Hải</t>
  </si>
  <si>
    <t>Hà Nội</t>
  </si>
  <si>
    <t>0386756091</t>
  </si>
  <si>
    <t>hai.mda01@gmail.com</t>
  </si>
  <si>
    <t>2001-11-02</t>
  </si>
  <si>
    <t>Kỹ thuật viên</t>
  </si>
  <si>
    <t>2024-05-01</t>
  </si>
  <si>
    <t>CẦN THƠ</t>
  </si>
  <si>
    <t>Remote</t>
  </si>
  <si>
    <t>Chính thức</t>
  </si>
  <si>
    <t>bdc3e2cc-c23d-4849-9b9b-ae1443a4cfca</t>
  </si>
  <si>
    <t>Nguyễn Hữu Quang</t>
  </si>
  <si>
    <t>0326665814</t>
  </si>
  <si>
    <t>manager.clozhcraft@gmail.com</t>
  </si>
  <si>
    <t>2001-08-23</t>
  </si>
  <si>
    <t>Quản lý vận hành</t>
  </si>
  <si>
    <t>2024-03-01</t>
  </si>
  <si>
    <t>Quản trị cấp trung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</si>
  <si>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</si>
  <si>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</si>
  <si>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</si>
  <si>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</si>
  <si>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</si>
  <si>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</si>
  <si>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</si>
  <si>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</si>
  <si>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</si>
  <si>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</si>
  <si>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</si>
  <si>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</si>
  <si>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</si>
  <si>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</si>
  <si>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</si>
  <si>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</si>
  <si>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</si>
  <si>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</si>
  <si>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</si>
  <si>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</si>
  <si>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</si>
  <si>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</si>
  <si>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</si>
  <si>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</si>
  <si>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</si>
  <si>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</si>
  <si>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</si>
  <si>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</si>
  <si>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</si>
  <si>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</si>
  <si>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</si>
  <si>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</si>
  <si>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</si>
  <si>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</si>
  <si>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</si>
  <si>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</si>
  <si>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</si>
  <si>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</si>
  <si>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</si>
  <si>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</si>
  <si>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</si>
  <si>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</si>
  <si>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</si>
  <si>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</si>
  <si>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</si>
  <si>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</si>
  <si>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</si>
  <si>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</si>
  <si>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</si>
  <si>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</si>
  <si>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</si>
  <si>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</si>
  <si>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</si>
  <si>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</si>
  <si>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</si>
  <si>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</si>
  <si>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</si>
  <si>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</si>
  <si>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</si>
  <si>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</si>
  <si>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</si>
  <si>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</si>
  <si>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</si>
  <si>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</si>
  <si>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</si>
  <si>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</si>
  <si>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</si>
  <si>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</si>
  <si>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</si>
  <si>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</si>
  <si>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</si>
  <si>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</si>
  <si>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</si>
  <si>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</si>
  <si>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</si>
  <si>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</si>
  <si>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</si>
  <si>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</si>
  <si>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</si>
  <si>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</si>
  <si>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</si>
  <si>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</si>
  <si>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</si>
  <si>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</si>
  <si>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</si>
  <si>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</si>
  <si>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</si>
  <si>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</si>
  <si>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</si>
  <si>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</si>
  <si>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</si>
  <si>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</si>
  <si>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</si>
  <si>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</si>
  <si>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</si>
  <si>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</si>
  <si>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</si>
  <si>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Lương gốc</t>
  </si>
  <si>
    <t>Lương thâm niên</t>
  </si>
  <si>
    <t>Tổng lương cơ bản</t>
  </si>
  <si>
    <t>Số tháng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</si>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</sst>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pane xSplit="4" topLeftCell="P1" activePane="topRight" state="frozen"/>
      <selection pane="topRight" activeCell="T10" sqref="T10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3.6328125" bestFit="1" customWidth="1"/>
    <col min="15" max="15" width="9.453125" customWidth="1"/>
    <col min="16" max="16" width="15.453125" bestFit="1" customWidth="1"/>
    <col min="17" max="17" width="16.81640625" bestFit="1" customWidth="1"/>
    <col min="18" max="18" width="8.453125" style="2" bestFit="1" customWidth="1"/>
    <col min="19" max="19" width="11.6328125" style="2" bestFit="1" customWidth="1"/>
    <col min="20" max="20" width="10.6328125" style="2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</v>
      </c>
      <c r="O1" t="s">
        <v>133</v>
      </c>
      <c r="P1" t="s">
        <v>131</v>
      </c>
      <c r="Q1" t="s">
        <v>132</v>
      </c>
      <c r="R1" s="2" t="s">
        <v>22</v>
      </c>
      <c r="S1" s="2" t="s">
        <v>85</v>
      </c>
      <c r="T1" s="2" t="s">
        <v>62</v>
      </c>
    </row>
    <row r="2" spans="1:20" x14ac:dyDescent="0.35">
      <c r="A2" t="s">
        <v>13</v>
      </c>
      <c r="B2" t="s">
        <v>14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s="1" t="s">
        <v>21</v>
      </c>
      <c r="K2" t="s">
        <v>22</v>
      </c>
      <c r="L2" t="s">
        <v>23</v>
      </c>
      <c r="M2" t="s">
        <v>24</v>
      </c>
      <c r="N2">
        <v>0</v>
      </c>
      <c r="O2">
        <f ca="1">IF(J2="", 0,DATEDIF(J2, TODAY(), "m"))</f>
        <v>2</v>
      </c>
      <c r="P2">
        <f ca="1">N2*0.03*ROUNDDOWN(O2/6, 0)</f>
        <v>0</v>
      </c>
      <c r="Q2">
        <f ca="1">N2+P2</f>
        <v>0</v>
      </c>
    </row>
    <row r="3" spans="1:20" x14ac:dyDescent="0.35">
      <c r="A3" t="s">
        <v>25</v>
      </c>
      <c r="B3" t="s">
        <v>14</v>
      </c>
      <c r="C3">
        <v>2</v>
      </c>
      <c r="D3" t="s">
        <v>26</v>
      </c>
      <c r="E3" t="s">
        <v>16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22</v>
      </c>
      <c r="L3" t="s">
        <v>23</v>
      </c>
      <c r="M3" t="s">
        <v>32</v>
      </c>
      <c r="N3">
        <v>0</v>
      </c>
      <c r="O3">
        <f t="shared" ref="O3:O27" ca="1" si="0">IF(J3="", 0,DATEDIF(J3, TODAY(), "m"))</f>
        <v>4</v>
      </c>
      <c r="P3">
        <f t="shared" ref="P3:P27" ca="1" si="1">N3*0.03*ROUNDDOWN(O3/6, 0)</f>
        <v>0</v>
      </c>
      <c r="Q3">
        <f t="shared" ref="Q3:Q27" ca="1" si="2">N3+P3</f>
        <v>0</v>
      </c>
    </row>
    <row r="4" spans="1:20" x14ac:dyDescent="0.35">
      <c r="A4" t="s">
        <v>33</v>
      </c>
      <c r="B4" t="s">
        <v>14</v>
      </c>
      <c r="C4">
        <v>4</v>
      </c>
      <c r="D4" t="s">
        <v>34</v>
      </c>
      <c r="I4" t="s">
        <v>35</v>
      </c>
      <c r="K4" t="s">
        <v>36</v>
      </c>
      <c r="L4" t="s">
        <v>23</v>
      </c>
      <c r="M4" t="s">
        <v>24</v>
      </c>
      <c r="N4">
        <v>0</v>
      </c>
      <c r="O4">
        <f t="shared" ca="1" si="0"/>
        <v>0</v>
      </c>
      <c r="P4">
        <f t="shared" ca="1" si="1"/>
        <v>0</v>
      </c>
      <c r="Q4">
        <f t="shared" ca="1" si="2"/>
        <v>0</v>
      </c>
    </row>
    <row r="5" spans="1:20" x14ac:dyDescent="0.35">
      <c r="A5" t="s">
        <v>37</v>
      </c>
      <c r="B5" t="s">
        <v>14</v>
      </c>
      <c r="C5">
        <v>5</v>
      </c>
      <c r="D5" t="s">
        <v>38</v>
      </c>
      <c r="E5" t="s">
        <v>39</v>
      </c>
      <c r="F5" t="s">
        <v>40</v>
      </c>
      <c r="H5" t="s">
        <v>41</v>
      </c>
      <c r="I5" t="s">
        <v>42</v>
      </c>
      <c r="J5" t="s">
        <v>43</v>
      </c>
      <c r="K5" t="s">
        <v>22</v>
      </c>
      <c r="L5" t="s">
        <v>44</v>
      </c>
      <c r="M5" t="s">
        <v>45</v>
      </c>
      <c r="N5">
        <v>7000000</v>
      </c>
      <c r="O5">
        <f t="shared" ca="1" si="0"/>
        <v>26</v>
      </c>
      <c r="P5">
        <f t="shared" ca="1" si="1"/>
        <v>840000</v>
      </c>
      <c r="Q5">
        <f t="shared" ca="1" si="2"/>
        <v>7840000</v>
      </c>
      <c r="R5" s="2">
        <v>1</v>
      </c>
    </row>
    <row r="6" spans="1:20" x14ac:dyDescent="0.35">
      <c r="A6" t="s">
        <v>46</v>
      </c>
      <c r="B6" t="s">
        <v>14</v>
      </c>
      <c r="C6">
        <v>6</v>
      </c>
      <c r="D6" t="s">
        <v>47</v>
      </c>
      <c r="I6" t="s">
        <v>30</v>
      </c>
      <c r="J6" t="s">
        <v>48</v>
      </c>
      <c r="K6" t="s">
        <v>22</v>
      </c>
      <c r="L6" t="s">
        <v>44</v>
      </c>
      <c r="M6" t="s">
        <v>49</v>
      </c>
      <c r="N6">
        <v>10000000</v>
      </c>
      <c r="O6">
        <f t="shared" ca="1" si="0"/>
        <v>30</v>
      </c>
      <c r="P6">
        <f t="shared" ca="1" si="1"/>
        <v>1500000</v>
      </c>
      <c r="Q6">
        <f t="shared" ca="1" si="2"/>
        <v>11500000</v>
      </c>
      <c r="R6" s="2">
        <f>1/3</f>
        <v>0.33333333333333331</v>
      </c>
      <c r="S6" s="2">
        <f t="shared" ref="S6:T7" si="3">1/3</f>
        <v>0.33333333333333331</v>
      </c>
      <c r="T6" s="2">
        <f t="shared" si="3"/>
        <v>0.33333333333333331</v>
      </c>
    </row>
    <row r="7" spans="1:20" x14ac:dyDescent="0.35">
      <c r="A7" t="s">
        <v>50</v>
      </c>
      <c r="B7" t="s">
        <v>14</v>
      </c>
      <c r="C7">
        <v>7</v>
      </c>
      <c r="D7" t="s">
        <v>51</v>
      </c>
      <c r="I7" t="s">
        <v>52</v>
      </c>
      <c r="J7" t="s">
        <v>53</v>
      </c>
      <c r="K7" t="s">
        <v>22</v>
      </c>
      <c r="L7" t="s">
        <v>44</v>
      </c>
      <c r="M7" t="s">
        <v>24</v>
      </c>
      <c r="N7">
        <v>9000000</v>
      </c>
      <c r="O7">
        <f t="shared" ca="1" si="0"/>
        <v>6</v>
      </c>
      <c r="P7">
        <f t="shared" ca="1" si="1"/>
        <v>270000</v>
      </c>
      <c r="Q7">
        <f t="shared" ca="1" si="2"/>
        <v>9270000</v>
      </c>
      <c r="R7" s="2">
        <f>1/3</f>
        <v>0.33333333333333331</v>
      </c>
      <c r="S7" s="2">
        <f>1/3</f>
        <v>0.33333333333333331</v>
      </c>
      <c r="T7" s="2">
        <f t="shared" si="3"/>
        <v>0.33333333333333331</v>
      </c>
    </row>
    <row r="8" spans="1:20" x14ac:dyDescent="0.35">
      <c r="A8" t="s">
        <v>54</v>
      </c>
      <c r="B8" t="s">
        <v>14</v>
      </c>
      <c r="C8">
        <v>9</v>
      </c>
      <c r="D8" t="s">
        <v>55</v>
      </c>
      <c r="I8" t="s">
        <v>30</v>
      </c>
      <c r="J8" t="s">
        <v>48</v>
      </c>
      <c r="K8" t="s">
        <v>22</v>
      </c>
      <c r="L8" t="s">
        <v>44</v>
      </c>
      <c r="M8" t="s">
        <v>49</v>
      </c>
      <c r="N8">
        <v>25000000</v>
      </c>
      <c r="O8">
        <f t="shared" ca="1" si="0"/>
        <v>30</v>
      </c>
      <c r="P8">
        <f t="shared" ca="1" si="1"/>
        <v>3750000</v>
      </c>
      <c r="Q8">
        <f t="shared" ca="1" si="2"/>
        <v>28750000</v>
      </c>
      <c r="S8" s="2">
        <f>10/25</f>
        <v>0.4</v>
      </c>
      <c r="T8" s="2">
        <f>15/25</f>
        <v>0.6</v>
      </c>
    </row>
    <row r="9" spans="1:20" x14ac:dyDescent="0.35">
      <c r="A9" t="s">
        <v>56</v>
      </c>
      <c r="B9" t="s">
        <v>14</v>
      </c>
      <c r="C9">
        <v>10</v>
      </c>
      <c r="D9" t="s">
        <v>57</v>
      </c>
      <c r="E9" t="s">
        <v>58</v>
      </c>
      <c r="F9" t="s">
        <v>59</v>
      </c>
      <c r="I9" t="s">
        <v>60</v>
      </c>
      <c r="J9" t="s">
        <v>61</v>
      </c>
      <c r="K9" t="s">
        <v>62</v>
      </c>
      <c r="L9" t="s">
        <v>44</v>
      </c>
      <c r="M9" t="s">
        <v>45</v>
      </c>
      <c r="N9">
        <v>9000000</v>
      </c>
      <c r="O9">
        <f t="shared" ca="1" si="0"/>
        <v>18</v>
      </c>
      <c r="P9">
        <f t="shared" ca="1" si="1"/>
        <v>810000</v>
      </c>
      <c r="Q9">
        <f t="shared" ca="1" si="2"/>
        <v>9810000</v>
      </c>
      <c r="T9" s="2">
        <v>1</v>
      </c>
    </row>
    <row r="10" spans="1:20" x14ac:dyDescent="0.35">
      <c r="A10" t="s">
        <v>63</v>
      </c>
      <c r="B10" t="s">
        <v>14</v>
      </c>
      <c r="C10">
        <v>11</v>
      </c>
      <c r="D10" t="s">
        <v>64</v>
      </c>
      <c r="E10" t="s">
        <v>65</v>
      </c>
      <c r="F10" t="s">
        <v>66</v>
      </c>
      <c r="I10" t="s">
        <v>60</v>
      </c>
      <c r="J10" t="s">
        <v>67</v>
      </c>
      <c r="K10" t="s">
        <v>22</v>
      </c>
      <c r="L10" t="s">
        <v>44</v>
      </c>
      <c r="M10" t="s">
        <v>24</v>
      </c>
      <c r="N10">
        <v>4500000</v>
      </c>
      <c r="O10">
        <f t="shared" ca="1" si="0"/>
        <v>5</v>
      </c>
      <c r="P10">
        <f t="shared" ca="1" si="1"/>
        <v>0</v>
      </c>
      <c r="Q10">
        <f t="shared" ca="1" si="2"/>
        <v>4500000</v>
      </c>
      <c r="R10" s="2">
        <v>1</v>
      </c>
    </row>
    <row r="11" spans="1:20" x14ac:dyDescent="0.35">
      <c r="A11" t="s">
        <v>68</v>
      </c>
      <c r="B11" t="s">
        <v>14</v>
      </c>
      <c r="C11">
        <v>15</v>
      </c>
      <c r="D11" t="s">
        <v>69</v>
      </c>
      <c r="E11" t="s">
        <v>70</v>
      </c>
      <c r="F11" t="s">
        <v>71</v>
      </c>
      <c r="I11" t="s">
        <v>72</v>
      </c>
      <c r="J11" t="s">
        <v>67</v>
      </c>
      <c r="K11" t="s">
        <v>22</v>
      </c>
      <c r="L11" t="s">
        <v>44</v>
      </c>
      <c r="M11" t="s">
        <v>24</v>
      </c>
      <c r="N11">
        <v>8000000</v>
      </c>
      <c r="O11">
        <f t="shared" ca="1" si="0"/>
        <v>5</v>
      </c>
      <c r="P11">
        <f t="shared" ca="1" si="1"/>
        <v>0</v>
      </c>
      <c r="Q11">
        <f t="shared" ca="1" si="2"/>
        <v>8000000</v>
      </c>
      <c r="R11" s="2">
        <f>3/8</f>
        <v>0.375</v>
      </c>
      <c r="S11" s="2">
        <f>2/8</f>
        <v>0.25</v>
      </c>
      <c r="T11" s="2">
        <f>3/8</f>
        <v>0.375</v>
      </c>
    </row>
    <row r="12" spans="1:20" x14ac:dyDescent="0.35">
      <c r="A12" t="s">
        <v>73</v>
      </c>
      <c r="B12" t="s">
        <v>14</v>
      </c>
      <c r="C12">
        <v>16</v>
      </c>
      <c r="D12" t="s">
        <v>74</v>
      </c>
      <c r="E12" t="s">
        <v>75</v>
      </c>
      <c r="F12" t="s">
        <v>76</v>
      </c>
      <c r="I12" t="s">
        <v>60</v>
      </c>
      <c r="J12" t="s">
        <v>77</v>
      </c>
      <c r="K12" t="s">
        <v>62</v>
      </c>
      <c r="L12" t="s">
        <v>44</v>
      </c>
      <c r="M12" t="s">
        <v>24</v>
      </c>
      <c r="N12">
        <v>5500000</v>
      </c>
      <c r="O12">
        <f t="shared" ca="1" si="0"/>
        <v>8</v>
      </c>
      <c r="P12">
        <f t="shared" ca="1" si="1"/>
        <v>165000</v>
      </c>
      <c r="Q12">
        <f t="shared" ca="1" si="2"/>
        <v>5665000</v>
      </c>
      <c r="T12" s="2">
        <v>1</v>
      </c>
    </row>
    <row r="13" spans="1:20" x14ac:dyDescent="0.35">
      <c r="A13" t="s">
        <v>78</v>
      </c>
      <c r="B13" t="s">
        <v>14</v>
      </c>
      <c r="C13">
        <v>20</v>
      </c>
      <c r="D13" t="s">
        <v>79</v>
      </c>
      <c r="I13" t="s">
        <v>35</v>
      </c>
      <c r="K13" t="s">
        <v>36</v>
      </c>
      <c r="L13" t="s">
        <v>23</v>
      </c>
      <c r="M13" t="s">
        <v>24</v>
      </c>
      <c r="N13">
        <v>0</v>
      </c>
      <c r="O13">
        <f t="shared" ca="1" si="0"/>
        <v>0</v>
      </c>
      <c r="P13">
        <f t="shared" ca="1" si="1"/>
        <v>0</v>
      </c>
      <c r="Q13">
        <f t="shared" ca="1" si="2"/>
        <v>0</v>
      </c>
    </row>
    <row r="14" spans="1:20" x14ac:dyDescent="0.35">
      <c r="A14" t="s">
        <v>80</v>
      </c>
      <c r="B14" t="s">
        <v>14</v>
      </c>
      <c r="C14">
        <v>22</v>
      </c>
      <c r="D14" t="s">
        <v>81</v>
      </c>
      <c r="E14" t="s">
        <v>82</v>
      </c>
      <c r="F14" t="s">
        <v>83</v>
      </c>
      <c r="I14" t="s">
        <v>42</v>
      </c>
      <c r="J14" t="s">
        <v>84</v>
      </c>
      <c r="K14" t="s">
        <v>85</v>
      </c>
      <c r="L14" t="s">
        <v>44</v>
      </c>
      <c r="M14" t="s">
        <v>45</v>
      </c>
      <c r="N14">
        <v>8000000</v>
      </c>
      <c r="O14">
        <f t="shared" ca="1" si="0"/>
        <v>14</v>
      </c>
      <c r="P14">
        <f t="shared" ca="1" si="1"/>
        <v>480000</v>
      </c>
      <c r="Q14">
        <f t="shared" ca="1" si="2"/>
        <v>8480000</v>
      </c>
      <c r="S14" s="2">
        <v>1</v>
      </c>
    </row>
    <row r="15" spans="1:20" x14ac:dyDescent="0.35">
      <c r="A15" t="s">
        <v>86</v>
      </c>
      <c r="B15" t="s">
        <v>14</v>
      </c>
      <c r="C15">
        <v>23</v>
      </c>
      <c r="D15" t="s">
        <v>87</v>
      </c>
      <c r="E15" t="s">
        <v>88</v>
      </c>
      <c r="F15" t="s">
        <v>89</v>
      </c>
      <c r="I15" t="s">
        <v>60</v>
      </c>
      <c r="J15" t="s">
        <v>90</v>
      </c>
      <c r="K15" t="s">
        <v>85</v>
      </c>
      <c r="L15" t="s">
        <v>44</v>
      </c>
      <c r="M15" t="s">
        <v>24</v>
      </c>
      <c r="N15">
        <v>4000000</v>
      </c>
      <c r="O15">
        <f t="shared" ca="1" si="0"/>
        <v>5</v>
      </c>
      <c r="P15">
        <f t="shared" ca="1" si="1"/>
        <v>0</v>
      </c>
      <c r="Q15">
        <f t="shared" ca="1" si="2"/>
        <v>4000000</v>
      </c>
      <c r="S15" s="2">
        <v>1</v>
      </c>
    </row>
    <row r="16" spans="1:20" x14ac:dyDescent="0.35">
      <c r="A16" t="s">
        <v>91</v>
      </c>
      <c r="B16" t="s">
        <v>14</v>
      </c>
      <c r="C16">
        <v>26</v>
      </c>
      <c r="D16" t="s">
        <v>92</v>
      </c>
      <c r="E16" t="s">
        <v>93</v>
      </c>
      <c r="F16" t="s">
        <v>94</v>
      </c>
      <c r="I16" t="s">
        <v>60</v>
      </c>
      <c r="J16" t="s">
        <v>95</v>
      </c>
      <c r="K16" t="s">
        <v>62</v>
      </c>
      <c r="L16" t="s">
        <v>44</v>
      </c>
      <c r="M16" t="s">
        <v>24</v>
      </c>
      <c r="N16">
        <v>4000000</v>
      </c>
      <c r="O16">
        <f t="shared" ca="1" si="0"/>
        <v>7</v>
      </c>
      <c r="P16">
        <f t="shared" ca="1" si="1"/>
        <v>120000</v>
      </c>
      <c r="Q16">
        <f t="shared" ca="1" si="2"/>
        <v>4120000</v>
      </c>
      <c r="T16" s="2">
        <v>1</v>
      </c>
    </row>
    <row r="17" spans="1:20" x14ac:dyDescent="0.35">
      <c r="A17" t="s">
        <v>96</v>
      </c>
      <c r="B17" t="s">
        <v>14</v>
      </c>
      <c r="C17">
        <v>27</v>
      </c>
      <c r="D17" t="s">
        <v>97</v>
      </c>
      <c r="I17" t="s">
        <v>72</v>
      </c>
      <c r="J17" t="s">
        <v>95</v>
      </c>
      <c r="K17" t="s">
        <v>62</v>
      </c>
      <c r="L17" t="s">
        <v>44</v>
      </c>
      <c r="M17" t="s">
        <v>24</v>
      </c>
      <c r="N17">
        <v>0</v>
      </c>
      <c r="O17">
        <f t="shared" ca="1" si="0"/>
        <v>7</v>
      </c>
      <c r="P17">
        <f t="shared" ca="1" si="1"/>
        <v>0</v>
      </c>
      <c r="Q17">
        <f t="shared" ca="1" si="2"/>
        <v>0</v>
      </c>
      <c r="R17" s="2">
        <v>1</v>
      </c>
    </row>
    <row r="18" spans="1:20" x14ac:dyDescent="0.35">
      <c r="A18" t="s">
        <v>98</v>
      </c>
      <c r="B18" t="s">
        <v>14</v>
      </c>
      <c r="C18">
        <v>29</v>
      </c>
      <c r="D18" t="s">
        <v>99</v>
      </c>
      <c r="E18" t="s">
        <v>93</v>
      </c>
      <c r="I18" t="s">
        <v>20</v>
      </c>
      <c r="J18" t="s">
        <v>31</v>
      </c>
      <c r="K18" t="s">
        <v>22</v>
      </c>
      <c r="L18" t="s">
        <v>44</v>
      </c>
      <c r="M18" t="s">
        <v>24</v>
      </c>
      <c r="N18">
        <v>3000000</v>
      </c>
      <c r="O18">
        <f t="shared" ca="1" si="0"/>
        <v>4</v>
      </c>
      <c r="P18">
        <f t="shared" ca="1" si="1"/>
        <v>0</v>
      </c>
      <c r="Q18">
        <f t="shared" ca="1" si="2"/>
        <v>3000000</v>
      </c>
      <c r="R18" s="2">
        <v>1</v>
      </c>
    </row>
    <row r="19" spans="1:20" x14ac:dyDescent="0.35">
      <c r="A19" t="s">
        <v>100</v>
      </c>
      <c r="B19" t="s">
        <v>14</v>
      </c>
      <c r="C19">
        <v>30</v>
      </c>
      <c r="D19" t="s">
        <v>101</v>
      </c>
      <c r="E19" t="s">
        <v>88</v>
      </c>
      <c r="F19" t="s">
        <v>102</v>
      </c>
      <c r="I19" t="s">
        <v>20</v>
      </c>
      <c r="J19" t="s">
        <v>90</v>
      </c>
      <c r="K19" t="s">
        <v>85</v>
      </c>
      <c r="L19" t="s">
        <v>44</v>
      </c>
      <c r="M19" t="s">
        <v>24</v>
      </c>
      <c r="N19">
        <v>3000000</v>
      </c>
      <c r="O19">
        <f t="shared" ca="1" si="0"/>
        <v>5</v>
      </c>
      <c r="P19">
        <f t="shared" ca="1" si="1"/>
        <v>0</v>
      </c>
      <c r="Q19">
        <f t="shared" ca="1" si="2"/>
        <v>3000000</v>
      </c>
      <c r="S19" s="2">
        <v>1</v>
      </c>
    </row>
    <row r="20" spans="1:20" x14ac:dyDescent="0.35">
      <c r="A20" t="s">
        <v>103</v>
      </c>
      <c r="B20" t="s">
        <v>14</v>
      </c>
      <c r="C20">
        <v>33</v>
      </c>
      <c r="D20" t="s">
        <v>104</v>
      </c>
      <c r="I20" t="s">
        <v>20</v>
      </c>
      <c r="J20" t="s">
        <v>95</v>
      </c>
      <c r="K20" t="s">
        <v>22</v>
      </c>
      <c r="L20" t="s">
        <v>23</v>
      </c>
      <c r="M20" t="s">
        <v>24</v>
      </c>
      <c r="N20">
        <v>8000000</v>
      </c>
      <c r="O20">
        <f t="shared" ca="1" si="0"/>
        <v>7</v>
      </c>
      <c r="P20">
        <f t="shared" ca="1" si="1"/>
        <v>240000</v>
      </c>
      <c r="Q20">
        <f t="shared" ca="1" si="2"/>
        <v>8240000</v>
      </c>
      <c r="R20" s="2">
        <f>2/8</f>
        <v>0.25</v>
      </c>
      <c r="S20" s="2">
        <f>3/8</f>
        <v>0.375</v>
      </c>
      <c r="T20" s="2">
        <f>3/8</f>
        <v>0.375</v>
      </c>
    </row>
    <row r="21" spans="1:20" x14ac:dyDescent="0.35">
      <c r="A21" t="s">
        <v>105</v>
      </c>
      <c r="B21" t="s">
        <v>14</v>
      </c>
      <c r="C21">
        <v>34</v>
      </c>
      <c r="D21" t="s">
        <v>106</v>
      </c>
      <c r="I21" t="s">
        <v>52</v>
      </c>
      <c r="K21" t="s">
        <v>36</v>
      </c>
      <c r="L21" t="s">
        <v>23</v>
      </c>
      <c r="N21">
        <v>0</v>
      </c>
      <c r="O21">
        <f t="shared" ca="1" si="0"/>
        <v>0</v>
      </c>
      <c r="P21">
        <f t="shared" ca="1" si="1"/>
        <v>0</v>
      </c>
      <c r="Q21">
        <f t="shared" ca="1" si="2"/>
        <v>0</v>
      </c>
    </row>
    <row r="22" spans="1:20" x14ac:dyDescent="0.35">
      <c r="A22" t="s">
        <v>107</v>
      </c>
      <c r="B22" t="s">
        <v>14</v>
      </c>
      <c r="C22">
        <v>35</v>
      </c>
      <c r="D22" t="s">
        <v>108</v>
      </c>
      <c r="K22" t="s">
        <v>22</v>
      </c>
      <c r="L22" t="s">
        <v>44</v>
      </c>
      <c r="N22">
        <v>6000000</v>
      </c>
      <c r="O22">
        <f t="shared" ca="1" si="0"/>
        <v>0</v>
      </c>
      <c r="P22">
        <f t="shared" ca="1" si="1"/>
        <v>0</v>
      </c>
      <c r="Q22">
        <f t="shared" ca="1" si="2"/>
        <v>6000000</v>
      </c>
      <c r="R22" s="2">
        <v>1</v>
      </c>
    </row>
    <row r="23" spans="1:20" x14ac:dyDescent="0.35">
      <c r="A23" t="s">
        <v>109</v>
      </c>
      <c r="B23" t="s">
        <v>14</v>
      </c>
      <c r="C23">
        <v>36</v>
      </c>
      <c r="D23" t="s">
        <v>110</v>
      </c>
      <c r="E23" t="s">
        <v>111</v>
      </c>
      <c r="H23" t="s">
        <v>112</v>
      </c>
      <c r="I23" t="s">
        <v>20</v>
      </c>
      <c r="J23" t="s">
        <v>113</v>
      </c>
      <c r="K23" t="s">
        <v>85</v>
      </c>
      <c r="L23" t="s">
        <v>44</v>
      </c>
      <c r="M23" t="s">
        <v>114</v>
      </c>
      <c r="N23">
        <v>5000000</v>
      </c>
      <c r="O23">
        <f t="shared" ca="1" si="0"/>
        <v>1</v>
      </c>
      <c r="P23">
        <f t="shared" ca="1" si="1"/>
        <v>0</v>
      </c>
      <c r="Q23">
        <f t="shared" ca="1" si="2"/>
        <v>5000000</v>
      </c>
      <c r="S23" s="2">
        <v>1</v>
      </c>
    </row>
    <row r="24" spans="1:20" x14ac:dyDescent="0.35">
      <c r="A24" t="s">
        <v>115</v>
      </c>
      <c r="B24" t="s">
        <v>14</v>
      </c>
      <c r="C24">
        <v>37</v>
      </c>
      <c r="D24" t="s">
        <v>116</v>
      </c>
      <c r="I24" t="s">
        <v>52</v>
      </c>
      <c r="K24" t="s">
        <v>36</v>
      </c>
      <c r="L24" t="s">
        <v>44</v>
      </c>
      <c r="N24">
        <v>0</v>
      </c>
      <c r="O24">
        <f t="shared" ca="1" si="0"/>
        <v>0</v>
      </c>
      <c r="P24">
        <f t="shared" ca="1" si="1"/>
        <v>0</v>
      </c>
      <c r="Q24">
        <f t="shared" ca="1" si="2"/>
        <v>0</v>
      </c>
    </row>
    <row r="25" spans="1:20" x14ac:dyDescent="0.35">
      <c r="A25" t="s">
        <v>117</v>
      </c>
      <c r="B25" t="s">
        <v>14</v>
      </c>
      <c r="C25">
        <v>38</v>
      </c>
      <c r="D25" t="s">
        <v>118</v>
      </c>
      <c r="F25" t="s">
        <v>119</v>
      </c>
      <c r="H25" t="s">
        <v>120</v>
      </c>
      <c r="I25" t="s">
        <v>60</v>
      </c>
      <c r="J25" t="s">
        <v>121</v>
      </c>
      <c r="K25" t="s">
        <v>62</v>
      </c>
      <c r="L25" t="s">
        <v>44</v>
      </c>
      <c r="M25" t="s">
        <v>114</v>
      </c>
      <c r="N25">
        <v>3000000</v>
      </c>
      <c r="O25">
        <f t="shared" ca="1" si="0"/>
        <v>0</v>
      </c>
      <c r="P25">
        <f t="shared" ca="1" si="1"/>
        <v>0</v>
      </c>
      <c r="Q25">
        <f t="shared" ca="1" si="2"/>
        <v>3000000</v>
      </c>
      <c r="T25" s="2">
        <v>1</v>
      </c>
    </row>
    <row r="26" spans="1:20" x14ac:dyDescent="0.35">
      <c r="A26" t="s">
        <v>122</v>
      </c>
      <c r="B26" t="s">
        <v>14</v>
      </c>
      <c r="C26">
        <v>39</v>
      </c>
      <c r="D26" t="s">
        <v>123</v>
      </c>
      <c r="E26" t="s">
        <v>124</v>
      </c>
      <c r="H26" t="s">
        <v>125</v>
      </c>
      <c r="I26" t="s">
        <v>60</v>
      </c>
      <c r="J26" t="s">
        <v>126</v>
      </c>
      <c r="K26" t="s">
        <v>22</v>
      </c>
      <c r="L26" t="s">
        <v>44</v>
      </c>
      <c r="M26" t="s">
        <v>127</v>
      </c>
      <c r="N26">
        <v>0</v>
      </c>
      <c r="O26">
        <f t="shared" ca="1" si="0"/>
        <v>0</v>
      </c>
      <c r="P26">
        <f t="shared" ca="1" si="1"/>
        <v>0</v>
      </c>
      <c r="Q26">
        <f t="shared" ca="1" si="2"/>
        <v>0</v>
      </c>
    </row>
    <row r="27" spans="1:20" x14ac:dyDescent="0.35">
      <c r="A27" t="s">
        <v>128</v>
      </c>
      <c r="B27" t="s">
        <v>14</v>
      </c>
      <c r="C27">
        <v>40</v>
      </c>
      <c r="D27" t="s">
        <v>129</v>
      </c>
      <c r="I27" t="s">
        <v>60</v>
      </c>
      <c r="K27" t="s">
        <v>85</v>
      </c>
      <c r="L27" t="s">
        <v>44</v>
      </c>
      <c r="M27" t="s">
        <v>114</v>
      </c>
      <c r="N27">
        <v>3000000</v>
      </c>
      <c r="O27">
        <f t="shared" ca="1" si="0"/>
        <v>0</v>
      </c>
      <c r="P27">
        <f t="shared" ca="1" si="1"/>
        <v>0</v>
      </c>
      <c r="Q27">
        <f t="shared" ca="1" si="2"/>
        <v>3000000</v>
      </c>
      <c r="S2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134</v>
      </c>
      <c r="B1" s="4" t="s">
        <v>141</v>
      </c>
      <c r="C1" s="4" t="s">
        <v>142</v>
      </c>
      <c r="D1" s="4" t="s">
        <v>143</v>
      </c>
      <c r="E1" s="4" t="s">
        <v>144</v>
      </c>
      <c r="F1" s="4" t="s">
        <v>145</v>
      </c>
      <c r="G1" s="4" t="s">
        <v>146</v>
      </c>
      <c r="H1" s="4" t="s">
        <v>147</v>
      </c>
      <c r="I1" s="4" t="s">
        <v>148</v>
      </c>
      <c r="J1" s="4" t="s">
        <v>149</v>
      </c>
      <c r="K1" s="4" t="s">
        <v>150</v>
      </c>
      <c r="L1" s="4" t="s">
        <v>151</v>
      </c>
      <c r="M1" s="4" t="s">
        <v>152</v>
      </c>
      <c r="N1" s="4" t="s">
        <v>153</v>
      </c>
      <c r="O1" s="5" t="s">
        <v>154</v>
      </c>
      <c r="P1" s="5" t="s">
        <v>155</v>
      </c>
      <c r="Q1" s="4" t="s">
        <v>156</v>
      </c>
      <c r="R1" s="4" t="s">
        <v>157</v>
      </c>
      <c r="S1" s="4" t="s">
        <v>158</v>
      </c>
    </row>
    <row r="2" spans="1:19" x14ac:dyDescent="0.35">
      <c r="A2" t="s">
        <v>135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160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140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136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3" t="s">
        <v>137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3" t="s">
        <v>138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3" t="s">
        <v>139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3" t="s">
        <v>161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3" t="s">
        <v>159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3"/>
    </row>
    <row r="12" spans="1:19" x14ac:dyDescent="0.35">
      <c r="A12" s="3"/>
    </row>
    <row r="13" spans="1:19" x14ac:dyDescent="0.35">
      <c r="A13" s="3"/>
    </row>
    <row r="14" spans="1:19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2024-07-21T16:50:34Z</dcterms:modified>
</cp:coreProperties>
</file>