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9861ACA6-AC13-4B10-8274-1B13AE859D6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ương cơ bản" sheetId="1" r:id="rId1"/>
    <sheet name="Chiết khấu" sheetId="2" r:id="rId2"/>
  </sheets>
  <definedNames>
    <definedName name="_xlnm._FilterDatabase" localSheetId="0" hidden="1">'Lương cơ bản'!$A$1:$U$26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S18" i="1"/>
  <c r="R18" i="1"/>
  <c r="T9" i="1"/>
  <c r="S9" i="1"/>
  <c r="R9" i="1"/>
  <c r="S5" i="1"/>
  <c r="R5" i="1"/>
  <c r="T5" i="1"/>
  <c r="S4" i="1"/>
  <c r="T4" i="1"/>
  <c r="R4" i="1"/>
  <c r="O2" i="1"/>
  <c r="P2" i="1" s="1"/>
  <c r="Q2" i="1" s="1"/>
  <c r="O3" i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</calcChain>
</file>

<file path=xl/sharedStrings.xml><?xml version="1.0" encoding="utf-8"?>
<sst xmlns="http://schemas.openxmlformats.org/spreadsheetml/2006/main" count="264" uniqueCount="152">
  <si>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</si>
  <si>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</si>
  <si>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</si>
  <si>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</si>
  <si>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</si>
  <si>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</si>
  <si>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</si>
  <si>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</si>
  <si>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</si>
  <si>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</si>
  <si>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</si>
  <si>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</si>
  <si>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</si>
  <si>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NV</t>
  </si>
  <si>
    <t>Kỹ thuật viên</t>
  </si>
  <si>
    <t>CẦN THƠ</t>
  </si>
  <si>
    <t>Remote</t>
  </si>
  <si>
    <t>Chính thức</t>
  </si>
  <si>
    <t>Quản lý vận hành</t>
  </si>
  <si>
    <t>2024-03-01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</si>
  <si>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</si>
  <si>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</si>
  <si>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</si>
  <si>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</si>
  <si>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</si>
  <si>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</si>
  <si>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</si>
  <si>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</si>
  <si>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</si>
  <si>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</si>
  <si>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</si>
  <si>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</si>
  <si>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</si>
  <si>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</si>
  <si>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</si>
  <si>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</si>
  <si>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</si>
  <si>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</si>
  <si>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</si>
  <si>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</si>
  <si>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</si>
  <si>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</si>
  <si>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</si>
  <si>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</si>
  <si>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</si>
  <si>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</si>
  <si>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</si>
  <si>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</si>
  <si>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</si>
  <si>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</si>
  <si>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</si>
  <si>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</si>
  <si>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</si>
  <si>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</si>
  <si>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</si>
  <si>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</si>
  <si>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</si>
  <si>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</si>
  <si>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</si>
  <si>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</si>
  <si>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</si>
  <si>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</si>
  <si>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</si>
  <si>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</si>
  <si>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</si>
  <si>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</si>
  <si>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</si>
  <si>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</si>
  <si>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</si>
  <si>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</si>
  <si>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</si>
  <si>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</si>
  <si>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</si>
  <si>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</si>
  <si>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</si>
  <si>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</si>
  <si>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</si>
  <si>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</si>
  <si>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</si>
  <si>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</si>
  <si>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</si>
  <si>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</si>
  <si>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</si>
  <si>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</si>
  <si>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</si>
  <si>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</si>
  <si>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</si>
  <si>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</si>
  <si>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</si>
  <si>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</si>
  <si>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</si>
  <si>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</si>
  <si>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</si>
  <si>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</si>
  <si>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</si>
  <si>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</si>
  <si>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</si>
  <si>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</si>
  <si>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</si>
  <si>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</si>
  <si>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</si>
  <si>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</si>
  <si>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</si>
  <si>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</si>
  <si>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</si>
  <si>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</si>
  <si>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</si>
  <si>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</si>
  <si>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</si>
  <si>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</si>
  <si>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</si>
  <si>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</si>
  <si>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</si>
  <si>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</si>
  <si>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</si>
  <si>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</si>
  <si>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</si>
  <si>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Lương gốc</t>
  </si>
  <si>
    <t>Lương thâm niên</t>
  </si>
  <si>
    <t>Tổng lương cơ bản</t>
  </si>
  <si>
    <t>Số tháng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</si>
  <si>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</si>
  <si>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</si>
  <si>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</si>
  <si>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</si>
  <si>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</si>
  <si>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</si>
  <si>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</si>
  <si>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</si>
  <si>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</si>
  <si>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</si>
  <si>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</si>
  <si>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</si>
  <si>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</si>
  <si>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</si>
  <si>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</si>
  <si>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</si>
  <si>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</si>
  <si>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</si>
  <si>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</si>
  <si>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</si>
  <si>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</si>
  <si>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</si>
  <si>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</si>
  <si>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</si>
  <si>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</si>
  <si>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</si>
  <si>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</si>
  <si>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</si>
  <si>
    <t>35f44955-2223-488a-8274-8db6f726d9f7</t>
  </si>
  <si>
    <t>Cô Na giúp việc</t>
  </si>
  <si>
    <t>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</si>
</sst>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="85" zoomScaleNormal="85" workbookViewId="0">
      <pane xSplit="4" topLeftCell="M1" activePane="topRight" state="frozen"/>
      <selection pane="topRight" activeCell="P17" sqref="P17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3.6328125" bestFit="1" customWidth="1"/>
    <col min="15" max="15" width="9.453125" customWidth="1"/>
    <col min="16" max="16" width="15.453125" bestFit="1" customWidth="1"/>
    <col min="17" max="17" width="16.81640625" bestFit="1" customWidth="1"/>
    <col min="18" max="18" width="8.453125" style="1" bestFit="1" customWidth="1"/>
    <col min="19" max="19" width="11.6328125" style="1" bestFit="1" customWidth="1"/>
    <col min="20" max="20" width="10.6328125" style="1" bestFit="1" customWidth="1"/>
  </cols>
  <sheetData>
    <row r="1" spans="1:21" ht="16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117</v>
      </c>
      <c r="O1" t="s">
        <v>120</v>
      </c>
      <c r="P1" t="s">
        <v>118</v>
      </c>
      <c r="Q1" t="s">
        <v>119</v>
      </c>
      <c r="R1" s="1" t="s">
        <v>15</v>
      </c>
      <c r="S1" s="1" t="s">
        <v>72</v>
      </c>
      <c r="T1" s="1" t="s">
        <v>49</v>
      </c>
      <c r="U1" s="1" t="s">
        <v>151</v>
      </c>
    </row>
    <row r="2" spans="1:21" x14ac:dyDescent="0.35">
      <c r="A2" t="s">
        <v>20</v>
      </c>
      <c r="B2" t="s">
        <v>13</v>
      </c>
      <c r="C2">
        <v>4</v>
      </c>
      <c r="D2" t="s">
        <v>21</v>
      </c>
      <c r="I2" t="s">
        <v>22</v>
      </c>
      <c r="K2" t="s">
        <v>23</v>
      </c>
      <c r="L2" t="s">
        <v>16</v>
      </c>
      <c r="M2" t="s">
        <v>17</v>
      </c>
      <c r="N2">
        <v>0</v>
      </c>
      <c r="O2">
        <f t="shared" ref="O2:O25" ca="1" si="0">IF(J2="", 0,DATEDIF(J2, TODAY(), "m"))</f>
        <v>0</v>
      </c>
      <c r="P2">
        <f t="shared" ref="P2:P25" ca="1" si="1">N2*0.03*ROUNDDOWN(O2/6, 0)</f>
        <v>0</v>
      </c>
      <c r="Q2">
        <f t="shared" ref="Q2:Q25" ca="1" si="2">N2+P2</f>
        <v>0</v>
      </c>
      <c r="U2">
        <v>0</v>
      </c>
    </row>
    <row r="3" spans="1:21" x14ac:dyDescent="0.35">
      <c r="A3" t="s">
        <v>24</v>
      </c>
      <c r="B3" t="s">
        <v>13</v>
      </c>
      <c r="C3">
        <v>5</v>
      </c>
      <c r="D3" t="s">
        <v>25</v>
      </c>
      <c r="E3" t="s">
        <v>26</v>
      </c>
      <c r="F3" t="s">
        <v>27</v>
      </c>
      <c r="H3" t="s">
        <v>28</v>
      </c>
      <c r="I3" t="s">
        <v>29</v>
      </c>
      <c r="J3" t="s">
        <v>30</v>
      </c>
      <c r="K3" t="s">
        <v>15</v>
      </c>
      <c r="L3" t="s">
        <v>31</v>
      </c>
      <c r="M3" t="s">
        <v>32</v>
      </c>
      <c r="N3">
        <v>8000000</v>
      </c>
      <c r="O3">
        <f t="shared" ca="1" si="0"/>
        <v>26</v>
      </c>
      <c r="P3">
        <f t="shared" ca="1" si="1"/>
        <v>960000</v>
      </c>
      <c r="Q3">
        <f t="shared" ca="1" si="2"/>
        <v>8960000</v>
      </c>
      <c r="R3" s="1">
        <v>1</v>
      </c>
      <c r="U3">
        <v>1</v>
      </c>
    </row>
    <row r="4" spans="1:21" x14ac:dyDescent="0.35">
      <c r="A4" t="s">
        <v>33</v>
      </c>
      <c r="B4" t="s">
        <v>13</v>
      </c>
      <c r="C4">
        <v>6</v>
      </c>
      <c r="D4" t="s">
        <v>34</v>
      </c>
      <c r="I4" t="s">
        <v>18</v>
      </c>
      <c r="J4" t="s">
        <v>35</v>
      </c>
      <c r="K4" t="s">
        <v>15</v>
      </c>
      <c r="L4" t="s">
        <v>31</v>
      </c>
      <c r="M4" t="s">
        <v>36</v>
      </c>
      <c r="N4">
        <v>10000000</v>
      </c>
      <c r="O4">
        <f t="shared" ca="1" si="0"/>
        <v>30</v>
      </c>
      <c r="P4">
        <f t="shared" ca="1" si="1"/>
        <v>1500000</v>
      </c>
      <c r="Q4">
        <f t="shared" ca="1" si="2"/>
        <v>11500000</v>
      </c>
      <c r="R4" s="1">
        <f>1/3</f>
        <v>0.33333333333333331</v>
      </c>
      <c r="S4" s="1">
        <f t="shared" ref="S4:T5" si="3">1/3</f>
        <v>0.33333333333333331</v>
      </c>
      <c r="T4" s="1">
        <f t="shared" si="3"/>
        <v>0.33333333333333331</v>
      </c>
      <c r="U4">
        <v>1</v>
      </c>
    </row>
    <row r="5" spans="1:21" x14ac:dyDescent="0.35">
      <c r="A5" t="s">
        <v>37</v>
      </c>
      <c r="B5" t="s">
        <v>13</v>
      </c>
      <c r="C5">
        <v>7</v>
      </c>
      <c r="D5" t="s">
        <v>38</v>
      </c>
      <c r="I5" t="s">
        <v>39</v>
      </c>
      <c r="J5" t="s">
        <v>40</v>
      </c>
      <c r="K5" t="s">
        <v>15</v>
      </c>
      <c r="L5" t="s">
        <v>31</v>
      </c>
      <c r="M5" t="s">
        <v>17</v>
      </c>
      <c r="N5">
        <v>9000000</v>
      </c>
      <c r="O5">
        <f t="shared" ca="1" si="0"/>
        <v>6</v>
      </c>
      <c r="P5">
        <f t="shared" ca="1" si="1"/>
        <v>270000</v>
      </c>
      <c r="Q5">
        <f t="shared" ca="1" si="2"/>
        <v>9270000</v>
      </c>
      <c r="R5" s="1">
        <f>1/3</f>
        <v>0.33333333333333331</v>
      </c>
      <c r="S5" s="1">
        <f>1/3</f>
        <v>0.33333333333333331</v>
      </c>
      <c r="T5" s="1">
        <f t="shared" si="3"/>
        <v>0.33333333333333331</v>
      </c>
      <c r="U5">
        <v>1</v>
      </c>
    </row>
    <row r="6" spans="1:21" x14ac:dyDescent="0.35">
      <c r="A6" t="s">
        <v>41</v>
      </c>
      <c r="B6" t="s">
        <v>13</v>
      </c>
      <c r="C6">
        <v>9</v>
      </c>
      <c r="D6" t="s">
        <v>42</v>
      </c>
      <c r="I6" t="s">
        <v>18</v>
      </c>
      <c r="J6" t="s">
        <v>35</v>
      </c>
      <c r="K6" t="s">
        <v>15</v>
      </c>
      <c r="L6" t="s">
        <v>31</v>
      </c>
      <c r="M6" t="s">
        <v>36</v>
      </c>
      <c r="N6">
        <v>40000000</v>
      </c>
      <c r="O6">
        <f t="shared" ca="1" si="0"/>
        <v>30</v>
      </c>
      <c r="P6">
        <f t="shared" ca="1" si="1"/>
        <v>6000000</v>
      </c>
      <c r="Q6">
        <f t="shared" ca="1" si="2"/>
        <v>46000000</v>
      </c>
      <c r="R6" s="1">
        <v>0.375</v>
      </c>
      <c r="S6" s="1">
        <v>0.25</v>
      </c>
      <c r="T6" s="1">
        <v>0.375</v>
      </c>
      <c r="U6">
        <v>1</v>
      </c>
    </row>
    <row r="7" spans="1:21" x14ac:dyDescent="0.35">
      <c r="A7" t="s">
        <v>43</v>
      </c>
      <c r="B7" t="s">
        <v>13</v>
      </c>
      <c r="C7">
        <v>10</v>
      </c>
      <c r="D7" t="s">
        <v>44</v>
      </c>
      <c r="E7" t="s">
        <v>45</v>
      </c>
      <c r="F7" t="s">
        <v>46</v>
      </c>
      <c r="I7" t="s">
        <v>47</v>
      </c>
      <c r="J7" t="s">
        <v>48</v>
      </c>
      <c r="K7" t="s">
        <v>49</v>
      </c>
      <c r="L7" t="s">
        <v>31</v>
      </c>
      <c r="M7" t="s">
        <v>32</v>
      </c>
      <c r="N7">
        <v>9000000</v>
      </c>
      <c r="O7">
        <f t="shared" ca="1" si="0"/>
        <v>18</v>
      </c>
      <c r="P7">
        <f t="shared" ca="1" si="1"/>
        <v>810000</v>
      </c>
      <c r="Q7">
        <f t="shared" ca="1" si="2"/>
        <v>9810000</v>
      </c>
      <c r="T7" s="1">
        <v>1</v>
      </c>
      <c r="U7">
        <v>1</v>
      </c>
    </row>
    <row r="8" spans="1:21" x14ac:dyDescent="0.35">
      <c r="A8" t="s">
        <v>50</v>
      </c>
      <c r="B8" t="s">
        <v>13</v>
      </c>
      <c r="C8">
        <v>11</v>
      </c>
      <c r="D8" t="s">
        <v>51</v>
      </c>
      <c r="E8" t="s">
        <v>52</v>
      </c>
      <c r="F8" t="s">
        <v>53</v>
      </c>
      <c r="I8" t="s">
        <v>47</v>
      </c>
      <c r="J8" t="s">
        <v>54</v>
      </c>
      <c r="K8" t="s">
        <v>15</v>
      </c>
      <c r="L8" t="s">
        <v>31</v>
      </c>
      <c r="M8" t="s">
        <v>17</v>
      </c>
      <c r="N8">
        <v>4500000</v>
      </c>
      <c r="O8">
        <f t="shared" ca="1" si="0"/>
        <v>5</v>
      </c>
      <c r="P8">
        <f t="shared" ca="1" si="1"/>
        <v>0</v>
      </c>
      <c r="Q8">
        <f t="shared" ca="1" si="2"/>
        <v>4500000</v>
      </c>
      <c r="R8" s="1">
        <v>1</v>
      </c>
      <c r="U8">
        <v>1</v>
      </c>
    </row>
    <row r="9" spans="1:21" x14ac:dyDescent="0.35">
      <c r="A9" t="s">
        <v>55</v>
      </c>
      <c r="B9" t="s">
        <v>13</v>
      </c>
      <c r="C9">
        <v>15</v>
      </c>
      <c r="D9" t="s">
        <v>56</v>
      </c>
      <c r="E9" t="s">
        <v>57</v>
      </c>
      <c r="F9" t="s">
        <v>58</v>
      </c>
      <c r="I9" t="s">
        <v>59</v>
      </c>
      <c r="J9" t="s">
        <v>54</v>
      </c>
      <c r="K9" t="s">
        <v>15</v>
      </c>
      <c r="L9" t="s">
        <v>31</v>
      </c>
      <c r="M9" t="s">
        <v>17</v>
      </c>
      <c r="N9">
        <v>8000000</v>
      </c>
      <c r="O9">
        <f t="shared" ca="1" si="0"/>
        <v>5</v>
      </c>
      <c r="P9">
        <f t="shared" ca="1" si="1"/>
        <v>0</v>
      </c>
      <c r="Q9">
        <f t="shared" ca="1" si="2"/>
        <v>8000000</v>
      </c>
      <c r="R9" s="1">
        <f>3/8</f>
        <v>0.375</v>
      </c>
      <c r="S9" s="1">
        <f>2/8</f>
        <v>0.25</v>
      </c>
      <c r="T9" s="1">
        <f>3/8</f>
        <v>0.375</v>
      </c>
      <c r="U9">
        <v>0</v>
      </c>
    </row>
    <row r="10" spans="1:21" x14ac:dyDescent="0.35">
      <c r="A10" t="s">
        <v>60</v>
      </c>
      <c r="B10" t="s">
        <v>13</v>
      </c>
      <c r="C10">
        <v>16</v>
      </c>
      <c r="D10" t="s">
        <v>61</v>
      </c>
      <c r="E10" t="s">
        <v>62</v>
      </c>
      <c r="F10" t="s">
        <v>63</v>
      </c>
      <c r="I10" t="s">
        <v>47</v>
      </c>
      <c r="J10" t="s">
        <v>64</v>
      </c>
      <c r="K10" t="s">
        <v>49</v>
      </c>
      <c r="L10" t="s">
        <v>31</v>
      </c>
      <c r="M10" t="s">
        <v>17</v>
      </c>
      <c r="N10">
        <v>5500000</v>
      </c>
      <c r="O10">
        <f t="shared" ca="1" si="0"/>
        <v>8</v>
      </c>
      <c r="P10">
        <f t="shared" ca="1" si="1"/>
        <v>165000</v>
      </c>
      <c r="Q10">
        <f t="shared" ca="1" si="2"/>
        <v>5665000</v>
      </c>
      <c r="T10" s="1">
        <v>1</v>
      </c>
      <c r="U10">
        <v>1</v>
      </c>
    </row>
    <row r="11" spans="1:21" x14ac:dyDescent="0.35">
      <c r="A11" t="s">
        <v>65</v>
      </c>
      <c r="B11" t="s">
        <v>13</v>
      </c>
      <c r="C11">
        <v>20</v>
      </c>
      <c r="D11" t="s">
        <v>66</v>
      </c>
      <c r="I11" t="s">
        <v>22</v>
      </c>
      <c r="K11" t="s">
        <v>23</v>
      </c>
      <c r="L11" t="s">
        <v>16</v>
      </c>
      <c r="M11" t="s">
        <v>17</v>
      </c>
      <c r="N11">
        <v>0</v>
      </c>
      <c r="O11">
        <f t="shared" ca="1" si="0"/>
        <v>0</v>
      </c>
      <c r="P11">
        <f t="shared" ca="1" si="1"/>
        <v>0</v>
      </c>
      <c r="Q11">
        <f t="shared" ca="1" si="2"/>
        <v>0</v>
      </c>
      <c r="U11">
        <v>0</v>
      </c>
    </row>
    <row r="12" spans="1:21" x14ac:dyDescent="0.35">
      <c r="A12" t="s">
        <v>67</v>
      </c>
      <c r="B12" t="s">
        <v>13</v>
      </c>
      <c r="C12">
        <v>22</v>
      </c>
      <c r="D12" t="s">
        <v>68</v>
      </c>
      <c r="E12" t="s">
        <v>69</v>
      </c>
      <c r="F12" t="s">
        <v>70</v>
      </c>
      <c r="I12" t="s">
        <v>29</v>
      </c>
      <c r="J12" t="s">
        <v>71</v>
      </c>
      <c r="K12" t="s">
        <v>72</v>
      </c>
      <c r="L12" t="s">
        <v>31</v>
      </c>
      <c r="M12" t="s">
        <v>32</v>
      </c>
      <c r="N12">
        <v>8000000</v>
      </c>
      <c r="O12">
        <f t="shared" ca="1" si="0"/>
        <v>14</v>
      </c>
      <c r="P12">
        <f t="shared" ca="1" si="1"/>
        <v>480000</v>
      </c>
      <c r="Q12">
        <f t="shared" ca="1" si="2"/>
        <v>8480000</v>
      </c>
      <c r="S12" s="1">
        <v>1</v>
      </c>
      <c r="U12">
        <v>1</v>
      </c>
    </row>
    <row r="13" spans="1:21" x14ac:dyDescent="0.35">
      <c r="A13" t="s">
        <v>73</v>
      </c>
      <c r="B13" t="s">
        <v>13</v>
      </c>
      <c r="C13">
        <v>23</v>
      </c>
      <c r="D13" t="s">
        <v>74</v>
      </c>
      <c r="E13" t="s">
        <v>75</v>
      </c>
      <c r="F13" t="s">
        <v>76</v>
      </c>
      <c r="I13" t="s">
        <v>47</v>
      </c>
      <c r="J13" t="s">
        <v>77</v>
      </c>
      <c r="K13" t="s">
        <v>72</v>
      </c>
      <c r="L13" t="s">
        <v>31</v>
      </c>
      <c r="M13" t="s">
        <v>17</v>
      </c>
      <c r="N13">
        <v>4000000</v>
      </c>
      <c r="O13">
        <f t="shared" ca="1" si="0"/>
        <v>5</v>
      </c>
      <c r="P13">
        <f t="shared" ca="1" si="1"/>
        <v>0</v>
      </c>
      <c r="Q13">
        <f t="shared" ca="1" si="2"/>
        <v>4000000</v>
      </c>
      <c r="S13" s="1">
        <v>1</v>
      </c>
      <c r="U13">
        <v>1</v>
      </c>
    </row>
    <row r="14" spans="1:21" x14ac:dyDescent="0.35">
      <c r="A14" t="s">
        <v>78</v>
      </c>
      <c r="B14" t="s">
        <v>13</v>
      </c>
      <c r="C14">
        <v>26</v>
      </c>
      <c r="D14" t="s">
        <v>79</v>
      </c>
      <c r="E14" t="s">
        <v>80</v>
      </c>
      <c r="F14" t="s">
        <v>81</v>
      </c>
      <c r="I14" t="s">
        <v>47</v>
      </c>
      <c r="J14" t="s">
        <v>82</v>
      </c>
      <c r="K14" t="s">
        <v>49</v>
      </c>
      <c r="L14" t="s">
        <v>31</v>
      </c>
      <c r="M14" t="s">
        <v>17</v>
      </c>
      <c r="N14">
        <v>4000000</v>
      </c>
      <c r="O14">
        <f t="shared" ca="1" si="0"/>
        <v>7</v>
      </c>
      <c r="P14">
        <f t="shared" ca="1" si="1"/>
        <v>120000</v>
      </c>
      <c r="Q14">
        <f t="shared" ca="1" si="2"/>
        <v>4120000</v>
      </c>
      <c r="T14" s="1">
        <v>1</v>
      </c>
      <c r="U14">
        <v>1</v>
      </c>
    </row>
    <row r="15" spans="1:21" x14ac:dyDescent="0.35">
      <c r="A15" t="s">
        <v>83</v>
      </c>
      <c r="B15" t="s">
        <v>13</v>
      </c>
      <c r="C15">
        <v>27</v>
      </c>
      <c r="D15" t="s">
        <v>84</v>
      </c>
      <c r="I15" t="s">
        <v>59</v>
      </c>
      <c r="J15" t="s">
        <v>82</v>
      </c>
      <c r="K15" t="s">
        <v>49</v>
      </c>
      <c r="L15" t="s">
        <v>31</v>
      </c>
      <c r="M15" t="s">
        <v>17</v>
      </c>
      <c r="N15">
        <v>6500000</v>
      </c>
      <c r="O15">
        <f t="shared" ca="1" si="0"/>
        <v>7</v>
      </c>
      <c r="P15">
        <f t="shared" ca="1" si="1"/>
        <v>195000</v>
      </c>
      <c r="Q15">
        <f t="shared" ca="1" si="2"/>
        <v>6695000</v>
      </c>
      <c r="R15" s="1">
        <v>1</v>
      </c>
      <c r="U15">
        <v>0</v>
      </c>
    </row>
    <row r="16" spans="1:21" x14ac:dyDescent="0.35">
      <c r="A16" t="s">
        <v>85</v>
      </c>
      <c r="B16" t="s">
        <v>13</v>
      </c>
      <c r="C16">
        <v>29</v>
      </c>
      <c r="D16" t="s">
        <v>86</v>
      </c>
      <c r="E16" t="s">
        <v>80</v>
      </c>
      <c r="I16" t="s">
        <v>14</v>
      </c>
      <c r="J16" t="s">
        <v>19</v>
      </c>
      <c r="K16" t="s">
        <v>15</v>
      </c>
      <c r="L16" t="s">
        <v>31</v>
      </c>
      <c r="M16" t="s">
        <v>17</v>
      </c>
      <c r="N16">
        <v>3000000</v>
      </c>
      <c r="O16">
        <f t="shared" ca="1" si="0"/>
        <v>4</v>
      </c>
      <c r="P16">
        <f t="shared" ca="1" si="1"/>
        <v>0</v>
      </c>
      <c r="Q16">
        <f t="shared" ca="1" si="2"/>
        <v>3000000</v>
      </c>
      <c r="R16" s="1">
        <v>1</v>
      </c>
      <c r="U16">
        <v>0</v>
      </c>
    </row>
    <row r="17" spans="1:21" x14ac:dyDescent="0.35">
      <c r="A17" t="s">
        <v>87</v>
      </c>
      <c r="B17" t="s">
        <v>13</v>
      </c>
      <c r="C17">
        <v>30</v>
      </c>
      <c r="D17" t="s">
        <v>88</v>
      </c>
      <c r="E17" t="s">
        <v>75</v>
      </c>
      <c r="F17" t="s">
        <v>89</v>
      </c>
      <c r="I17" t="s">
        <v>14</v>
      </c>
      <c r="J17" t="s">
        <v>77</v>
      </c>
      <c r="K17" t="s">
        <v>72</v>
      </c>
      <c r="L17" t="s">
        <v>31</v>
      </c>
      <c r="M17" t="s">
        <v>17</v>
      </c>
      <c r="N17">
        <v>3000000</v>
      </c>
      <c r="O17">
        <f t="shared" ca="1" si="0"/>
        <v>5</v>
      </c>
      <c r="P17">
        <f t="shared" ca="1" si="1"/>
        <v>0</v>
      </c>
      <c r="Q17">
        <f t="shared" ca="1" si="2"/>
        <v>3000000</v>
      </c>
      <c r="S17" s="1">
        <v>1</v>
      </c>
      <c r="U17">
        <v>1</v>
      </c>
    </row>
    <row r="18" spans="1:21" x14ac:dyDescent="0.35">
      <c r="A18" t="s">
        <v>90</v>
      </c>
      <c r="B18" t="s">
        <v>13</v>
      </c>
      <c r="C18">
        <v>33</v>
      </c>
      <c r="D18" t="s">
        <v>91</v>
      </c>
      <c r="I18" t="s">
        <v>14</v>
      </c>
      <c r="J18" t="s">
        <v>82</v>
      </c>
      <c r="K18" t="s">
        <v>15</v>
      </c>
      <c r="L18" t="s">
        <v>16</v>
      </c>
      <c r="M18" t="s">
        <v>17</v>
      </c>
      <c r="N18">
        <v>8000000</v>
      </c>
      <c r="O18">
        <f t="shared" ca="1" si="0"/>
        <v>7</v>
      </c>
      <c r="P18">
        <f t="shared" ca="1" si="1"/>
        <v>240000</v>
      </c>
      <c r="Q18">
        <f t="shared" ca="1" si="2"/>
        <v>8240000</v>
      </c>
      <c r="R18" s="1">
        <f>2/8</f>
        <v>0.25</v>
      </c>
      <c r="S18" s="1">
        <f>3/8</f>
        <v>0.375</v>
      </c>
      <c r="T18" s="1">
        <f>3/8</f>
        <v>0.375</v>
      </c>
      <c r="U18">
        <v>0</v>
      </c>
    </row>
    <row r="19" spans="1:21" x14ac:dyDescent="0.35">
      <c r="A19" t="s">
        <v>92</v>
      </c>
      <c r="B19" t="s">
        <v>13</v>
      </c>
      <c r="C19">
        <v>34</v>
      </c>
      <c r="D19" t="s">
        <v>93</v>
      </c>
      <c r="I19" t="s">
        <v>39</v>
      </c>
      <c r="K19" t="s">
        <v>23</v>
      </c>
      <c r="L19" t="s">
        <v>16</v>
      </c>
      <c r="N19">
        <v>0</v>
      </c>
      <c r="O19">
        <f t="shared" ca="1" si="0"/>
        <v>0</v>
      </c>
      <c r="P19">
        <f t="shared" ca="1" si="1"/>
        <v>0</v>
      </c>
      <c r="Q19">
        <f t="shared" ca="1" si="2"/>
        <v>0</v>
      </c>
      <c r="U19">
        <v>0</v>
      </c>
    </row>
    <row r="20" spans="1:21" x14ac:dyDescent="0.35">
      <c r="A20" t="s">
        <v>94</v>
      </c>
      <c r="B20" t="s">
        <v>13</v>
      </c>
      <c r="C20">
        <v>35</v>
      </c>
      <c r="D20" t="s">
        <v>95</v>
      </c>
      <c r="K20" t="s">
        <v>15</v>
      </c>
      <c r="L20" t="s">
        <v>31</v>
      </c>
      <c r="N20">
        <v>6000000</v>
      </c>
      <c r="O20">
        <f t="shared" ca="1" si="0"/>
        <v>0</v>
      </c>
      <c r="P20">
        <f t="shared" ca="1" si="1"/>
        <v>0</v>
      </c>
      <c r="Q20">
        <f t="shared" ca="1" si="2"/>
        <v>6000000</v>
      </c>
      <c r="R20" s="1">
        <v>1</v>
      </c>
      <c r="U20">
        <v>1</v>
      </c>
    </row>
    <row r="21" spans="1:21" x14ac:dyDescent="0.35">
      <c r="A21" t="s">
        <v>96</v>
      </c>
      <c r="B21" t="s">
        <v>13</v>
      </c>
      <c r="C21">
        <v>36</v>
      </c>
      <c r="D21" t="s">
        <v>97</v>
      </c>
      <c r="E21" t="s">
        <v>98</v>
      </c>
      <c r="H21" t="s">
        <v>99</v>
      </c>
      <c r="I21" t="s">
        <v>14</v>
      </c>
      <c r="J21" t="s">
        <v>100</v>
      </c>
      <c r="K21" t="s">
        <v>72</v>
      </c>
      <c r="L21" t="s">
        <v>31</v>
      </c>
      <c r="M21" t="s">
        <v>101</v>
      </c>
      <c r="N21">
        <v>5000000</v>
      </c>
      <c r="O21">
        <f t="shared" ca="1" si="0"/>
        <v>1</v>
      </c>
      <c r="P21">
        <f t="shared" ca="1" si="1"/>
        <v>0</v>
      </c>
      <c r="Q21">
        <f t="shared" ca="1" si="2"/>
        <v>5000000</v>
      </c>
      <c r="S21" s="1">
        <v>1</v>
      </c>
      <c r="U21">
        <v>1</v>
      </c>
    </row>
    <row r="22" spans="1:21" x14ac:dyDescent="0.35">
      <c r="A22" t="s">
        <v>102</v>
      </c>
      <c r="B22" t="s">
        <v>13</v>
      </c>
      <c r="C22">
        <v>37</v>
      </c>
      <c r="D22" t="s">
        <v>103</v>
      </c>
      <c r="I22" t="s">
        <v>39</v>
      </c>
      <c r="K22" t="s">
        <v>23</v>
      </c>
      <c r="L22" t="s">
        <v>31</v>
      </c>
      <c r="N22">
        <v>0</v>
      </c>
      <c r="O22">
        <f t="shared" ca="1" si="0"/>
        <v>0</v>
      </c>
      <c r="P22">
        <f t="shared" ca="1" si="1"/>
        <v>0</v>
      </c>
      <c r="Q22">
        <f t="shared" ca="1" si="2"/>
        <v>0</v>
      </c>
      <c r="U22">
        <v>1</v>
      </c>
    </row>
    <row r="23" spans="1:21" x14ac:dyDescent="0.35">
      <c r="A23" t="s">
        <v>104</v>
      </c>
      <c r="B23" t="s">
        <v>13</v>
      </c>
      <c r="C23">
        <v>38</v>
      </c>
      <c r="D23" t="s">
        <v>105</v>
      </c>
      <c r="F23" t="s">
        <v>106</v>
      </c>
      <c r="H23" t="s">
        <v>107</v>
      </c>
      <c r="I23" t="s">
        <v>47</v>
      </c>
      <c r="J23" t="s">
        <v>108</v>
      </c>
      <c r="K23" t="s">
        <v>49</v>
      </c>
      <c r="L23" t="s">
        <v>31</v>
      </c>
      <c r="M23" t="s">
        <v>101</v>
      </c>
      <c r="N23">
        <v>3000000</v>
      </c>
      <c r="O23">
        <f t="shared" ca="1" si="0"/>
        <v>1</v>
      </c>
      <c r="P23">
        <f t="shared" ca="1" si="1"/>
        <v>0</v>
      </c>
      <c r="Q23">
        <f t="shared" ca="1" si="2"/>
        <v>3000000</v>
      </c>
      <c r="T23" s="1">
        <v>1</v>
      </c>
      <c r="U23">
        <v>1</v>
      </c>
    </row>
    <row r="24" spans="1:21" x14ac:dyDescent="0.35">
      <c r="A24" t="s">
        <v>109</v>
      </c>
      <c r="B24" t="s">
        <v>13</v>
      </c>
      <c r="C24">
        <v>39</v>
      </c>
      <c r="D24" t="s">
        <v>110</v>
      </c>
      <c r="E24" t="s">
        <v>111</v>
      </c>
      <c r="H24" t="s">
        <v>112</v>
      </c>
      <c r="I24" t="s">
        <v>47</v>
      </c>
      <c r="J24" t="s">
        <v>113</v>
      </c>
      <c r="K24" t="s">
        <v>15</v>
      </c>
      <c r="L24" t="s">
        <v>31</v>
      </c>
      <c r="M24" t="s">
        <v>114</v>
      </c>
      <c r="N24">
        <v>0</v>
      </c>
      <c r="O24">
        <f t="shared" ca="1" si="0"/>
        <v>0</v>
      </c>
      <c r="P24">
        <f t="shared" ca="1" si="1"/>
        <v>0</v>
      </c>
      <c r="Q24">
        <f t="shared" ca="1" si="2"/>
        <v>0</v>
      </c>
      <c r="U24">
        <v>1</v>
      </c>
    </row>
    <row r="25" spans="1:21" x14ac:dyDescent="0.35">
      <c r="A25" t="s">
        <v>115</v>
      </c>
      <c r="B25" t="s">
        <v>13</v>
      </c>
      <c r="C25">
        <v>40</v>
      </c>
      <c r="D25" t="s">
        <v>116</v>
      </c>
      <c r="I25" t="s">
        <v>47</v>
      </c>
      <c r="K25" t="s">
        <v>72</v>
      </c>
      <c r="L25" t="s">
        <v>31</v>
      </c>
      <c r="M25" t="s">
        <v>101</v>
      </c>
      <c r="N25">
        <v>3000000</v>
      </c>
      <c r="O25">
        <f t="shared" ca="1" si="0"/>
        <v>0</v>
      </c>
      <c r="P25">
        <f t="shared" ca="1" si="1"/>
        <v>0</v>
      </c>
      <c r="Q25">
        <f t="shared" ca="1" si="2"/>
        <v>3000000</v>
      </c>
      <c r="S25" s="1">
        <v>1</v>
      </c>
      <c r="U25">
        <v>1</v>
      </c>
    </row>
    <row r="26" spans="1:21" x14ac:dyDescent="0.35">
      <c r="A26" t="s">
        <v>149</v>
      </c>
      <c r="B26" t="s">
        <v>13</v>
      </c>
      <c r="C26">
        <v>42</v>
      </c>
      <c r="D26" t="s">
        <v>150</v>
      </c>
      <c r="I26" t="s">
        <v>59</v>
      </c>
      <c r="K26" t="s">
        <v>15</v>
      </c>
      <c r="L26" t="s">
        <v>31</v>
      </c>
      <c r="M26" t="s">
        <v>17</v>
      </c>
      <c r="N26">
        <v>7000000</v>
      </c>
      <c r="Q26">
        <v>7000000</v>
      </c>
      <c r="R26" s="1">
        <v>1</v>
      </c>
      <c r="U26">
        <v>0</v>
      </c>
    </row>
  </sheetData>
  <autoFilter ref="A1:U2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121</v>
      </c>
      <c r="B1" s="3" t="s">
        <v>128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  <c r="L1" s="3" t="s">
        <v>138</v>
      </c>
      <c r="M1" s="3" t="s">
        <v>139</v>
      </c>
      <c r="N1" s="3" t="s">
        <v>140</v>
      </c>
      <c r="O1" s="4" t="s">
        <v>141</v>
      </c>
      <c r="P1" s="4" t="s">
        <v>142</v>
      </c>
      <c r="Q1" s="3" t="s">
        <v>143</v>
      </c>
      <c r="R1" s="3" t="s">
        <v>144</v>
      </c>
      <c r="S1" s="3" t="s">
        <v>145</v>
      </c>
    </row>
    <row r="2" spans="1:19" x14ac:dyDescent="0.35">
      <c r="A2" t="s">
        <v>122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147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127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123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2" t="s">
        <v>124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2" t="s">
        <v>125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2" t="s">
        <v>126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2" t="s">
        <v>148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2" t="s">
        <v>146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2"/>
    </row>
    <row r="12" spans="1:19" x14ac:dyDescent="0.35">
      <c r="A12" s="2"/>
    </row>
    <row r="13" spans="1:19" x14ac:dyDescent="0.35">
      <c r="A13" s="2"/>
    </row>
    <row r="14" spans="1:19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2024-07-28T09:33:45Z</dcterms:modified>
</cp:coreProperties>
</file>