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members name" sheetId="1" r:id="rId3"/>
    <sheet state="visible" name="task" sheetId="2" r:id="rId4"/>
    <sheet state="visible" name="bug sheet" sheetId="3" r:id="rId5"/>
    <sheet state="visible" name="user stories" sheetId="4" r:id="rId6"/>
    <sheet state="visible" name="Questions" sheetId="5" r:id="rId7"/>
    <sheet state="visible" name="Dashboard" sheetId="6" r:id="rId8"/>
    <sheet state="visible" name="test Cases" sheetId="7" r:id="rId9"/>
    <sheet state="visible" name="lists" sheetId="8" r:id="rId10"/>
    <sheet state="visible" name="Steps test cases" sheetId="9" r:id="rId11"/>
  </sheets>
  <definedNames>
    <definedName name="ComplexityEst">lists!$C$1:$D$4</definedName>
    <definedName name="ExecutionEst">lists!$E$1:$F$4</definedName>
  </definedNames>
  <calcPr/>
</workbook>
</file>

<file path=xl/sharedStrings.xml><?xml version="1.0" encoding="utf-8"?>
<sst xmlns="http://schemas.openxmlformats.org/spreadsheetml/2006/main" count="421" uniqueCount="217">
  <si>
    <t>Bug ID</t>
  </si>
  <si>
    <t>members name</t>
  </si>
  <si>
    <t>input</t>
  </si>
  <si>
    <t>User Story ID</t>
  </si>
  <si>
    <t>Bug Tittle</t>
  </si>
  <si>
    <t>Steps To Reproduce</t>
  </si>
  <si>
    <t>Expected results&amp;actual results</t>
  </si>
  <si>
    <t>Severity</t>
  </si>
  <si>
    <t>priority</t>
  </si>
  <si>
    <t>status</t>
  </si>
  <si>
    <t>created by</t>
  </si>
  <si>
    <t>Comments</t>
  </si>
  <si>
    <t>expected result</t>
  </si>
  <si>
    <t>-1&gt;0</t>
  </si>
  <si>
    <t>invalid</t>
  </si>
  <si>
    <t>-1&lt;=0</t>
  </si>
  <si>
    <t xml:space="preserve">internet connection </t>
  </si>
  <si>
    <t>Browsers</t>
  </si>
  <si>
    <t>Acess to google drive</t>
  </si>
  <si>
    <t>1&lt;=1999</t>
  </si>
  <si>
    <t>1200&lt;=2999</t>
  </si>
  <si>
    <t>3000&lt;=</t>
  </si>
  <si>
    <t>Number of virtual machine</t>
  </si>
  <si>
    <t>Number of machine with internet connect</t>
  </si>
  <si>
    <t>Doaa</t>
  </si>
  <si>
    <t>connected</t>
  </si>
  <si>
    <t>google chrome</t>
  </si>
  <si>
    <t>accessed</t>
  </si>
  <si>
    <t>Doha</t>
  </si>
  <si>
    <t xml:space="preserve"> connected</t>
  </si>
  <si>
    <t xml:space="preserve"> accessed</t>
  </si>
  <si>
    <t>Sondos</t>
  </si>
  <si>
    <t>not connected</t>
  </si>
  <si>
    <t>not accessed</t>
  </si>
  <si>
    <t>menna</t>
  </si>
  <si>
    <t>noha</t>
  </si>
  <si>
    <t>Alaa hazem</t>
  </si>
  <si>
    <t>Story ID</t>
  </si>
  <si>
    <t>Question</t>
  </si>
  <si>
    <t>state</t>
  </si>
  <si>
    <t>Title</t>
  </si>
  <si>
    <t>Open</t>
  </si>
  <si>
    <t>close</t>
  </si>
  <si>
    <t>memmber</t>
  </si>
  <si>
    <t>Answer</t>
  </si>
  <si>
    <t>US01</t>
  </si>
  <si>
    <t>US03</t>
  </si>
  <si>
    <t>As a Merchant, I want to submit my details, so that I receive registration OTP</t>
  </si>
  <si>
    <t>what if mobile RAM is full</t>
  </si>
  <si>
    <t>US02</t>
  </si>
  <si>
    <t>As a Merchant, I want to activate my account on certain device, so that I can access my wallet through that device</t>
  </si>
  <si>
    <t>As a merchant I want to change my MPIN</t>
  </si>
  <si>
    <t>Close</t>
  </si>
  <si>
    <t>device problem</t>
  </si>
  <si>
    <t>what if the dauration to make time out decision</t>
  </si>
  <si>
    <t xml:space="preserve">Open </t>
  </si>
  <si>
    <t>doaa</t>
  </si>
  <si>
    <t>1 min</t>
  </si>
  <si>
    <t>what shoud happend if user want to modifiction his account details</t>
  </si>
  <si>
    <t>sondos</t>
  </si>
  <si>
    <t>what is prerequest for API action</t>
  </si>
  <si>
    <t xml:space="preserve">noha </t>
  </si>
  <si>
    <t>what is the expected behavior for API action</t>
  </si>
  <si>
    <t>doha</t>
  </si>
  <si>
    <t xml:space="preserve">000, 001 , .. </t>
  </si>
  <si>
    <t>what is the three steps that should navigate between them</t>
  </si>
  <si>
    <t>In which format , we need to save data</t>
  </si>
  <si>
    <t>which data?</t>
  </si>
  <si>
    <t>what is MPIN</t>
  </si>
  <si>
    <t xml:space="preserve">sondos </t>
  </si>
  <si>
    <t>IF activation code not recivied what should happend</t>
  </si>
  <si>
    <t>TO ID</t>
  </si>
  <si>
    <t>US ID</t>
  </si>
  <si>
    <t>Test Data</t>
  </si>
  <si>
    <t>Complexity</t>
  </si>
  <si>
    <t>Estimation time</t>
  </si>
  <si>
    <t>Execution Est</t>
  </si>
  <si>
    <t>User</t>
  </si>
  <si>
    <t>TO01</t>
  </si>
  <si>
    <t>Check data validation using examples of data format</t>
  </si>
  <si>
    <t>mobile num , name , ID ,gender , ..</t>
  </si>
  <si>
    <t xml:space="preserve">state </t>
  </si>
  <si>
    <t>Simple</t>
  </si>
  <si>
    <t>number of states</t>
  </si>
  <si>
    <t xml:space="preserve">complexity </t>
  </si>
  <si>
    <t>Status</t>
  </si>
  <si>
    <t>USERs</t>
  </si>
  <si>
    <t>Your Company LOGO</t>
  </si>
  <si>
    <t>Pass</t>
  </si>
  <si>
    <t>Project Name: E-Wallet Sprint 0 User Stories Details</t>
  </si>
  <si>
    <t>Merchant</t>
  </si>
  <si>
    <t>TO02</t>
  </si>
  <si>
    <t>Test navigation between 3 steps</t>
  </si>
  <si>
    <t>Test Designed by:</t>
  </si>
  <si>
    <t>Medium</t>
  </si>
  <si>
    <t>Fail</t>
  </si>
  <si>
    <t>TO03</t>
  </si>
  <si>
    <t>Test duration of the time out = 1min ?</t>
  </si>
  <si>
    <t>Response example</t>
  </si>
  <si>
    <t>Complex</t>
  </si>
  <si>
    <t>TO04</t>
  </si>
  <si>
    <t>Check Submit request to Moba API</t>
  </si>
  <si>
    <t>Respose code</t>
  </si>
  <si>
    <t>TO05</t>
  </si>
  <si>
    <t>Check the API response, If response code ="000" then user receive SMS contain OTP, Else, then App should show a message containing $Error_Description$</t>
  </si>
  <si>
    <t>TO06</t>
  </si>
  <si>
    <t>Check if all fields are filled</t>
  </si>
  <si>
    <t>Module Name:</t>
  </si>
  <si>
    <t>TO07</t>
  </si>
  <si>
    <t>Test Designed date:</t>
  </si>
  <si>
    <t>Check if (New User), then user must receive SMS containing OTP, Else, then App should show error message</t>
  </si>
  <si>
    <t>SMS message or error message</t>
  </si>
  <si>
    <t>Release Version:</t>
  </si>
  <si>
    <t>TO08</t>
  </si>
  <si>
    <t>Check the mobile number validation</t>
  </si>
  <si>
    <t xml:space="preserve">mobile number </t>
  </si>
  <si>
    <t>Test Executed by:</t>
  </si>
  <si>
    <t>TO09</t>
  </si>
  <si>
    <t>Test function (Generate activation code ) that will be called in the API</t>
  </si>
  <si>
    <t>TO10</t>
  </si>
  <si>
    <t>Test  delivering the SMS  that carry the activation code</t>
  </si>
  <si>
    <t xml:space="preserve">SMS message </t>
  </si>
  <si>
    <t>TO11</t>
  </si>
  <si>
    <t>Test the reading the code automatically from the received SMS</t>
  </si>
  <si>
    <t>Test Execution date:</t>
  </si>
  <si>
    <t>extraction code</t>
  </si>
  <si>
    <t>TO12</t>
  </si>
  <si>
    <t>Verify entering the activation number manually</t>
  </si>
  <si>
    <t>activation code</t>
  </si>
  <si>
    <t>TO13</t>
  </si>
  <si>
    <t>Test request a new OTP</t>
  </si>
  <si>
    <t>TO14</t>
  </si>
  <si>
    <t>Test change the phone number</t>
  </si>
  <si>
    <t>phone number</t>
  </si>
  <si>
    <t>Pre-condition</t>
  </si>
  <si>
    <t>Dependencies:</t>
  </si>
  <si>
    <t>TO15</t>
  </si>
  <si>
    <t>Verify activation code</t>
  </si>
  <si>
    <t>TO16</t>
  </si>
  <si>
    <t>NULL values</t>
  </si>
  <si>
    <t>Test Priority</t>
  </si>
  <si>
    <t>TO17</t>
  </si>
  <si>
    <t xml:space="preserve">Check field format validation </t>
  </si>
  <si>
    <t>TO18</t>
  </si>
  <si>
    <t>Test ID</t>
  </si>
  <si>
    <t>TO19</t>
  </si>
  <si>
    <t>Check change MPIN</t>
  </si>
  <si>
    <t>MPIN number</t>
  </si>
  <si>
    <t>User ID</t>
  </si>
  <si>
    <t>TO20</t>
  </si>
  <si>
    <t>Test Title</t>
  </si>
  <si>
    <t>TO21</t>
  </si>
  <si>
    <t>Test steps</t>
  </si>
  <si>
    <t>Test Input</t>
  </si>
  <si>
    <t>Expected Result</t>
  </si>
  <si>
    <t>Post-condition</t>
  </si>
  <si>
    <t>Actual Result</t>
  </si>
  <si>
    <t>Notes/Comments</t>
  </si>
  <si>
    <t>TO22</t>
  </si>
  <si>
    <t xml:space="preserve">Check If any field is not vaild , then show error message </t>
  </si>
  <si>
    <t>mobile num , name , ID ,gender , .. or error message</t>
  </si>
  <si>
    <t xml:space="preserve">Check data validation using examples of data format   </t>
  </si>
  <si>
    <r>
      <t>1)</t>
    </r>
    <r>
      <rPr/>
      <t xml:space="preserve">Enter valid data format    2) Enter invalid data format </t>
    </r>
  </si>
  <si>
    <t>phone , name , ID , gender , ..</t>
  </si>
  <si>
    <t>1)user able to comlete and sign up   2)invalid mail/ password / name , ...</t>
  </si>
  <si>
    <t xml:space="preserve"> Navigate to the 3 screen </t>
  </si>
  <si>
    <t>Click on button</t>
  </si>
  <si>
    <t>navigate to the next screen</t>
  </si>
  <si>
    <t xml:space="preserve">Cannot navigate </t>
  </si>
  <si>
    <t>Test duration of the time out</t>
  </si>
  <si>
    <t xml:space="preserve">Enter data within time can exceed time limit </t>
  </si>
  <si>
    <t xml:space="preserve">Cannot exceed the time limit </t>
  </si>
  <si>
    <t>"Data Saved "</t>
  </si>
  <si>
    <t xml:space="preserve"> Click on the submit button </t>
  </si>
  <si>
    <t>Request can be sent to API</t>
  </si>
  <si>
    <t xml:space="preserve">Check the API response, If response code ="000" then user receive SMS contain OTP, Else, then App should show a message containing $Error_Description$
</t>
  </si>
  <si>
    <t>1) enter "000" 2)enter any other responce code</t>
  </si>
  <si>
    <t xml:space="preserve">response code "000 , ..." </t>
  </si>
  <si>
    <t>1) user recieve SMS message " you have sign up in .."    2) recieve error message</t>
  </si>
  <si>
    <t>1) Enter null vaue in the field</t>
  </si>
  <si>
    <t>Wallet Number , Responsible Name , National ID no ,Gender ,Birth Date , Email address</t>
  </si>
  <si>
    <t>invalid wallet number / responsible Name / ..</t>
  </si>
  <si>
    <t xml:space="preserve">1) check if data enterd as a new user 2) check if data enterd not a new user </t>
  </si>
  <si>
    <t xml:space="preserve">1) data not matched in data base 2) data matched in data base </t>
  </si>
  <si>
    <t xml:space="preserve">1) receive an SMS containing OTP 2) "you are already exist sign in to the program " </t>
  </si>
  <si>
    <t xml:space="preserve">1)Enter valid data format    2) Enter invalid data format </t>
  </si>
  <si>
    <t>mobile number</t>
  </si>
  <si>
    <t xml:space="preserve">1) the phone number is matched and user can be able to log in 2) the phone number is not matched and user is not be able to log in </t>
  </si>
  <si>
    <t>1) Enter activation number == genration activation number 2) enter activation number != genration activation number</t>
  </si>
  <si>
    <t xml:space="preserve">activation number </t>
  </si>
  <si>
    <t xml:space="preserve">1) if matched ,  passed 2) if not matched , failed </t>
  </si>
  <si>
    <t>USO2</t>
  </si>
  <si>
    <t>enter old and new phone number</t>
  </si>
  <si>
    <t>old/new phone number</t>
  </si>
  <si>
    <t xml:space="preserve">changed phone number </t>
  </si>
  <si>
    <t>if activation number == genration activation number automatically</t>
  </si>
  <si>
    <t xml:space="preserve"> code is correct, success message will be launched and we will be directed to home screen
</t>
  </si>
  <si>
    <t>phone Number , activation  Number</t>
  </si>
  <si>
    <t xml:space="preserve">invalid phone number / invalid activation number </t>
  </si>
  <si>
    <t>1)user able to comlete  the next step   2)invalid  wallet number / resposible Name/..</t>
  </si>
  <si>
    <t xml:space="preserve">
Check if (New User), then user must receive SMS containing OTP, Else, then App should show error message</t>
  </si>
  <si>
    <t>1) check if data enterd as a new user 2) check if data enterd not a new user</t>
  </si>
  <si>
    <t xml:space="preserve"> enter old and new MPIN</t>
  </si>
  <si>
    <t>old/new MPIN</t>
  </si>
  <si>
    <t>MPIN will be changed</t>
  </si>
  <si>
    <t>Old MPIN,New MPIN,Repeat New MPIN</t>
  </si>
  <si>
    <t>invalid Old MPIN /New MPIN/Repeat New MPIN</t>
  </si>
  <si>
    <t>check if the value is less than 0</t>
  </si>
  <si>
    <t>value = -1</t>
  </si>
  <si>
    <t>Error message"invalid"</t>
  </si>
  <si>
    <t>check if the value is equal 1199</t>
  </si>
  <si>
    <t>check if the value is equal 1200</t>
  </si>
  <si>
    <t>value =3000</t>
  </si>
  <si>
    <t>will have 10% taxs</t>
  </si>
  <si>
    <t>check if the value is equal 1201</t>
  </si>
  <si>
    <t>value=750</t>
  </si>
  <si>
    <t>will have 5% taxs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</si>
</sst>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4">
    <font>
      <sz val="10.0"/>
      <color rgb="FF000000"/>
      <name val="Arial"/>
    </font>
    <font>
      <b/>
      <sz val="11.0"/>
      <color rgb="FFFFFFFF"/>
    </font>
    <font/>
    <font>
      <color rgb="FFFFFFFF"/>
      <name val="Arial"/>
    </font>
    <font>
      <color rgb="FFF3F3F3"/>
    </font>
    <font>
      <name val="Arial"/>
    </font>
    <font>
      <color rgb="FF000000"/>
      <name val="Arial"/>
    </font>
    <font>
      <color rgb="FFF3F3F3"/>
      <name val="Arial"/>
    </font>
    <font>
      <b/>
      <color rgb="FFFFFFFF"/>
    </font>
    <font>
      <b/>
      <sz val="12.0"/>
      <color rgb="FFFFFFFF"/>
      <name val="Arial"/>
    </font>
    <font>
      <b/>
      <sz val="11.0"/>
      <color rgb="FF000000"/>
      <name val="Arial"/>
    </font>
    <font>
      <b/>
    </font>
    <font>
      <sz val="14.0"/>
      <color rgb="FF222222"/>
      <name val="'Times New Roman'"/>
    </font>
    <font>
      <sz val="9.0"/>
      <color rgb="FF222222"/>
      <name val="Arial"/>
    </font>
    <font>
      <sz val="12.0"/>
      <color rgb="FF222222"/>
      <name val="'Times New Roman'"/>
    </font>
    <font>
      <sz val="11.0"/>
      <color rgb="FF000000"/>
      <name val="Arial"/>
    </font>
    <font>
      <sz val="11.0"/>
      <color rgb="FFFFFFFF"/>
    </font>
    <font>
      <sz val="11.0"/>
      <color rgb="FFFFFFFF"/>
      <name val="Arial"/>
    </font>
    <font>
      <b/>
      <name val="Arial"/>
    </font>
    <font>
      <b/>
      <sz val="12.0"/>
      <color rgb="FF000000"/>
      <name val="Arial"/>
    </font>
    <font>
      <b/>
      <sz val="12.0"/>
      <name val="&quot;Times New Roman&quot;"/>
    </font>
    <font>
      <b/>
      <sz val="8.0"/>
      <color rgb="FF000000"/>
      <name val="Arial"/>
    </font>
    <font>
      <name val="Verdana"/>
    </font>
    <font>
      <sz val="8.0"/>
      <name val="Arial"/>
    </font>
    <font>
      <sz val="11.0"/>
      <color rgb="FF222222"/>
      <name val="Arial"/>
    </font>
    <font>
      <sz val="9.0"/>
      <name val="Arial"/>
    </font>
    <font>
      <b/>
      <color rgb="FF000000"/>
      <name val="Arial"/>
    </font>
    <font>
      <sz val="8.0"/>
      <name val="Tahoma"/>
    </font>
    <font>
      <b/>
      <sz val="9.0"/>
      <name val="Verdana"/>
    </font>
    <font>
      <color rgb="FFFFFFFF"/>
      <name val="Verdana"/>
    </font>
    <font>
      <color rgb="FFFFFFFF"/>
    </font>
    <font>
      <b/>
      <color rgb="FF000000"/>
    </font>
    <font>
      <color rgb="FF000000"/>
      <name val="Verdana"/>
    </font>
    <font>
      <sz val="11.0"/>
      <color rgb="FF000000"/>
      <name val="'Times New Roman'"/>
    </font>
  </fonts>
  <fills count="13">
    <fill>
      <patternFill patternType="none"/>
    </fill>
    <fill>
      <patternFill patternType="lightGray"/>
    </fill>
    <fill>
      <patternFill patternType="solid">
        <fgColor rgb="FF3D85C6"/>
        <bgColor rgb="FF3D85C6"/>
      </patternFill>
    </fill>
    <fill>
      <patternFill patternType="solid">
        <fgColor rgb="FF0C343D"/>
        <bgColor rgb="FF0C343D"/>
      </patternFill>
    </fill>
    <fill>
      <patternFill patternType="solid">
        <fgColor rgb="FF073763"/>
        <bgColor rgb="FF073763"/>
      </patternFill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  <fill>
      <patternFill patternType="solid">
        <fgColor rgb="FFE06666"/>
        <bgColor rgb="FFE06666"/>
      </patternFill>
    </fill>
    <fill>
      <patternFill patternType="solid">
        <fgColor rgb="FF6AA84F"/>
        <bgColor rgb="FF6AA84F"/>
      </patternFill>
    </fill>
    <fill>
      <patternFill patternType="solid">
        <fgColor rgb="FFB6D7A8"/>
        <bgColor rgb="FFB6D7A8"/>
      </patternFill>
    </fill>
    <fill>
      <patternFill patternType="solid">
        <fgColor rgb="FFB7E1CD"/>
        <bgColor rgb="FFB7E1CD"/>
      </patternFill>
    </fill>
    <fill>
      <patternFill patternType="solid">
        <fgColor rgb="FFFFFF00"/>
        <bgColor rgb="FFFFFF00"/>
      </patternFill>
    </fill>
    <fill>
      <patternFill patternType="solid">
        <fgColor rgb="FF0B5394"/>
        <bgColor rgb="FF0B5394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8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Font="1"/>
    <xf borderId="0" fillId="0" fontId="2" numFmtId="0" xfId="0" applyAlignment="1" applyFont="1">
      <alignment readingOrder="0"/>
    </xf>
    <xf borderId="0" fillId="3" fontId="3" numFmtId="0" xfId="0" applyAlignment="1" applyFill="1" applyFont="1">
      <alignment vertical="bottom"/>
    </xf>
    <xf borderId="0" fillId="0" fontId="2" numFmtId="9" xfId="0" applyAlignment="1" applyFont="1" applyNumberFormat="1">
      <alignment readingOrder="0"/>
    </xf>
    <xf borderId="0" fillId="3" fontId="3" numFmtId="0" xfId="0" applyAlignment="1" applyFont="1">
      <alignment vertical="bottom"/>
    </xf>
    <xf borderId="0" fillId="3" fontId="4" numFmtId="0" xfId="0" applyAlignment="1" applyFont="1">
      <alignment readingOrder="0"/>
    </xf>
    <xf borderId="0" fillId="4" fontId="4" numFmtId="0" xfId="0" applyAlignment="1" applyFill="1" applyFont="1">
      <alignment readingOrder="0"/>
    </xf>
    <xf borderId="0" fillId="5" fontId="5" numFmtId="0" xfId="0" applyAlignment="1" applyFill="1" applyFont="1">
      <alignment vertical="bottom"/>
    </xf>
    <xf borderId="0" fillId="0" fontId="5" numFmtId="0" xfId="0" applyAlignment="1" applyFont="1">
      <alignment vertical="bottom"/>
    </xf>
    <xf borderId="0" fillId="5" fontId="6" numFmtId="0" xfId="0" applyAlignment="1" applyFont="1">
      <alignment readingOrder="0" vertical="bottom"/>
    </xf>
    <xf borderId="0" fillId="6" fontId="6" numFmtId="0" xfId="0" applyAlignment="1" applyFill="1" applyFont="1">
      <alignment vertical="bottom"/>
    </xf>
    <xf borderId="0" fillId="5" fontId="5" numFmtId="0" xfId="0" applyAlignment="1" applyFont="1">
      <alignment readingOrder="0" vertical="bottom"/>
    </xf>
    <xf borderId="0" fillId="7" fontId="5" numFmtId="0" xfId="0" applyAlignment="1" applyFill="1" applyFont="1">
      <alignment vertical="bottom"/>
    </xf>
    <xf borderId="0" fillId="5" fontId="6" numFmtId="0" xfId="0" applyAlignment="1" applyFont="1">
      <alignment vertical="bottom"/>
    </xf>
    <xf borderId="0" fillId="8" fontId="6" numFmtId="0" xfId="0" applyAlignment="1" applyFill="1" applyFont="1">
      <alignment readingOrder="0" vertical="bottom"/>
    </xf>
    <xf borderId="0" fillId="9" fontId="5" numFmtId="0" xfId="0" applyAlignment="1" applyFill="1" applyFont="1">
      <alignment readingOrder="0" vertical="bottom"/>
    </xf>
    <xf borderId="0" fillId="4" fontId="7" numFmtId="0" xfId="0" applyAlignment="1" applyFont="1">
      <alignment readingOrder="0" vertical="bottom"/>
    </xf>
    <xf borderId="0" fillId="5" fontId="6" numFmtId="0" xfId="0" applyAlignment="1" applyFont="1">
      <alignment horizontal="left" readingOrder="0"/>
    </xf>
    <xf borderId="0" fillId="6" fontId="6" numFmtId="0" xfId="0" applyAlignment="1" applyFont="1">
      <alignment horizontal="left" readingOrder="0"/>
    </xf>
    <xf borderId="0" fillId="2" fontId="8" numFmtId="0" xfId="0" applyAlignment="1" applyFont="1">
      <alignment readingOrder="0"/>
    </xf>
    <xf borderId="0" fillId="2" fontId="9" numFmtId="0" xfId="0" applyAlignment="1" applyFont="1">
      <alignment horizontal="left" readingOrder="0"/>
    </xf>
    <xf borderId="0" fillId="2" fontId="8" numFmtId="0" xfId="0" applyFont="1"/>
    <xf borderId="0" fillId="0" fontId="5" numFmtId="0" xfId="0" applyAlignment="1" applyFont="1">
      <alignment readingOrder="0" vertical="bottom"/>
    </xf>
    <xf borderId="0" fillId="0" fontId="10" numFmtId="0" xfId="0" applyAlignment="1" applyFont="1">
      <alignment readingOrder="0"/>
    </xf>
    <xf borderId="0" fillId="0" fontId="11" numFmtId="0" xfId="0" applyAlignment="1" applyFont="1">
      <alignment readingOrder="0"/>
    </xf>
    <xf borderId="0" fillId="0" fontId="12" numFmtId="0" xfId="0" applyAlignment="1" applyFont="1">
      <alignment readingOrder="0"/>
    </xf>
    <xf borderId="0" fillId="10" fontId="5" numFmtId="0" xfId="0" applyAlignment="1" applyFill="1" applyFont="1">
      <alignment vertical="bottom"/>
    </xf>
    <xf borderId="0" fillId="6" fontId="13" numFmtId="0" xfId="0" applyAlignment="1" applyFont="1">
      <alignment readingOrder="0"/>
    </xf>
    <xf borderId="0" fillId="11" fontId="2" numFmtId="0" xfId="0" applyAlignment="1" applyFill="1" applyFont="1">
      <alignment readingOrder="0"/>
    </xf>
    <xf borderId="0" fillId="6" fontId="6" numFmtId="0" xfId="0" applyAlignment="1" applyFont="1">
      <alignment vertical="bottom"/>
    </xf>
    <xf borderId="0" fillId="0" fontId="14" numFmtId="0" xfId="0" applyAlignment="1" applyFont="1">
      <alignment readingOrder="0"/>
    </xf>
    <xf borderId="0" fillId="0" fontId="15" numFmtId="0" xfId="0" applyAlignment="1" applyFont="1">
      <alignment readingOrder="0"/>
    </xf>
    <xf borderId="0" fillId="11" fontId="2" numFmtId="0" xfId="0" applyFont="1"/>
    <xf borderId="0" fillId="2" fontId="16" numFmtId="0" xfId="0" applyAlignment="1" applyFont="1">
      <alignment readingOrder="0"/>
    </xf>
    <xf borderId="0" fillId="2" fontId="16" numFmtId="0" xfId="0" applyAlignment="1" applyFont="1">
      <alignment readingOrder="0"/>
    </xf>
    <xf borderId="0" fillId="2" fontId="17" numFmtId="0" xfId="0" applyAlignment="1" applyFont="1">
      <alignment horizontal="left" readingOrder="0"/>
    </xf>
    <xf borderId="1" fillId="6" fontId="18" numFmtId="0" xfId="0" applyAlignment="1" applyBorder="1" applyFont="1">
      <alignment horizontal="center" readingOrder="0" shrinkToFit="0" wrapText="0"/>
    </xf>
    <xf borderId="2" fillId="6" fontId="18" numFmtId="0" xfId="0" applyAlignment="1" applyBorder="1" applyFont="1">
      <alignment horizontal="center" readingOrder="0" shrinkToFit="0" wrapText="0"/>
    </xf>
    <xf borderId="2" fillId="6" fontId="19" numFmtId="0" xfId="0" applyAlignment="1" applyBorder="1" applyFont="1">
      <alignment horizontal="center" readingOrder="0" shrinkToFit="0" wrapText="0"/>
    </xf>
    <xf borderId="2" fillId="6" fontId="20" numFmtId="0" xfId="0" applyAlignment="1" applyBorder="1" applyFont="1">
      <alignment readingOrder="0" shrinkToFit="0" vertical="bottom" wrapText="0"/>
    </xf>
    <xf borderId="2" fillId="6" fontId="10" numFmtId="0" xfId="0" applyAlignment="1" applyBorder="1" applyFont="1">
      <alignment shrinkToFit="0" wrapText="0"/>
    </xf>
    <xf borderId="2" fillId="6" fontId="21" numFmtId="0" xfId="0" applyAlignment="1" applyBorder="1" applyFont="1">
      <alignment horizontal="right"/>
    </xf>
    <xf borderId="0" fillId="6" fontId="22" numFmtId="0" xfId="0" applyAlignment="1" applyFont="1">
      <alignment horizontal="left" shrinkToFit="0" wrapText="0"/>
    </xf>
    <xf borderId="0" fillId="0" fontId="22" numFmtId="0" xfId="0" applyAlignment="1" applyFont="1">
      <alignment horizontal="left" shrinkToFit="0" wrapText="0"/>
    </xf>
    <xf borderId="0" fillId="0" fontId="23" numFmtId="0" xfId="0" applyAlignment="1" applyFont="1">
      <alignment shrinkToFit="0" wrapText="0"/>
    </xf>
    <xf borderId="0" fillId="0" fontId="5" numFmtId="0" xfId="0" applyAlignment="1" applyFont="1">
      <alignment shrinkToFit="0" vertical="bottom" wrapText="0"/>
    </xf>
    <xf borderId="0" fillId="0" fontId="24" numFmtId="0" xfId="0" applyAlignment="1" applyFont="1">
      <alignment readingOrder="0"/>
    </xf>
    <xf borderId="3" fillId="0" fontId="2" numFmtId="0" xfId="0" applyBorder="1" applyFont="1"/>
    <xf borderId="2" fillId="6" fontId="10" numFmtId="0" xfId="0" applyAlignment="1" applyBorder="1" applyFont="1">
      <alignment horizontal="center" readingOrder="0" shrinkToFit="0" wrapText="0"/>
    </xf>
    <xf borderId="4" fillId="6" fontId="25" numFmtId="0" xfId="0" applyAlignment="1" applyBorder="1" applyFont="1">
      <alignment horizontal="center" shrinkToFit="0" wrapText="0"/>
    </xf>
    <xf borderId="2" fillId="6" fontId="5" numFmtId="0" xfId="0" applyAlignment="1" applyBorder="1" applyFont="1">
      <alignment shrinkToFit="0" wrapText="0"/>
    </xf>
    <xf borderId="2" fillId="6" fontId="26" numFmtId="0" xfId="0" applyAlignment="1" applyBorder="1" applyFont="1">
      <alignment horizontal="center" readingOrder="0" shrinkToFit="0" wrapText="0"/>
    </xf>
    <xf borderId="4" fillId="6" fontId="21" numFmtId="0" xfId="0" applyAlignment="1" applyBorder="1" applyFont="1">
      <alignment horizontal="center" shrinkToFit="0" wrapText="0"/>
    </xf>
    <xf borderId="5" fillId="6" fontId="25" numFmtId="0" xfId="0" applyAlignment="1" applyBorder="1" applyFont="1">
      <alignment horizontal="center" shrinkToFit="0" wrapText="0"/>
    </xf>
    <xf borderId="2" fillId="6" fontId="26" numFmtId="0" xfId="0" applyAlignment="1" applyBorder="1" applyFont="1">
      <alignment horizontal="center" shrinkToFit="0" wrapText="0"/>
    </xf>
    <xf borderId="0" fillId="6" fontId="2" numFmtId="0" xfId="0" applyAlignment="1" applyFont="1">
      <alignment readingOrder="0"/>
    </xf>
    <xf borderId="4" fillId="6" fontId="6" numFmtId="0" xfId="0" applyAlignment="1" applyBorder="1" applyFont="1">
      <alignment shrinkToFit="0" wrapText="0"/>
    </xf>
    <xf borderId="0" fillId="6" fontId="5" numFmtId="0" xfId="0" applyAlignment="1" applyFont="1">
      <alignment shrinkToFit="0" wrapText="0"/>
    </xf>
    <xf borderId="0" fillId="6" fontId="5" numFmtId="0" xfId="0" applyAlignment="1" applyFont="1">
      <alignment horizontal="center" shrinkToFit="0" wrapText="0"/>
    </xf>
    <xf borderId="0" fillId="0" fontId="13" numFmtId="0" xfId="0" applyAlignment="1" applyFont="1">
      <alignment readingOrder="0"/>
    </xf>
    <xf borderId="0" fillId="0" fontId="5" numFmtId="0" xfId="0" applyAlignment="1" applyFont="1">
      <alignment shrinkToFit="0" wrapText="0"/>
    </xf>
    <xf borderId="0" fillId="0" fontId="20" numFmtId="0" xfId="0" applyAlignment="1" applyFont="1">
      <alignment readingOrder="0" shrinkToFit="0" vertical="bottom" wrapText="0"/>
    </xf>
    <xf borderId="0" fillId="0" fontId="27" numFmtId="0" xfId="0" applyAlignment="1" applyFont="1">
      <alignment horizontal="left" shrinkToFit="0" wrapText="0"/>
    </xf>
    <xf borderId="2" fillId="0" fontId="28" numFmtId="0" xfId="0" applyAlignment="1" applyBorder="1" applyFont="1">
      <alignment horizontal="left" readingOrder="0"/>
    </xf>
    <xf borderId="0" fillId="0" fontId="28" numFmtId="0" xfId="0" applyAlignment="1" applyFont="1">
      <alignment horizontal="left" readingOrder="0"/>
    </xf>
    <xf borderId="0" fillId="0" fontId="22" numFmtId="0" xfId="0" applyAlignment="1" applyFont="1">
      <alignment horizontal="left"/>
    </xf>
    <xf borderId="2" fillId="0" fontId="27" numFmtId="0" xfId="0" applyAlignment="1" applyBorder="1" applyFont="1">
      <alignment horizontal="left" shrinkToFit="0" wrapText="0"/>
    </xf>
    <xf borderId="0" fillId="0" fontId="27" numFmtId="0" xfId="0" applyAlignment="1" applyFont="1">
      <alignment horizontal="center" shrinkToFit="0" wrapText="0"/>
    </xf>
    <xf borderId="3" fillId="12" fontId="29" numFmtId="0" xfId="0" applyAlignment="1" applyBorder="1" applyFill="1" applyFont="1">
      <alignment horizontal="center" readingOrder="0" shrinkToFit="0" wrapText="0"/>
    </xf>
    <xf borderId="0" fillId="12" fontId="17" numFmtId="0" xfId="0" applyAlignment="1" applyFont="1">
      <alignment readingOrder="0"/>
    </xf>
    <xf borderId="6" fillId="12" fontId="29" numFmtId="0" xfId="0" applyAlignment="1" applyBorder="1" applyFont="1">
      <alignment horizontal="center" readingOrder="0" shrinkToFit="0" wrapText="0"/>
    </xf>
    <xf borderId="0" fillId="12" fontId="30" numFmtId="0" xfId="0" applyAlignment="1" applyFont="1">
      <alignment readingOrder="0"/>
    </xf>
    <xf borderId="0" fillId="12" fontId="3" numFmtId="0" xfId="0" applyAlignment="1" applyFont="1">
      <alignment shrinkToFit="0" vertical="bottom" wrapText="0"/>
    </xf>
    <xf borderId="0" fillId="12" fontId="30" numFmtId="0" xfId="0" applyFont="1"/>
    <xf borderId="0" fillId="6" fontId="31" numFmtId="0" xfId="0" applyAlignment="1" applyFont="1">
      <alignment readingOrder="0"/>
    </xf>
    <xf borderId="2" fillId="0" fontId="22" numFmtId="0" xfId="0" applyAlignment="1" applyBorder="1" applyFont="1">
      <alignment horizontal="left" readingOrder="0" shrinkToFit="0" wrapText="0"/>
    </xf>
    <xf borderId="2" fillId="0" fontId="22" numFmtId="0" xfId="0" applyAlignment="1" applyBorder="1" applyFont="1">
      <alignment horizontal="left" shrinkToFit="0" wrapText="0"/>
    </xf>
    <xf borderId="2" fillId="0" fontId="22" numFmtId="0" xfId="0" applyAlignment="1" applyBorder="1" applyFont="1">
      <alignment horizontal="center" readingOrder="0" shrinkToFit="0" wrapText="0"/>
    </xf>
    <xf borderId="7" fillId="0" fontId="22" numFmtId="0" xfId="0" applyAlignment="1" applyBorder="1" applyFont="1">
      <alignment horizontal="left" shrinkToFit="0" wrapText="0"/>
    </xf>
    <xf borderId="2" fillId="0" fontId="22" numFmtId="0" xfId="0" applyAlignment="1" applyBorder="1" applyFont="1">
      <alignment horizontal="center" shrinkToFit="0" wrapText="0"/>
    </xf>
    <xf borderId="0" fillId="6" fontId="32" numFmtId="0" xfId="0" applyAlignment="1" applyFont="1">
      <alignment horizontal="left" readingOrder="0"/>
    </xf>
    <xf borderId="0" fillId="0" fontId="33" numFmtId="0" xfId="0" applyAlignment="1" applyFont="1">
      <alignment readingOrder="0"/>
    </xf>
    <xf borderId="7" fillId="0" fontId="22" numFmtId="0" xfId="0" applyAlignment="1" applyBorder="1" applyFont="1">
      <alignment horizontal="left" readingOrder="0" shrinkToFit="0" wrapText="0"/>
    </xf>
    <xf borderId="7" fillId="0" fontId="22" numFmtId="0" xfId="0" applyAlignment="1" applyBorder="1" applyFont="1">
      <alignment horizontal="center" shrinkToFit="0" wrapText="0"/>
    </xf>
    <xf borderId="0" fillId="0" fontId="22" numFmtId="0" xfId="0" applyAlignment="1" applyFont="1">
      <alignment horizontal="center" shrinkToFit="0" wrapText="0"/>
    </xf>
    <xf borderId="0" fillId="6" fontId="6" numFmtId="0" xfId="0" applyAlignment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8.14"/>
    <col customWidth="1" min="3" max="3" width="17.29"/>
    <col customWidth="1" min="4" max="4" width="20.86"/>
    <col customWidth="1" min="5" max="5" width="26.57"/>
    <col customWidth="1" min="6" max="6" width="36.71"/>
  </cols>
  <sheetData>
    <row r="1">
      <c r="A1" s="4" t="s">
        <v>1</v>
      </c>
      <c r="B1" s="4" t="s">
        <v>16</v>
      </c>
      <c r="C1" s="4" t="s">
        <v>17</v>
      </c>
      <c r="D1" s="6" t="s">
        <v>18</v>
      </c>
      <c r="E1" s="7" t="s">
        <v>22</v>
      </c>
      <c r="F1" s="8" t="s">
        <v>23</v>
      </c>
    </row>
    <row r="2">
      <c r="A2" s="4" t="s">
        <v>24</v>
      </c>
      <c r="B2" s="9" t="s">
        <v>25</v>
      </c>
      <c r="C2" s="10" t="s">
        <v>26</v>
      </c>
      <c r="D2" s="9" t="s">
        <v>27</v>
      </c>
      <c r="E2" s="3">
        <v>2.0</v>
      </c>
      <c r="F2" s="3">
        <v>2.0</v>
      </c>
    </row>
    <row r="3">
      <c r="A3" s="4" t="s">
        <v>28</v>
      </c>
      <c r="B3" s="11" t="s">
        <v>29</v>
      </c>
      <c r="C3" s="12" t="s">
        <v>26</v>
      </c>
      <c r="D3" s="13" t="s">
        <v>30</v>
      </c>
    </row>
    <row r="4">
      <c r="A4" s="4" t="s">
        <v>31</v>
      </c>
      <c r="B4" s="14" t="s">
        <v>32</v>
      </c>
      <c r="C4" s="12" t="s">
        <v>26</v>
      </c>
      <c r="D4" s="14" t="s">
        <v>33</v>
      </c>
    </row>
    <row r="5">
      <c r="A5" s="4" t="s">
        <v>34</v>
      </c>
      <c r="B5" s="15" t="s">
        <v>25</v>
      </c>
      <c r="C5" s="12" t="s">
        <v>26</v>
      </c>
      <c r="D5" s="9" t="s">
        <v>27</v>
      </c>
    </row>
    <row r="6">
      <c r="A6" s="4" t="s">
        <v>35</v>
      </c>
      <c r="B6" s="16" t="s">
        <v>25</v>
      </c>
      <c r="C6" s="12" t="s">
        <v>26</v>
      </c>
      <c r="D6" s="17" t="s">
        <v>27</v>
      </c>
    </row>
    <row r="7">
      <c r="A7" s="18" t="s">
        <v>36</v>
      </c>
      <c r="B7" s="19" t="s">
        <v>25</v>
      </c>
      <c r="C7" s="20" t="s">
        <v>26</v>
      </c>
      <c r="D7" s="19" t="s">
        <v>27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" t="s">
        <v>2</v>
      </c>
      <c r="B1" s="3" t="s">
        <v>12</v>
      </c>
    </row>
    <row r="2">
      <c r="A2" s="3" t="s">
        <v>13</v>
      </c>
      <c r="B2" s="3" t="s">
        <v>14</v>
      </c>
    </row>
    <row r="3">
      <c r="A3" s="3" t="s">
        <v>15</v>
      </c>
      <c r="B3" s="5">
        <v>0.0</v>
      </c>
    </row>
    <row r="4">
      <c r="A4" s="3" t="s">
        <v>19</v>
      </c>
      <c r="B4" s="5">
        <v>0.0</v>
      </c>
    </row>
    <row r="5">
      <c r="A5" s="3" t="s">
        <v>20</v>
      </c>
      <c r="B5" s="5">
        <v>0.05</v>
      </c>
    </row>
    <row r="6">
      <c r="A6" s="3" t="s">
        <v>21</v>
      </c>
      <c r="B6" s="5">
        <v>0.1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25.29"/>
    <col customWidth="1" min="5" max="5" width="29.57"/>
  </cols>
  <sheetData>
    <row r="1">
      <c r="A1" s="1" t="s">
        <v>0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5.86"/>
    <col customWidth="1" min="2" max="2" width="117.0"/>
  </cols>
  <sheetData>
    <row r="1">
      <c r="A1" s="21" t="s">
        <v>37</v>
      </c>
      <c r="B1" s="21" t="s">
        <v>40</v>
      </c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</row>
    <row r="2">
      <c r="A2" s="3" t="s">
        <v>45</v>
      </c>
      <c r="B2" s="25" t="s">
        <v>47</v>
      </c>
    </row>
    <row r="3">
      <c r="A3" s="3" t="s">
        <v>49</v>
      </c>
      <c r="B3" s="25" t="s">
        <v>50</v>
      </c>
    </row>
    <row r="4">
      <c r="A4" s="3" t="s">
        <v>46</v>
      </c>
      <c r="B4" s="26" t="s">
        <v>51</v>
      </c>
    </row>
    <row r="6">
      <c r="B6" s="27"/>
    </row>
    <row r="7">
      <c r="B7" s="29"/>
    </row>
    <row r="8">
      <c r="B8" s="32"/>
    </row>
    <row r="9">
      <c r="B9" s="33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59.86"/>
    <col customWidth="1" min="3" max="3" width="23.86"/>
    <col customWidth="1" min="4" max="4" width="34.57"/>
    <col customWidth="1" min="5" max="5" width="26.71"/>
  </cols>
  <sheetData>
    <row r="1">
      <c r="A1" s="21" t="s">
        <v>37</v>
      </c>
      <c r="B1" s="21" t="s">
        <v>38</v>
      </c>
      <c r="C1" s="22" t="s">
        <v>39</v>
      </c>
      <c r="D1" s="21" t="s">
        <v>43</v>
      </c>
      <c r="E1" s="21" t="s">
        <v>44</v>
      </c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</row>
    <row r="2">
      <c r="A2" s="24" t="s">
        <v>46</v>
      </c>
      <c r="B2" s="10" t="s">
        <v>48</v>
      </c>
      <c r="C2" s="10" t="s">
        <v>52</v>
      </c>
      <c r="D2" s="10" t="s">
        <v>34</v>
      </c>
      <c r="E2" s="10" t="s">
        <v>53</v>
      </c>
    </row>
    <row r="3">
      <c r="A3" s="10" t="s">
        <v>45</v>
      </c>
      <c r="B3" s="10" t="s">
        <v>54</v>
      </c>
      <c r="C3" s="28" t="s">
        <v>55</v>
      </c>
      <c r="D3" s="10" t="s">
        <v>56</v>
      </c>
      <c r="E3" s="10" t="s">
        <v>57</v>
      </c>
    </row>
    <row r="4">
      <c r="A4" s="10" t="s">
        <v>45</v>
      </c>
      <c r="B4" s="10" t="s">
        <v>58</v>
      </c>
      <c r="C4" s="10" t="s">
        <v>55</v>
      </c>
      <c r="D4" s="10" t="s">
        <v>59</v>
      </c>
      <c r="E4" s="10"/>
    </row>
    <row r="5">
      <c r="A5" s="10" t="s">
        <v>45</v>
      </c>
      <c r="B5" s="10" t="s">
        <v>60</v>
      </c>
      <c r="C5" s="10" t="s">
        <v>52</v>
      </c>
      <c r="D5" s="10" t="s">
        <v>61</v>
      </c>
      <c r="E5" s="10"/>
    </row>
    <row r="6">
      <c r="A6" s="10" t="s">
        <v>45</v>
      </c>
      <c r="B6" s="10" t="s">
        <v>62</v>
      </c>
      <c r="C6" s="10" t="s">
        <v>52</v>
      </c>
      <c r="D6" s="10" t="s">
        <v>63</v>
      </c>
      <c r="E6" s="10" t="s">
        <v>64</v>
      </c>
    </row>
    <row r="7">
      <c r="A7" s="10" t="s">
        <v>45</v>
      </c>
      <c r="B7" s="10" t="s">
        <v>65</v>
      </c>
      <c r="C7" s="10" t="s">
        <v>52</v>
      </c>
      <c r="D7" s="10" t="s">
        <v>34</v>
      </c>
      <c r="E7" s="10"/>
    </row>
    <row r="8">
      <c r="A8" s="10" t="s">
        <v>49</v>
      </c>
      <c r="B8" s="10" t="s">
        <v>66</v>
      </c>
      <c r="C8" s="10" t="s">
        <v>52</v>
      </c>
      <c r="D8" s="10" t="s">
        <v>61</v>
      </c>
      <c r="E8" s="10" t="s">
        <v>67</v>
      </c>
    </row>
    <row r="9">
      <c r="A9" s="31" t="s">
        <v>46</v>
      </c>
      <c r="B9" s="31" t="s">
        <v>68</v>
      </c>
      <c r="C9" s="10" t="s">
        <v>55</v>
      </c>
      <c r="D9" s="10" t="s">
        <v>69</v>
      </c>
      <c r="E9" s="10"/>
    </row>
    <row r="10">
      <c r="A10" s="31" t="s">
        <v>46</v>
      </c>
      <c r="B10" s="31" t="s">
        <v>70</v>
      </c>
      <c r="C10" s="10" t="s">
        <v>55</v>
      </c>
      <c r="D10" s="10" t="s">
        <v>56</v>
      </c>
      <c r="E10" s="10"/>
    </row>
    <row r="11">
      <c r="C11" s="10"/>
    </row>
  </sheetData>
  <conditionalFormatting sqref="C3">
    <cfRule type="notContainsBlanks" dxfId="0" priority="1">
      <formula>LEN(TRIM(C3))&gt;0</formula>
    </cfRule>
  </conditionalFormatting>
  <dataValidations>
    <dataValidation type="list" allowBlank="1" sqref="C2:C10">
      <formula1>lists!$A$2:$A$3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5.86"/>
  </cols>
  <sheetData>
    <row r="1">
      <c r="A1" s="21" t="s">
        <v>37</v>
      </c>
      <c r="B1" s="21" t="s">
        <v>41</v>
      </c>
      <c r="C1" s="21" t="s">
        <v>42</v>
      </c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</row>
    <row r="2">
      <c r="A2" s="3" t="s">
        <v>45</v>
      </c>
      <c r="B2" s="3">
        <f>COUNTIFS(Questions!A:A,A2,Questions!C:C,C1)</f>
        <v>3</v>
      </c>
      <c r="C2">
        <f>COUNTIFS(Questions!A:A,A2,Questions!C:C,C1)</f>
        <v>3</v>
      </c>
    </row>
    <row r="3">
      <c r="A3" s="30" t="s">
        <v>49</v>
      </c>
      <c r="B3" s="30"/>
      <c r="C3" s="34">
        <f>COUNTIFS(Questions!A:A,A3,Questions!C:C,C1)</f>
        <v>1</v>
      </c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</row>
    <row r="4">
      <c r="A4" s="3" t="s">
        <v>46</v>
      </c>
      <c r="B4">
        <f>COUNTIFS(Questions!A:A,A4,Questions!C:C,C1)</f>
        <v>1</v>
      </c>
      <c r="C4">
        <f>COUNTIFS(Questions!A:A,A4,Questions!C:C,C1)</f>
        <v>1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132.0"/>
    <col customWidth="1" min="4" max="4" width="36.43"/>
    <col customWidth="1" min="5" max="5" width="16.29"/>
    <col customWidth="1" min="6" max="6" width="18.14"/>
    <col customWidth="1" min="7" max="7" width="20.29"/>
  </cols>
  <sheetData>
    <row r="1">
      <c r="A1" s="1" t="s">
        <v>71</v>
      </c>
      <c r="B1" s="1" t="s">
        <v>72</v>
      </c>
      <c r="C1" s="1" t="s">
        <v>40</v>
      </c>
      <c r="D1" s="35" t="s">
        <v>73</v>
      </c>
      <c r="E1" s="35" t="s">
        <v>74</v>
      </c>
      <c r="F1" s="35" t="s">
        <v>75</v>
      </c>
      <c r="G1" s="36" t="s">
        <v>76</v>
      </c>
      <c r="H1" s="36" t="s">
        <v>77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>
      <c r="A2" s="3" t="s">
        <v>78</v>
      </c>
      <c r="B2" s="20" t="s">
        <v>45</v>
      </c>
      <c r="C2" s="20" t="s">
        <v>79</v>
      </c>
      <c r="D2" s="3" t="s">
        <v>80</v>
      </c>
      <c r="E2" s="3" t="s">
        <v>82</v>
      </c>
      <c r="F2">
        <f>VLOOKUP(E2,ComplexityEst,2,FALSE)</f>
        <v>3</v>
      </c>
      <c r="G2">
        <f>VLOOKUP(E2,ExecutionEst,2,FALSE)</f>
        <v>2</v>
      </c>
      <c r="H2" s="3" t="s">
        <v>90</v>
      </c>
    </row>
    <row r="3">
      <c r="A3" s="3" t="s">
        <v>91</v>
      </c>
      <c r="B3" s="3" t="s">
        <v>45</v>
      </c>
      <c r="C3" s="3" t="s">
        <v>92</v>
      </c>
      <c r="E3" s="3" t="s">
        <v>82</v>
      </c>
      <c r="F3">
        <f>VLOOKUP(E3,ComplexityEst,2,FALSE)</f>
        <v>3</v>
      </c>
      <c r="G3">
        <f>VLOOKUP(E3,ExecutionEst,2,FALSE)</f>
        <v>2</v>
      </c>
      <c r="H3" s="3" t="s">
        <v>90</v>
      </c>
    </row>
    <row r="4">
      <c r="A4" s="3" t="s">
        <v>96</v>
      </c>
      <c r="B4" s="3" t="s">
        <v>45</v>
      </c>
      <c r="C4" s="3" t="s">
        <v>97</v>
      </c>
      <c r="D4" s="3" t="s">
        <v>98</v>
      </c>
      <c r="E4" s="3" t="s">
        <v>82</v>
      </c>
      <c r="F4">
        <f>VLOOKUP(E4,ComplexityEst,2,FALSE)</f>
        <v>3</v>
      </c>
      <c r="G4">
        <f>VLOOKUP(E4,ExecutionEst,2,FALSE)</f>
        <v>2</v>
      </c>
      <c r="H4" s="3" t="s">
        <v>90</v>
      </c>
    </row>
    <row r="5">
      <c r="A5" s="3" t="s">
        <v>100</v>
      </c>
      <c r="B5" s="3" t="s">
        <v>45</v>
      </c>
      <c r="C5" s="3" t="s">
        <v>101</v>
      </c>
      <c r="D5" s="20" t="s">
        <v>102</v>
      </c>
      <c r="E5" s="3" t="s">
        <v>82</v>
      </c>
      <c r="F5">
        <f>VLOOKUP(E4,ComplexityEst,2,FALSE)</f>
        <v>3</v>
      </c>
      <c r="G5">
        <f>VLOOKUP(E5,ExecutionEst,2,FALSE)</f>
        <v>2</v>
      </c>
      <c r="H5" s="3" t="s">
        <v>90</v>
      </c>
    </row>
    <row r="6">
      <c r="A6" s="3" t="s">
        <v>103</v>
      </c>
      <c r="B6" s="3" t="s">
        <v>45</v>
      </c>
      <c r="C6" s="3" t="s">
        <v>104</v>
      </c>
      <c r="D6" s="3" t="s">
        <v>102</v>
      </c>
      <c r="E6" s="3" t="s">
        <v>99</v>
      </c>
      <c r="F6">
        <f>VLOOKUP(E6,ComplexityEst,2,FALSE)</f>
        <v>7</v>
      </c>
      <c r="G6">
        <f>VLOOKUP(E6,ExecutionEst,2,FALSE)</f>
        <v>8</v>
      </c>
      <c r="H6" s="3" t="s">
        <v>90</v>
      </c>
    </row>
    <row r="7">
      <c r="A7" s="3" t="s">
        <v>105</v>
      </c>
      <c r="B7" s="3" t="s">
        <v>45</v>
      </c>
      <c r="C7" s="48" t="s">
        <v>106</v>
      </c>
      <c r="D7" s="3" t="s">
        <v>80</v>
      </c>
      <c r="E7" s="3" t="s">
        <v>82</v>
      </c>
      <c r="F7">
        <f>VLOOKUP(E7,ComplexityEst,2,FALSE)</f>
        <v>3</v>
      </c>
      <c r="G7">
        <f>VLOOKUP(E7,ExecutionEst,2,FALSE)</f>
        <v>2</v>
      </c>
      <c r="H7" s="3" t="s">
        <v>90</v>
      </c>
    </row>
    <row r="8">
      <c r="A8" s="3" t="s">
        <v>108</v>
      </c>
      <c r="B8" s="3" t="s">
        <v>45</v>
      </c>
      <c r="C8" s="3" t="s">
        <v>110</v>
      </c>
      <c r="D8" s="3" t="s">
        <v>111</v>
      </c>
      <c r="E8" s="3" t="s">
        <v>94</v>
      </c>
      <c r="F8">
        <f>VLOOKUP(E8,ComplexityEst,2,FALSE)</f>
        <v>5</v>
      </c>
      <c r="G8">
        <f>VLOOKUP(E8,ExecutionEst,2,FALSE)</f>
        <v>4</v>
      </c>
      <c r="H8" s="3" t="s">
        <v>90</v>
      </c>
    </row>
    <row r="9">
      <c r="A9" s="3" t="s">
        <v>113</v>
      </c>
      <c r="B9" s="3" t="s">
        <v>49</v>
      </c>
      <c r="C9" s="3" t="s">
        <v>114</v>
      </c>
      <c r="D9" s="20" t="s">
        <v>115</v>
      </c>
      <c r="E9" s="3" t="s">
        <v>82</v>
      </c>
      <c r="F9">
        <f>VLOOKUP(E9,ComplexityEst,2,FALSE)</f>
        <v>3</v>
      </c>
      <c r="G9">
        <f>VLOOKUP(E9,ExecutionEst,2,FALSE)</f>
        <v>2</v>
      </c>
      <c r="H9" s="3" t="s">
        <v>90</v>
      </c>
    </row>
    <row r="10">
      <c r="A10" s="3" t="s">
        <v>117</v>
      </c>
      <c r="B10" s="3" t="s">
        <v>49</v>
      </c>
      <c r="C10" s="3" t="s">
        <v>118</v>
      </c>
      <c r="D10" s="3"/>
      <c r="E10" s="3" t="s">
        <v>82</v>
      </c>
      <c r="F10">
        <f>VLOOKUP(E10,ComplexityEst,2,FALSE)</f>
        <v>3</v>
      </c>
      <c r="G10">
        <f>VLOOKUP(E10,ExecutionEst,2,FALSE)</f>
        <v>2</v>
      </c>
      <c r="H10" s="3" t="s">
        <v>90</v>
      </c>
    </row>
    <row r="11">
      <c r="A11" s="3" t="s">
        <v>119</v>
      </c>
      <c r="B11" s="3" t="s">
        <v>49</v>
      </c>
      <c r="C11" s="3" t="s">
        <v>120</v>
      </c>
      <c r="D11" s="3" t="s">
        <v>121</v>
      </c>
      <c r="E11" s="3" t="s">
        <v>82</v>
      </c>
      <c r="F11">
        <f>VLOOKUP(E11,ComplexityEst,2,FALSE)</f>
        <v>3</v>
      </c>
      <c r="G11">
        <f>VLOOKUP(E11,ExecutionEst,2,FALSE)</f>
        <v>2</v>
      </c>
      <c r="H11" s="3" t="s">
        <v>90</v>
      </c>
    </row>
    <row r="12">
      <c r="A12" s="3" t="s">
        <v>122</v>
      </c>
      <c r="B12" s="3" t="s">
        <v>49</v>
      </c>
      <c r="C12" s="57" t="s">
        <v>123</v>
      </c>
      <c r="D12" s="20" t="s">
        <v>125</v>
      </c>
      <c r="E12" s="3" t="s">
        <v>82</v>
      </c>
      <c r="F12">
        <f>VLOOKUP(E12,ComplexityEst,2,FALSE)</f>
        <v>3</v>
      </c>
      <c r="G12">
        <f>VLOOKUP(E12,ExecutionEst,2,FALSE)</f>
        <v>2</v>
      </c>
      <c r="H12" s="3" t="s">
        <v>90</v>
      </c>
    </row>
    <row r="13">
      <c r="A13" s="3" t="s">
        <v>126</v>
      </c>
      <c r="B13" s="3" t="s">
        <v>49</v>
      </c>
      <c r="C13" s="3" t="s">
        <v>127</v>
      </c>
      <c r="D13" s="3" t="s">
        <v>128</v>
      </c>
      <c r="E13" s="3" t="s">
        <v>82</v>
      </c>
      <c r="F13">
        <f>VLOOKUP(E13,ComplexityEst,2,FALSE)</f>
        <v>3</v>
      </c>
      <c r="G13">
        <f>VLOOKUP(E13,ExecutionEst,2,FALSE)</f>
        <v>2</v>
      </c>
      <c r="H13" s="3" t="s">
        <v>90</v>
      </c>
    </row>
    <row r="14">
      <c r="A14" s="3" t="s">
        <v>129</v>
      </c>
      <c r="B14" s="3" t="s">
        <v>49</v>
      </c>
      <c r="C14" s="61" t="s">
        <v>130</v>
      </c>
      <c r="E14" s="3" t="s">
        <v>82</v>
      </c>
      <c r="F14">
        <f>VLOOKUP(E14,ComplexityEst,2,FALSE)</f>
        <v>3</v>
      </c>
      <c r="G14">
        <f>VLOOKUP(E14,ExecutionEst,2,FALSE)</f>
        <v>2</v>
      </c>
      <c r="H14" s="3" t="s">
        <v>90</v>
      </c>
    </row>
    <row r="15">
      <c r="A15" s="3" t="s">
        <v>131</v>
      </c>
      <c r="B15" s="3" t="s">
        <v>49</v>
      </c>
      <c r="C15" s="61" t="s">
        <v>132</v>
      </c>
      <c r="D15" s="3" t="s">
        <v>133</v>
      </c>
      <c r="E15" s="3" t="s">
        <v>82</v>
      </c>
      <c r="F15">
        <f>VLOOKUP(E15,ComplexityEst,2,FALSE)</f>
        <v>3</v>
      </c>
      <c r="G15">
        <f>VLOOKUP(E15,ExecutionEst,2,FALSE)</f>
        <v>2</v>
      </c>
      <c r="H15" s="3" t="s">
        <v>90</v>
      </c>
    </row>
    <row r="16">
      <c r="A16" s="3" t="s">
        <v>136</v>
      </c>
      <c r="B16" s="3" t="s">
        <v>49</v>
      </c>
      <c r="C16" s="3" t="s">
        <v>137</v>
      </c>
      <c r="D16" s="3" t="s">
        <v>128</v>
      </c>
      <c r="E16" s="3" t="s">
        <v>82</v>
      </c>
      <c r="F16">
        <f>VLOOKUP(E16,ComplexityEst,2,FALSE)</f>
        <v>3</v>
      </c>
      <c r="G16">
        <f>VLOOKUP(E16,ExecutionEst,2,FALSE)</f>
        <v>2</v>
      </c>
      <c r="H16" s="3" t="s">
        <v>90</v>
      </c>
    </row>
    <row r="17">
      <c r="A17" s="3" t="s">
        <v>138</v>
      </c>
      <c r="B17" s="3" t="s">
        <v>49</v>
      </c>
      <c r="C17" s="3" t="s">
        <v>106</v>
      </c>
      <c r="D17" s="3" t="s">
        <v>139</v>
      </c>
      <c r="E17" s="3" t="s">
        <v>82</v>
      </c>
      <c r="F17">
        <f>VLOOKUP(E17,ComplexityEst,2,FALSE)</f>
        <v>3</v>
      </c>
      <c r="G17">
        <f>VLOOKUP(E17,ExecutionEst,2,FALSE)</f>
        <v>2</v>
      </c>
      <c r="H17" s="3" t="s">
        <v>90</v>
      </c>
    </row>
    <row r="18">
      <c r="A18" s="3" t="s">
        <v>141</v>
      </c>
      <c r="B18" s="3" t="s">
        <v>49</v>
      </c>
      <c r="C18" s="3" t="s">
        <v>142</v>
      </c>
      <c r="D18" s="20" t="s">
        <v>80</v>
      </c>
      <c r="E18" s="3" t="s">
        <v>82</v>
      </c>
      <c r="F18">
        <f>VLOOKUP(E18,ComplexityEst,2,FALSE)</f>
        <v>3</v>
      </c>
      <c r="G18">
        <f>VLOOKUP(E18,ExecutionEst,2,FALSE)</f>
        <v>2</v>
      </c>
      <c r="H18" s="3" t="s">
        <v>90</v>
      </c>
    </row>
    <row r="19">
      <c r="A19" s="3" t="s">
        <v>143</v>
      </c>
      <c r="B19" s="3" t="s">
        <v>49</v>
      </c>
      <c r="C19" s="3" t="s">
        <v>110</v>
      </c>
      <c r="D19" s="20" t="s">
        <v>111</v>
      </c>
      <c r="E19" s="3" t="s">
        <v>94</v>
      </c>
      <c r="F19">
        <f>VLOOKUP(E19,ComplexityEst,2,FALSE)</f>
        <v>5</v>
      </c>
      <c r="G19">
        <f>VLOOKUP(E19,ExecutionEst,2,FALSE)</f>
        <v>4</v>
      </c>
      <c r="H19" s="3" t="s">
        <v>90</v>
      </c>
    </row>
    <row r="20">
      <c r="A20" s="3" t="s">
        <v>145</v>
      </c>
      <c r="B20" s="3" t="s">
        <v>46</v>
      </c>
      <c r="C20" s="3" t="s">
        <v>146</v>
      </c>
      <c r="D20" s="3" t="s">
        <v>147</v>
      </c>
      <c r="E20" s="3" t="s">
        <v>82</v>
      </c>
      <c r="F20">
        <f>VLOOKUP(E20,ComplexityEst,2,FALSE)</f>
        <v>3</v>
      </c>
      <c r="G20">
        <f>VLOOKUP(E20,ExecutionEst,2,FALSE)</f>
        <v>2</v>
      </c>
      <c r="H20" s="3" t="s">
        <v>90</v>
      </c>
    </row>
    <row r="21">
      <c r="A21" s="3" t="s">
        <v>149</v>
      </c>
      <c r="B21" s="3" t="s">
        <v>46</v>
      </c>
      <c r="C21" s="3" t="s">
        <v>106</v>
      </c>
      <c r="D21" s="3" t="s">
        <v>139</v>
      </c>
      <c r="E21" s="3" t="s">
        <v>82</v>
      </c>
      <c r="F21">
        <f>VLOOKUP(E21,ComplexityEst,2,FALSE)</f>
        <v>3</v>
      </c>
      <c r="G21">
        <f>VLOOKUP(E21,ExecutionEst,2,FALSE)</f>
        <v>2</v>
      </c>
      <c r="H21" s="3" t="s">
        <v>90</v>
      </c>
    </row>
    <row r="22">
      <c r="A22" s="3" t="s">
        <v>151</v>
      </c>
      <c r="B22" s="3" t="s">
        <v>46</v>
      </c>
      <c r="C22" s="3" t="s">
        <v>142</v>
      </c>
      <c r="D22" s="3" t="s">
        <v>80</v>
      </c>
      <c r="E22" s="3" t="s">
        <v>82</v>
      </c>
      <c r="F22">
        <f>VLOOKUP(E22,ComplexityEst,2,FALSE)</f>
        <v>3</v>
      </c>
      <c r="G22">
        <f>VLOOKUP(E22,ExecutionEst,2,FALSE)</f>
        <v>2</v>
      </c>
      <c r="H22" s="3" t="s">
        <v>90</v>
      </c>
    </row>
    <row r="23">
      <c r="A23" s="3" t="s">
        <v>158</v>
      </c>
      <c r="B23" s="3" t="s">
        <v>46</v>
      </c>
      <c r="C23" s="3" t="s">
        <v>159</v>
      </c>
      <c r="D23" s="20" t="s">
        <v>160</v>
      </c>
      <c r="E23" s="3" t="s">
        <v>94</v>
      </c>
      <c r="F23">
        <f>VLOOKUP(E23,ComplexityEst,2,FALSE)</f>
        <v>5</v>
      </c>
      <c r="G23">
        <f>VLOOKUP(E23,ExecutionEst,2,FALSE)</f>
        <v>4</v>
      </c>
      <c r="H23" s="3" t="s">
        <v>90</v>
      </c>
    </row>
  </sheetData>
  <conditionalFormatting sqref="F2">
    <cfRule type="notContainsBlanks" dxfId="0" priority="1">
      <formula>LEN(TRIM(F2))&gt;0</formula>
    </cfRule>
  </conditionalFormatting>
  <dataValidations>
    <dataValidation type="list" allowBlank="1" showErrorMessage="1" sqref="E2:E1007">
      <formula1>lists!$C$2:$C$4</formula1>
    </dataValidation>
    <dataValidation type="list" allowBlank="1" showErrorMessage="1" sqref="H2:H23">
      <formula1>"Merchant"</formula1>
    </dataValidation>
  </dataValidation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9.29"/>
    <col customWidth="1" min="4" max="5" width="17.86"/>
    <col customWidth="1" min="6" max="6" width="19.0"/>
    <col customWidth="1" min="10" max="10" width="18.0"/>
    <col customWidth="1" min="11" max="11" width="18.71"/>
  </cols>
  <sheetData>
    <row r="1">
      <c r="A1" s="21" t="s">
        <v>81</v>
      </c>
      <c r="B1" s="21" t="s">
        <v>83</v>
      </c>
      <c r="C1" s="21" t="s">
        <v>84</v>
      </c>
      <c r="D1" s="21" t="s">
        <v>75</v>
      </c>
      <c r="E1" s="21" t="s">
        <v>84</v>
      </c>
      <c r="F1" s="21" t="s">
        <v>76</v>
      </c>
      <c r="G1" s="21" t="s">
        <v>85</v>
      </c>
      <c r="H1" s="23"/>
      <c r="I1" s="21" t="s">
        <v>86</v>
      </c>
      <c r="J1" s="37" t="s">
        <v>75</v>
      </c>
      <c r="K1" s="21" t="s">
        <v>76</v>
      </c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</row>
    <row r="2">
      <c r="A2" s="3" t="s">
        <v>55</v>
      </c>
      <c r="B2" s="3">
        <f>COUNTIFS(Questions!C2:C10,Questions!C3)</f>
        <v>4</v>
      </c>
      <c r="C2" s="3" t="s">
        <v>82</v>
      </c>
      <c r="D2" s="3">
        <v>3.0</v>
      </c>
      <c r="E2" s="3" t="s">
        <v>82</v>
      </c>
      <c r="F2" s="3">
        <v>2.0</v>
      </c>
      <c r="G2" s="3" t="s">
        <v>88</v>
      </c>
      <c r="I2" s="3" t="s">
        <v>45</v>
      </c>
      <c r="J2">
        <f>SUMIF('test Cases'!B:B,I2,'test Cases'!F3)</f>
        <v>27</v>
      </c>
      <c r="K2">
        <f>SUMIF('test Cases'!B:B,I2,'test Cases'!G:G)</f>
        <v>22</v>
      </c>
    </row>
    <row r="3">
      <c r="A3" s="3" t="s">
        <v>52</v>
      </c>
      <c r="B3" s="3">
        <f>COUNTIFS(Questions!C2:C10,Questions!C2)</f>
        <v>5</v>
      </c>
      <c r="C3" s="3" t="s">
        <v>94</v>
      </c>
      <c r="D3" s="3">
        <v>5.0</v>
      </c>
      <c r="E3" s="3" t="s">
        <v>94</v>
      </c>
      <c r="F3" s="3">
        <v>4.0</v>
      </c>
      <c r="G3" s="3" t="s">
        <v>95</v>
      </c>
      <c r="I3" s="3" t="s">
        <v>49</v>
      </c>
      <c r="J3">
        <f>SUMIF('test Cases'!B:B,I3,'test Cases'!F:F)</f>
        <v>35</v>
      </c>
      <c r="K3">
        <f>SUMIF('test Cases'!B:B,I3,'test Cases'!G:G)</f>
        <v>24</v>
      </c>
    </row>
    <row r="4">
      <c r="C4" s="3" t="s">
        <v>99</v>
      </c>
      <c r="D4" s="3">
        <v>7.0</v>
      </c>
      <c r="E4" s="3" t="s">
        <v>99</v>
      </c>
      <c r="F4" s="3">
        <v>8.0</v>
      </c>
      <c r="I4" s="3" t="s">
        <v>46</v>
      </c>
      <c r="J4">
        <f>SUMIF('test Cases'!B:B,I4,'test Cases'!F1)</f>
        <v>14</v>
      </c>
      <c r="K4">
        <f>SUMIF('test Cases'!B:B,I4,'test Cases'!G:G)</f>
        <v>10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" width="22.29"/>
    <col customWidth="1" min="3" max="3" width="131.71"/>
    <col customWidth="1" min="4" max="4" width="51.43"/>
    <col customWidth="1" min="5" max="5" width="39.86"/>
    <col customWidth="1" min="6" max="6" width="74.14"/>
    <col customWidth="1" min="7" max="7" width="35.14"/>
    <col customWidth="1" min="8" max="8" width="74.71"/>
    <col customWidth="1" min="10" max="10" width="19.57"/>
  </cols>
  <sheetData>
    <row r="1">
      <c r="A1" s="38" t="s">
        <v>87</v>
      </c>
      <c r="B1" s="39"/>
      <c r="C1" s="40" t="s">
        <v>89</v>
      </c>
      <c r="D1" s="41" t="s">
        <v>93</v>
      </c>
      <c r="E1" s="42"/>
      <c r="F1" s="43"/>
      <c r="G1" s="44"/>
      <c r="H1" s="45"/>
      <c r="I1" s="45"/>
      <c r="J1" s="46"/>
      <c r="K1" s="47"/>
    </row>
    <row r="2">
      <c r="A2" s="49"/>
      <c r="B2" s="39"/>
      <c r="C2" s="50" t="s">
        <v>107</v>
      </c>
      <c r="D2" s="41" t="s">
        <v>109</v>
      </c>
      <c r="E2" s="51"/>
      <c r="F2" s="43"/>
      <c r="G2" s="44"/>
      <c r="H2" s="45"/>
      <c r="I2" s="45"/>
      <c r="J2" s="46"/>
      <c r="K2" s="47"/>
    </row>
    <row r="3">
      <c r="A3" s="52"/>
      <c r="B3" s="52"/>
      <c r="C3" s="53" t="s">
        <v>112</v>
      </c>
      <c r="D3" s="41" t="s">
        <v>116</v>
      </c>
      <c r="E3" s="54"/>
      <c r="F3" s="43"/>
      <c r="G3" s="44"/>
      <c r="H3" s="45"/>
      <c r="I3" s="45"/>
      <c r="J3" s="46"/>
      <c r="K3" s="47"/>
    </row>
    <row r="4">
      <c r="A4" s="55"/>
      <c r="B4" s="55"/>
      <c r="C4" s="56"/>
      <c r="D4" s="41" t="s">
        <v>124</v>
      </c>
      <c r="E4" s="58"/>
      <c r="F4" s="43"/>
      <c r="G4" s="44"/>
      <c r="H4" s="45"/>
      <c r="I4" s="45"/>
      <c r="J4" s="46"/>
      <c r="K4" s="47"/>
    </row>
    <row r="5">
      <c r="A5" s="52"/>
      <c r="B5" s="59"/>
      <c r="C5" s="60"/>
      <c r="D5" s="59"/>
      <c r="E5" s="59"/>
      <c r="F5" s="59"/>
      <c r="G5" s="44"/>
      <c r="H5" s="45"/>
      <c r="I5" s="45"/>
      <c r="J5" s="62"/>
      <c r="K5" s="47"/>
    </row>
    <row r="6">
      <c r="A6" s="63" t="s">
        <v>134</v>
      </c>
      <c r="B6" s="63"/>
      <c r="J6" s="64"/>
      <c r="K6" s="47"/>
    </row>
    <row r="7">
      <c r="A7" s="65" t="s">
        <v>135</v>
      </c>
      <c r="B7" s="66"/>
      <c r="J7" s="64"/>
      <c r="K7" s="47"/>
    </row>
    <row r="8">
      <c r="A8" s="65" t="s">
        <v>140</v>
      </c>
      <c r="B8" s="66"/>
      <c r="C8" s="67"/>
      <c r="D8" s="67"/>
      <c r="E8" s="67"/>
      <c r="F8" s="67"/>
      <c r="G8" s="67"/>
      <c r="H8" s="67"/>
      <c r="I8" s="67"/>
      <c r="J8" s="64"/>
      <c r="K8" s="47"/>
    </row>
    <row r="9">
      <c r="A9" s="68"/>
      <c r="C9" s="64"/>
      <c r="D9" s="64"/>
      <c r="E9" s="64"/>
      <c r="F9" s="64"/>
      <c r="G9" s="64"/>
      <c r="H9" s="64"/>
      <c r="I9" s="69"/>
      <c r="J9" s="64"/>
      <c r="K9" s="47"/>
    </row>
    <row r="10">
      <c r="A10" s="70" t="s">
        <v>144</v>
      </c>
      <c r="B10" s="71" t="s">
        <v>148</v>
      </c>
      <c r="C10" s="72" t="s">
        <v>150</v>
      </c>
      <c r="D10" s="73" t="s">
        <v>152</v>
      </c>
      <c r="E10" s="72" t="s">
        <v>153</v>
      </c>
      <c r="F10" s="72" t="s">
        <v>154</v>
      </c>
      <c r="G10" s="72" t="s">
        <v>155</v>
      </c>
      <c r="H10" s="72" t="s">
        <v>156</v>
      </c>
      <c r="I10" s="72" t="s">
        <v>85</v>
      </c>
      <c r="J10" s="72" t="s">
        <v>157</v>
      </c>
      <c r="K10" s="74"/>
      <c r="L10" s="75"/>
      <c r="M10" s="75"/>
      <c r="N10" s="75"/>
      <c r="O10" s="75"/>
      <c r="P10" s="75"/>
      <c r="Q10" s="75"/>
      <c r="R10" s="75"/>
      <c r="S10" s="75"/>
      <c r="T10" s="75"/>
      <c r="U10" s="75"/>
      <c r="V10" s="75"/>
      <c r="W10" s="75"/>
      <c r="X10" s="75"/>
      <c r="Y10" s="75"/>
      <c r="Z10" s="75"/>
    </row>
    <row r="11">
      <c r="A11" s="3" t="s">
        <v>78</v>
      </c>
      <c r="B11" s="20" t="s">
        <v>45</v>
      </c>
      <c r="C11" s="20" t="s">
        <v>161</v>
      </c>
      <c r="D11" s="76" t="s">
        <v>162</v>
      </c>
      <c r="E11" s="77" t="s">
        <v>163</v>
      </c>
      <c r="F11" s="77" t="s">
        <v>164</v>
      </c>
      <c r="G11" s="78"/>
      <c r="H11" s="77" t="s">
        <v>164</v>
      </c>
      <c r="I11" s="79" t="s">
        <v>88</v>
      </c>
      <c r="J11" s="80"/>
      <c r="K11" s="47"/>
    </row>
    <row r="12">
      <c r="A12" s="3" t="s">
        <v>91</v>
      </c>
      <c r="B12" s="3" t="s">
        <v>45</v>
      </c>
      <c r="C12" s="3" t="s">
        <v>92</v>
      </c>
      <c r="D12" s="77" t="s">
        <v>165</v>
      </c>
      <c r="E12" s="77" t="s">
        <v>166</v>
      </c>
      <c r="F12" s="77" t="s">
        <v>167</v>
      </c>
      <c r="G12" s="77"/>
      <c r="H12" s="77" t="s">
        <v>168</v>
      </c>
      <c r="I12" s="79" t="s">
        <v>95</v>
      </c>
      <c r="J12" s="80"/>
      <c r="K12" s="47"/>
    </row>
    <row r="13">
      <c r="A13" s="3" t="s">
        <v>96</v>
      </c>
      <c r="B13" s="3" t="s">
        <v>45</v>
      </c>
      <c r="C13" s="3" t="s">
        <v>169</v>
      </c>
      <c r="D13" s="77" t="s">
        <v>170</v>
      </c>
      <c r="E13" s="77" t="s">
        <v>163</v>
      </c>
      <c r="F13" s="77" t="s">
        <v>171</v>
      </c>
      <c r="G13" s="78"/>
      <c r="H13" s="77" t="s">
        <v>172</v>
      </c>
      <c r="I13" s="81"/>
      <c r="J13" s="80"/>
      <c r="K13" s="47"/>
    </row>
    <row r="14">
      <c r="A14" s="3" t="s">
        <v>100</v>
      </c>
      <c r="B14" s="3" t="s">
        <v>45</v>
      </c>
      <c r="C14" s="3" t="s">
        <v>101</v>
      </c>
      <c r="D14" s="77" t="s">
        <v>173</v>
      </c>
      <c r="E14" s="77" t="s">
        <v>166</v>
      </c>
      <c r="F14" s="77" t="s">
        <v>174</v>
      </c>
      <c r="G14" s="78"/>
      <c r="H14" s="78"/>
      <c r="I14" s="79" t="s">
        <v>88</v>
      </c>
      <c r="J14" s="80"/>
      <c r="K14" s="47"/>
    </row>
    <row r="15">
      <c r="A15" s="3" t="s">
        <v>103</v>
      </c>
      <c r="B15" s="3" t="s">
        <v>45</v>
      </c>
      <c r="C15" s="3" t="s">
        <v>175</v>
      </c>
      <c r="D15" s="82" t="s">
        <v>176</v>
      </c>
      <c r="E15" s="77" t="s">
        <v>177</v>
      </c>
      <c r="F15" s="77" t="s">
        <v>178</v>
      </c>
      <c r="G15" s="78"/>
      <c r="H15" s="78"/>
      <c r="I15" s="81"/>
      <c r="J15" s="80"/>
      <c r="K15" s="47"/>
    </row>
    <row r="16">
      <c r="A16" s="3" t="s">
        <v>105</v>
      </c>
      <c r="B16" s="3" t="s">
        <v>45</v>
      </c>
      <c r="C16" s="48" t="s">
        <v>106</v>
      </c>
      <c r="D16" s="77" t="s">
        <v>179</v>
      </c>
      <c r="E16" s="83" t="s">
        <v>180</v>
      </c>
      <c r="F16" s="77" t="s">
        <v>181</v>
      </c>
      <c r="G16" s="78"/>
      <c r="H16" s="78"/>
      <c r="I16" s="81"/>
      <c r="J16" s="80"/>
      <c r="K16" s="47"/>
    </row>
    <row r="17">
      <c r="A17" s="3" t="s">
        <v>108</v>
      </c>
      <c r="B17" s="3" t="s">
        <v>45</v>
      </c>
      <c r="C17" s="3" t="s">
        <v>110</v>
      </c>
      <c r="D17" s="77" t="s">
        <v>182</v>
      </c>
      <c r="E17" s="77" t="s">
        <v>183</v>
      </c>
      <c r="F17" s="77" t="s">
        <v>184</v>
      </c>
      <c r="G17" s="78"/>
      <c r="H17" s="78"/>
      <c r="I17" s="81"/>
      <c r="J17" s="80"/>
      <c r="K17" s="47"/>
    </row>
    <row r="18">
      <c r="A18" s="3" t="s">
        <v>113</v>
      </c>
      <c r="B18" s="3" t="s">
        <v>49</v>
      </c>
      <c r="C18" s="3" t="s">
        <v>114</v>
      </c>
      <c r="D18" s="84" t="s">
        <v>185</v>
      </c>
      <c r="E18" s="84" t="s">
        <v>186</v>
      </c>
      <c r="F18" s="84" t="s">
        <v>187</v>
      </c>
      <c r="G18" s="80"/>
      <c r="H18" s="80"/>
      <c r="I18" s="85"/>
      <c r="J18" s="80"/>
      <c r="K18" s="47"/>
    </row>
    <row r="19">
      <c r="A19" s="3" t="s">
        <v>117</v>
      </c>
      <c r="B19" s="3" t="s">
        <v>49</v>
      </c>
      <c r="C19" s="3" t="s">
        <v>118</v>
      </c>
      <c r="D19" s="45"/>
      <c r="E19" s="45"/>
      <c r="F19" s="45"/>
      <c r="G19" s="45"/>
      <c r="H19" s="45"/>
      <c r="I19" s="86"/>
      <c r="J19" s="45"/>
      <c r="K19" s="47"/>
    </row>
    <row r="20">
      <c r="A20" s="3" t="s">
        <v>119</v>
      </c>
      <c r="B20" s="3" t="s">
        <v>49</v>
      </c>
      <c r="C20" s="3" t="s">
        <v>120</v>
      </c>
    </row>
    <row r="21">
      <c r="A21" s="3" t="s">
        <v>122</v>
      </c>
      <c r="B21" s="3" t="s">
        <v>49</v>
      </c>
      <c r="C21" s="57" t="s">
        <v>123</v>
      </c>
    </row>
    <row r="22">
      <c r="A22" s="3" t="s">
        <v>126</v>
      </c>
      <c r="B22" s="3" t="s">
        <v>49</v>
      </c>
      <c r="C22" s="3" t="s">
        <v>127</v>
      </c>
      <c r="D22" s="3" t="s">
        <v>188</v>
      </c>
      <c r="E22" s="3" t="s">
        <v>189</v>
      </c>
      <c r="F22" s="3" t="s">
        <v>190</v>
      </c>
    </row>
    <row r="23">
      <c r="A23" s="3" t="s">
        <v>129</v>
      </c>
      <c r="B23" s="3" t="s">
        <v>49</v>
      </c>
      <c r="C23" s="61" t="s">
        <v>130</v>
      </c>
      <c r="D23" s="3"/>
      <c r="E23" s="3"/>
      <c r="F23" s="3"/>
    </row>
    <row r="24">
      <c r="A24" s="3" t="s">
        <v>131</v>
      </c>
      <c r="B24" s="3" t="s">
        <v>191</v>
      </c>
      <c r="C24" s="61" t="s">
        <v>132</v>
      </c>
      <c r="D24" s="3" t="s">
        <v>192</v>
      </c>
      <c r="E24" s="87" t="s">
        <v>193</v>
      </c>
      <c r="F24" s="3" t="s">
        <v>194</v>
      </c>
    </row>
    <row r="25">
      <c r="A25" s="3" t="s">
        <v>136</v>
      </c>
      <c r="B25" s="3" t="s">
        <v>49</v>
      </c>
      <c r="C25" s="3" t="s">
        <v>137</v>
      </c>
      <c r="D25" s="3" t="s">
        <v>195</v>
      </c>
      <c r="E25" s="3" t="s">
        <v>128</v>
      </c>
      <c r="F25" s="3" t="s">
        <v>196</v>
      </c>
    </row>
    <row r="26">
      <c r="A26" s="3" t="s">
        <v>138</v>
      </c>
      <c r="B26" s="3" t="s">
        <v>49</v>
      </c>
      <c r="C26" s="3" t="s">
        <v>106</v>
      </c>
      <c r="D26" s="3" t="s">
        <v>179</v>
      </c>
      <c r="E26" s="3" t="s">
        <v>197</v>
      </c>
      <c r="F26" s="3" t="s">
        <v>198</v>
      </c>
    </row>
    <row r="27">
      <c r="A27" s="3" t="s">
        <v>141</v>
      </c>
      <c r="B27" s="3" t="s">
        <v>49</v>
      </c>
      <c r="C27" s="3" t="s">
        <v>142</v>
      </c>
      <c r="D27" s="3" t="s">
        <v>185</v>
      </c>
      <c r="E27" s="3" t="s">
        <v>180</v>
      </c>
      <c r="F27" s="3" t="s">
        <v>199</v>
      </c>
    </row>
    <row r="28">
      <c r="A28" s="3" t="s">
        <v>143</v>
      </c>
      <c r="B28" s="3" t="s">
        <v>49</v>
      </c>
      <c r="C28" s="3" t="s">
        <v>200</v>
      </c>
      <c r="D28" s="3" t="s">
        <v>201</v>
      </c>
      <c r="E28" s="3" t="s">
        <v>183</v>
      </c>
      <c r="F28" s="3" t="s">
        <v>184</v>
      </c>
    </row>
    <row r="29">
      <c r="A29" s="3" t="s">
        <v>145</v>
      </c>
      <c r="B29" s="3" t="s">
        <v>46</v>
      </c>
      <c r="C29" s="3" t="s">
        <v>146</v>
      </c>
      <c r="D29" s="3" t="s">
        <v>202</v>
      </c>
      <c r="E29" s="3" t="s">
        <v>203</v>
      </c>
      <c r="F29" s="3" t="s">
        <v>204</v>
      </c>
    </row>
    <row r="30">
      <c r="A30" s="3" t="s">
        <v>149</v>
      </c>
      <c r="B30" s="3" t="s">
        <v>46</v>
      </c>
      <c r="C30" s="3" t="s">
        <v>106</v>
      </c>
      <c r="D30" s="3" t="s">
        <v>179</v>
      </c>
      <c r="E30" s="3" t="s">
        <v>205</v>
      </c>
      <c r="F30" s="3" t="s">
        <v>206</v>
      </c>
    </row>
    <row r="31">
      <c r="A31" s="3" t="s">
        <v>151</v>
      </c>
      <c r="B31" s="3" t="s">
        <v>46</v>
      </c>
      <c r="C31" s="3" t="s">
        <v>142</v>
      </c>
      <c r="D31" s="3" t="s">
        <v>185</v>
      </c>
      <c r="E31" s="3" t="s">
        <v>180</v>
      </c>
      <c r="F31" s="3" t="s">
        <v>199</v>
      </c>
    </row>
    <row r="32">
      <c r="A32" s="3" t="s">
        <v>158</v>
      </c>
      <c r="B32" s="3" t="s">
        <v>46</v>
      </c>
      <c r="C32" s="3" t="s">
        <v>159</v>
      </c>
      <c r="D32" s="3"/>
    </row>
    <row r="34">
      <c r="C34" s="3" t="s">
        <v>207</v>
      </c>
      <c r="E34" s="3" t="s">
        <v>208</v>
      </c>
      <c r="F34" s="3" t="s">
        <v>209</v>
      </c>
    </row>
    <row r="35">
      <c r="C35" s="3" t="s">
        <v>210</v>
      </c>
      <c r="E35" s="3"/>
      <c r="F35" s="3"/>
    </row>
    <row r="36">
      <c r="C36" s="20" t="s">
        <v>211</v>
      </c>
      <c r="E36" s="3" t="s">
        <v>212</v>
      </c>
      <c r="F36" s="3" t="s">
        <v>213</v>
      </c>
    </row>
    <row r="37">
      <c r="C37" s="20" t="s">
        <v>214</v>
      </c>
      <c r="E37" s="3" t="s">
        <v>215</v>
      </c>
      <c r="F37" s="3" t="s">
        <v>216</v>
      </c>
    </row>
  </sheetData>
  <mergeCells count="3">
    <mergeCell ref="A1:A2"/>
    <mergeCell ref="C6:I6"/>
    <mergeCell ref="C7:I7"/>
  </mergeCells>
  <dataValidations>
    <dataValidation type="list" allowBlank="1" sqref="I11:I32">
      <formula1>lists!$G$2:$G$3</formula1>
    </dataValidation>
  </dataValidations>
  <drawing r:id="rId1"/>
</worksheet>
</file>