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I\Documents\Maria Eduarda Lopes Ribeiro\Exercícios_Excel\"/>
    </mc:Choice>
  </mc:AlternateContent>
  <xr:revisionPtr revIDLastSave="0" documentId="13_ncr:1_{1380485F-AFA6-4A5B-8676-B72153386480}" xr6:coauthVersionLast="36" xr6:coauthVersionMax="36" xr10:uidLastSave="{00000000-0000-0000-0000-000000000000}"/>
  <bookViews>
    <workbookView xWindow="0" yWindow="0" windowWidth="21570" windowHeight="7980" activeTab="5" xr2:uid="{A60E4EBD-71A7-448C-8359-D21C3A864267}"/>
  </bookViews>
  <sheets>
    <sheet name="MÉDIA 1" sheetId="1" r:id="rId1"/>
    <sheet name="MÉDIA 2" sheetId="2" r:id="rId2"/>
    <sheet name="MÉDIA 3" sheetId="3" r:id="rId3"/>
    <sheet name="Calculo de Despesas" sheetId="4" r:id="rId4"/>
    <sheet name="EMPRESA NACIONAL SA" sheetId="5" r:id="rId5"/>
    <sheet name="Planilha2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7" l="1"/>
  <c r="F3" i="7"/>
  <c r="C12" i="7"/>
  <c r="C13" i="7" s="1"/>
  <c r="B12" i="7"/>
  <c r="F15" i="7"/>
  <c r="E13" i="7"/>
  <c r="D13" i="7"/>
  <c r="E12" i="7"/>
  <c r="D12" i="7"/>
  <c r="F7" i="7"/>
  <c r="F8" i="7"/>
  <c r="F9" i="7"/>
  <c r="F10" i="7"/>
  <c r="F11" i="7"/>
  <c r="F6" i="7"/>
  <c r="G4" i="5" l="1"/>
  <c r="D19" i="5"/>
  <c r="E19" i="5"/>
  <c r="D20" i="5" l="1"/>
  <c r="J13" i="5"/>
  <c r="J14" i="5"/>
  <c r="J15" i="5"/>
  <c r="J16" i="5"/>
  <c r="J17" i="5"/>
  <c r="J18" i="5"/>
  <c r="J12" i="5"/>
  <c r="I13" i="5"/>
  <c r="I14" i="5"/>
  <c r="I15" i="5"/>
  <c r="I16" i="5"/>
  <c r="I17" i="5"/>
  <c r="I18" i="5"/>
  <c r="I12" i="5"/>
  <c r="H13" i="5"/>
  <c r="H14" i="5"/>
  <c r="H15" i="5"/>
  <c r="H16" i="5"/>
  <c r="H17" i="5"/>
  <c r="H18" i="5"/>
  <c r="H12" i="5"/>
  <c r="G13" i="5"/>
  <c r="G14" i="5"/>
  <c r="G15" i="5"/>
  <c r="G16" i="5"/>
  <c r="G17" i="5"/>
  <c r="G18" i="5"/>
  <c r="G12" i="5"/>
  <c r="E18" i="5"/>
  <c r="F18" i="5"/>
  <c r="D18" i="5"/>
  <c r="J5" i="5"/>
  <c r="J6" i="5"/>
  <c r="J7" i="5"/>
  <c r="J8" i="5"/>
  <c r="J9" i="5"/>
  <c r="J10" i="5"/>
  <c r="J4" i="5"/>
  <c r="I5" i="5"/>
  <c r="I6" i="5"/>
  <c r="I7" i="5"/>
  <c r="I8" i="5"/>
  <c r="I9" i="5"/>
  <c r="I10" i="5"/>
  <c r="I4" i="5"/>
  <c r="H4" i="5"/>
  <c r="H5" i="5"/>
  <c r="H6" i="5"/>
  <c r="H7" i="5"/>
  <c r="H8" i="5"/>
  <c r="H9" i="5"/>
  <c r="H10" i="5"/>
  <c r="G5" i="5"/>
  <c r="G6" i="5"/>
  <c r="G7" i="5"/>
  <c r="G8" i="5"/>
  <c r="G9" i="5"/>
  <c r="G10" i="5"/>
  <c r="E10" i="5"/>
  <c r="F10" i="5"/>
  <c r="D10" i="5"/>
  <c r="F13" i="4"/>
  <c r="F12" i="4"/>
  <c r="F10" i="4"/>
  <c r="F5" i="4"/>
  <c r="F11" i="4"/>
  <c r="F8" i="4"/>
  <c r="F7" i="4"/>
  <c r="F6" i="4"/>
  <c r="J4" i="3"/>
  <c r="J8" i="3"/>
  <c r="J5" i="3"/>
  <c r="J6" i="3"/>
  <c r="J7" i="3"/>
  <c r="J5" i="2"/>
  <c r="J6" i="2"/>
  <c r="J7" i="2"/>
  <c r="J8" i="2"/>
  <c r="J9" i="2"/>
  <c r="J10" i="2"/>
  <c r="J4" i="2"/>
  <c r="G4" i="1"/>
  <c r="G5" i="1"/>
  <c r="G6" i="1"/>
  <c r="G7" i="1"/>
  <c r="G8" i="1"/>
  <c r="G9" i="1"/>
  <c r="G10" i="1"/>
  <c r="G11" i="1"/>
  <c r="G12" i="1"/>
  <c r="G13" i="1"/>
  <c r="G3" i="1"/>
</calcChain>
</file>

<file path=xl/sharedStrings.xml><?xml version="1.0" encoding="utf-8"?>
<sst xmlns="http://schemas.openxmlformats.org/spreadsheetml/2006/main" count="144" uniqueCount="105">
  <si>
    <t>Nome</t>
  </si>
  <si>
    <t>1°</t>
  </si>
  <si>
    <t>2°</t>
  </si>
  <si>
    <t>3°</t>
  </si>
  <si>
    <t>4°</t>
  </si>
  <si>
    <t>MEDIA</t>
  </si>
  <si>
    <t>Ana Clara</t>
  </si>
  <si>
    <t>Célia</t>
  </si>
  <si>
    <t>Cristina</t>
  </si>
  <si>
    <t>Deisiane</t>
  </si>
  <si>
    <t>Fernando</t>
  </si>
  <si>
    <t>Jessica</t>
  </si>
  <si>
    <t>Patrícia</t>
  </si>
  <si>
    <t>Pedro</t>
  </si>
  <si>
    <t>Roberta</t>
  </si>
  <si>
    <t>Roberto Carlos</t>
  </si>
  <si>
    <t>Tabatha</t>
  </si>
  <si>
    <t>Central de Alimentos</t>
  </si>
  <si>
    <t>Legumes</t>
  </si>
  <si>
    <t>Cenouras</t>
  </si>
  <si>
    <t>Cebolas</t>
  </si>
  <si>
    <t>Beterraba</t>
  </si>
  <si>
    <t>Espinafre</t>
  </si>
  <si>
    <t>Chuchu</t>
  </si>
  <si>
    <t>Tomate</t>
  </si>
  <si>
    <t>Pimentão</t>
  </si>
  <si>
    <t>Jan</t>
  </si>
  <si>
    <t>Fev</t>
  </si>
  <si>
    <t>Mar</t>
  </si>
  <si>
    <t>Abr</t>
  </si>
  <si>
    <t>Maio</t>
  </si>
  <si>
    <t>Jun</t>
  </si>
  <si>
    <t>Jul</t>
  </si>
  <si>
    <t>Media</t>
  </si>
  <si>
    <t>PIZZARIA TOM TOM</t>
  </si>
  <si>
    <t xml:space="preserve">Dom </t>
  </si>
  <si>
    <t>Seg</t>
  </si>
  <si>
    <t>Ter</t>
  </si>
  <si>
    <t>Qua</t>
  </si>
  <si>
    <t>Qui</t>
  </si>
  <si>
    <t>Sex</t>
  </si>
  <si>
    <t>Sab</t>
  </si>
  <si>
    <t>Atum</t>
  </si>
  <si>
    <t>Mussarela</t>
  </si>
  <si>
    <t>Prestígio</t>
  </si>
  <si>
    <t>Portuguesa</t>
  </si>
  <si>
    <t>Calabresa</t>
  </si>
  <si>
    <t>Controle de Despesas</t>
  </si>
  <si>
    <t>Despesa</t>
  </si>
  <si>
    <t>Água</t>
  </si>
  <si>
    <t>Luz</t>
  </si>
  <si>
    <t>Telefone</t>
  </si>
  <si>
    <t>Aluguel</t>
  </si>
  <si>
    <t xml:space="preserve">Água </t>
  </si>
  <si>
    <t>Valor</t>
  </si>
  <si>
    <t>Descrição</t>
  </si>
  <si>
    <t>Maior despesa</t>
  </si>
  <si>
    <t>Média das Despesas</t>
  </si>
  <si>
    <t>Soma das Despesas</t>
  </si>
  <si>
    <t>Calcule:</t>
  </si>
  <si>
    <t>Valor dos itens: soma</t>
  </si>
  <si>
    <t>Maior despesa: maximo</t>
  </si>
  <si>
    <t>Menor despesa: minimo</t>
  </si>
  <si>
    <t>Média das despesas: media</t>
  </si>
  <si>
    <t>Soma das despesas: soma</t>
  </si>
  <si>
    <t>Menor despesa</t>
  </si>
  <si>
    <t>Valor dos Itens</t>
  </si>
  <si>
    <t>Código</t>
  </si>
  <si>
    <t>Totais</t>
  </si>
  <si>
    <t>Produto</t>
  </si>
  <si>
    <t>Porca</t>
  </si>
  <si>
    <t>Parafuso</t>
  </si>
  <si>
    <t>Arruela</t>
  </si>
  <si>
    <t>Prego</t>
  </si>
  <si>
    <t>Alicate</t>
  </si>
  <si>
    <t>Martelo</t>
  </si>
  <si>
    <t>Mai</t>
  </si>
  <si>
    <t>Total 1°Trim.</t>
  </si>
  <si>
    <t>Máximo</t>
  </si>
  <si>
    <t>Mínimo</t>
  </si>
  <si>
    <t>Média</t>
  </si>
  <si>
    <t>Empresa Nacional</t>
  </si>
  <si>
    <t xml:space="preserve">               S/A</t>
  </si>
  <si>
    <t>Total do</t>
  </si>
  <si>
    <t>Semestre</t>
  </si>
  <si>
    <t>Total 2° Trim.</t>
  </si>
  <si>
    <t>Receita Bruta</t>
  </si>
  <si>
    <t>Jan-Mar</t>
  </si>
  <si>
    <t>Abr-Jun</t>
  </si>
  <si>
    <t>Jul-Set</t>
  </si>
  <si>
    <t>Out-Dez</t>
  </si>
  <si>
    <t>Despesa Líquida</t>
  </si>
  <si>
    <t>Salários</t>
  </si>
  <si>
    <t>Juros</t>
  </si>
  <si>
    <t>Propaganda</t>
  </si>
  <si>
    <t>Suprimentos</t>
  </si>
  <si>
    <t>Diversos</t>
  </si>
  <si>
    <t>Total do Trim.</t>
  </si>
  <si>
    <t>Receita Líquida</t>
  </si>
  <si>
    <t>Situação</t>
  </si>
  <si>
    <t>Total do Ano</t>
  </si>
  <si>
    <t>Valor Acumulado do ano de despesas</t>
  </si>
  <si>
    <t>Projeção para o ano de 2010</t>
  </si>
  <si>
    <t>Função SE</t>
  </si>
  <si>
    <r>
      <rPr>
        <sz val="11"/>
        <color theme="0"/>
        <rFont val="Calibri"/>
        <family val="2"/>
        <scheme val="minor"/>
      </rPr>
      <t>"</t>
    </r>
    <r>
      <rPr>
        <sz val="11"/>
        <color theme="1"/>
        <rFont val="Calibri"/>
        <family val="2"/>
        <scheme val="minor"/>
      </rPr>
      <t>=SE(B13&lt;1000;"prejuizo total";se b13&lt;5000;"lucro médio;se(b13&gt;10000"lucro total")))"</t>
    </r>
    <r>
      <rPr>
        <sz val="11"/>
        <color theme="0"/>
        <rFont val="Calibri"/>
        <family val="2"/>
        <scheme val="minor"/>
      </rPr>
      <t>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</si>
</sst>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6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2" borderId="4" xfId="0" applyFill="1" applyBorder="1"/>
    <xf numFmtId="0" fontId="0" fillId="2" borderId="5" xfId="0" applyFill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6" borderId="13" xfId="0" applyFill="1" applyBorder="1"/>
    <xf numFmtId="0" fontId="0" fillId="0" borderId="15" xfId="0" applyBorder="1"/>
    <xf numFmtId="0" fontId="0" fillId="0" borderId="11" xfId="0" applyBorder="1"/>
    <xf numFmtId="0" fontId="0" fillId="5" borderId="13" xfId="0" applyFill="1" applyBorder="1"/>
    <xf numFmtId="0" fontId="0" fillId="5" borderId="15" xfId="0" applyFill="1" applyBorder="1"/>
    <xf numFmtId="0" fontId="0" fillId="0" borderId="8" xfId="0" applyBorder="1"/>
    <xf numFmtId="0" fontId="0" fillId="5" borderId="14" xfId="0" applyFill="1" applyBorder="1"/>
    <xf numFmtId="0" fontId="0" fillId="6" borderId="1" xfId="0" applyFill="1" applyBorder="1"/>
    <xf numFmtId="0" fontId="0" fillId="5" borderId="1" xfId="0" applyFill="1" applyBorder="1"/>
    <xf numFmtId="44" fontId="0" fillId="5" borderId="13" xfId="1" applyFont="1" applyFill="1" applyBorder="1"/>
    <xf numFmtId="44" fontId="0" fillId="5" borderId="1" xfId="1" applyFont="1" applyFill="1" applyBorder="1"/>
    <xf numFmtId="0" fontId="2" fillId="6" borderId="1" xfId="0" applyFont="1" applyFill="1" applyBorder="1"/>
    <xf numFmtId="0" fontId="2" fillId="6" borderId="4" xfId="0" applyFont="1" applyFill="1" applyBorder="1"/>
    <xf numFmtId="0" fontId="2" fillId="6" borderId="1" xfId="0" applyFont="1" applyFill="1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4" xfId="0" applyBorder="1" applyAlignment="1">
      <alignment horizontal="right"/>
    </xf>
    <xf numFmtId="44" fontId="0" fillId="6" borderId="1" xfId="1" applyFont="1" applyFill="1" applyBorder="1"/>
    <xf numFmtId="44" fontId="0" fillId="6" borderId="15" xfId="1" applyFont="1" applyFill="1" applyBorder="1"/>
    <xf numFmtId="0" fontId="2" fillId="5" borderId="1" xfId="0" applyFont="1" applyFill="1" applyBorder="1"/>
    <xf numFmtId="0" fontId="0" fillId="5" borderId="4" xfId="0" applyFill="1" applyBorder="1"/>
    <xf numFmtId="44" fontId="0" fillId="8" borderId="13" xfId="1" applyFont="1" applyFill="1" applyBorder="1"/>
    <xf numFmtId="44" fontId="0" fillId="8" borderId="14" xfId="1" applyFont="1" applyFill="1" applyBorder="1"/>
    <xf numFmtId="0" fontId="0" fillId="0" borderId="1" xfId="0" applyFill="1" applyBorder="1" applyAlignment="1">
      <alignment horizontal="right"/>
    </xf>
    <xf numFmtId="44" fontId="0" fillId="5" borderId="9" xfId="1" applyFont="1" applyFill="1" applyBorder="1"/>
    <xf numFmtId="44" fontId="0" fillId="0" borderId="5" xfId="0" applyNumberFormat="1" applyBorder="1"/>
    <xf numFmtId="44" fontId="0" fillId="0" borderId="4" xfId="0" applyNumberFormat="1" applyBorder="1"/>
    <xf numFmtId="44" fontId="0" fillId="0" borderId="8" xfId="0" applyNumberFormat="1" applyBorder="1"/>
    <xf numFmtId="44" fontId="0" fillId="0" borderId="11" xfId="0" applyNumberFormat="1" applyBorder="1"/>
    <xf numFmtId="44" fontId="0" fillId="8" borderId="1" xfId="1" applyFont="1" applyFill="1" applyBorder="1"/>
    <xf numFmtId="44" fontId="0" fillId="8" borderId="9" xfId="1" applyFont="1" applyFill="1" applyBorder="1"/>
    <xf numFmtId="44" fontId="0" fillId="7" borderId="9" xfId="1" applyFont="1" applyFill="1" applyBorder="1"/>
    <xf numFmtId="0" fontId="0" fillId="9" borderId="17" xfId="0" applyFill="1" applyBorder="1"/>
    <xf numFmtId="0" fontId="0" fillId="9" borderId="19" xfId="0" applyFill="1" applyBorder="1"/>
    <xf numFmtId="0" fontId="0" fillId="9" borderId="20" xfId="0" applyFill="1" applyBorder="1"/>
    <xf numFmtId="0" fontId="0" fillId="9" borderId="0" xfId="0" applyFill="1" applyBorder="1"/>
    <xf numFmtId="0" fontId="0" fillId="9" borderId="21" xfId="0" applyFill="1" applyBorder="1"/>
    <xf numFmtId="0" fontId="0" fillId="9" borderId="11" xfId="0" applyFill="1" applyBorder="1"/>
    <xf numFmtId="0" fontId="0" fillId="9" borderId="18" xfId="0" applyFill="1" applyBorder="1"/>
    <xf numFmtId="0" fontId="0" fillId="9" borderId="7" xfId="0" applyFill="1" applyBorder="1"/>
    <xf numFmtId="0" fontId="0" fillId="9" borderId="16" xfId="0" applyFill="1" applyBorder="1"/>
    <xf numFmtId="0" fontId="2" fillId="11" borderId="6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1" borderId="0" xfId="0" applyFont="1" applyFill="1" applyBorder="1"/>
    <xf numFmtId="0" fontId="2" fillId="11" borderId="6" xfId="0" applyFont="1" applyFill="1" applyBorder="1"/>
    <xf numFmtId="0" fontId="2" fillId="11" borderId="9" xfId="0" applyFont="1" applyFill="1" applyBorder="1"/>
    <xf numFmtId="0" fontId="0" fillId="11" borderId="22" xfId="0" applyFill="1" applyBorder="1"/>
    <xf numFmtId="0" fontId="0" fillId="11" borderId="21" xfId="0" applyFill="1" applyBorder="1"/>
    <xf numFmtId="0" fontId="2" fillId="10" borderId="2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0" fillId="12" borderId="1" xfId="0" applyFill="1" applyBorder="1"/>
    <xf numFmtId="44" fontId="0" fillId="12" borderId="3" xfId="1" applyFont="1" applyFill="1" applyBorder="1"/>
    <xf numFmtId="44" fontId="0" fillId="12" borderId="1" xfId="1" applyFont="1" applyFill="1" applyBorder="1"/>
    <xf numFmtId="44" fontId="0" fillId="12" borderId="1" xfId="0" applyNumberFormat="1" applyFill="1" applyBorder="1"/>
    <xf numFmtId="44" fontId="0" fillId="12" borderId="3" xfId="0" applyNumberFormat="1" applyFill="1" applyBorder="1"/>
    <xf numFmtId="44" fontId="0" fillId="12" borderId="4" xfId="0" applyNumberFormat="1" applyFill="1" applyBorder="1"/>
    <xf numFmtId="0" fontId="0" fillId="12" borderId="15" xfId="0" applyFill="1" applyBorder="1"/>
    <xf numFmtId="44" fontId="0" fillId="12" borderId="10" xfId="1" applyFont="1" applyFill="1" applyBorder="1"/>
    <xf numFmtId="44" fontId="0" fillId="12" borderId="15" xfId="1" applyFont="1" applyFill="1" applyBorder="1"/>
    <xf numFmtId="44" fontId="0" fillId="12" borderId="2" xfId="0" applyNumberFormat="1" applyFill="1" applyBorder="1"/>
    <xf numFmtId="0" fontId="0" fillId="12" borderId="13" xfId="0" applyFill="1" applyBorder="1"/>
    <xf numFmtId="44" fontId="0" fillId="12" borderId="0" xfId="1" applyFont="1" applyFill="1" applyBorder="1"/>
    <xf numFmtId="44" fontId="0" fillId="12" borderId="13" xfId="1" applyFont="1" applyFill="1" applyBorder="1"/>
    <xf numFmtId="44" fontId="0" fillId="12" borderId="13" xfId="0" applyNumberFormat="1" applyFill="1" applyBorder="1"/>
    <xf numFmtId="44" fontId="0" fillId="12" borderId="0" xfId="0" applyNumberFormat="1" applyFill="1" applyBorder="1"/>
    <xf numFmtId="44" fontId="0" fillId="12" borderId="5" xfId="0" applyNumberFormat="1" applyFill="1" applyBorder="1"/>
    <xf numFmtId="44" fontId="0" fillId="12" borderId="15" xfId="0" applyNumberFormat="1" applyFill="1" applyBorder="1"/>
    <xf numFmtId="44" fontId="0" fillId="12" borderId="10" xfId="0" applyNumberFormat="1" applyFill="1" applyBorder="1"/>
    <xf numFmtId="44" fontId="0" fillId="12" borderId="11" xfId="0" applyNumberFormat="1" applyFill="1" applyBorder="1"/>
    <xf numFmtId="0" fontId="0" fillId="0" borderId="15" xfId="0" applyFill="1" applyBorder="1"/>
    <xf numFmtId="0" fontId="0" fillId="0" borderId="1" xfId="0" applyFill="1" applyBorder="1"/>
    <xf numFmtId="44" fontId="0" fillId="9" borderId="19" xfId="0" applyNumberFormat="1" applyFill="1" applyBorder="1"/>
    <xf numFmtId="44" fontId="0" fillId="9" borderId="17" xfId="0" applyNumberFormat="1" applyFill="1" applyBorder="1"/>
    <xf numFmtId="0" fontId="0" fillId="9" borderId="23" xfId="0" applyFill="1" applyBorder="1"/>
    <xf numFmtId="0" fontId="0" fillId="9" borderId="25" xfId="0" applyFill="1" applyBorder="1"/>
    <xf numFmtId="0" fontId="0" fillId="9" borderId="26" xfId="0" applyFill="1" applyBorder="1"/>
    <xf numFmtId="0" fontId="0" fillId="9" borderId="27" xfId="0" applyFill="1" applyBorder="1"/>
    <xf numFmtId="0" fontId="0" fillId="9" borderId="28" xfId="0" applyFill="1" applyBorder="1"/>
    <xf numFmtId="0" fontId="0" fillId="9" borderId="29" xfId="0" applyFill="1" applyBorder="1"/>
    <xf numFmtId="0" fontId="0" fillId="9" borderId="30" xfId="0" applyFill="1" applyBorder="1"/>
    <xf numFmtId="0" fontId="0" fillId="9" borderId="31" xfId="0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5" borderId="2" xfId="0" applyFill="1" applyBorder="1"/>
    <xf numFmtId="0" fontId="0" fillId="5" borderId="4" xfId="0" applyFill="1" applyBorder="1"/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4" fillId="13" borderId="9" xfId="0" applyFont="1" applyFill="1" applyBorder="1" applyAlignment="1">
      <alignment horizontal="left" vertical="center"/>
    </xf>
    <xf numFmtId="0" fontId="4" fillId="13" borderId="10" xfId="0" applyFont="1" applyFill="1" applyBorder="1" applyAlignment="1">
      <alignment horizontal="left" vertical="center"/>
    </xf>
    <xf numFmtId="0" fontId="4" fillId="13" borderId="11" xfId="0" applyFont="1" applyFill="1" applyBorder="1" applyAlignment="1">
      <alignment horizontal="left" vertical="center"/>
    </xf>
    <xf numFmtId="44" fontId="0" fillId="9" borderId="20" xfId="0" applyNumberFormat="1" applyFill="1" applyBorder="1" applyAlignment="1">
      <alignment horizontal="center" vertical="center"/>
    </xf>
    <xf numFmtId="44" fontId="0" fillId="9" borderId="32" xfId="0" applyNumberFormat="1" applyFill="1" applyBorder="1" applyAlignment="1">
      <alignment horizontal="center" vertical="center"/>
    </xf>
    <xf numFmtId="0" fontId="4" fillId="13" borderId="33" xfId="0" applyFont="1" applyFill="1" applyBorder="1"/>
    <xf numFmtId="0" fontId="4" fillId="13" borderId="24" xfId="0" applyFont="1" applyFill="1" applyBorder="1"/>
    <xf numFmtId="0" fontId="4" fillId="13" borderId="34" xfId="0" applyFont="1" applyFill="1" applyBorder="1"/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0" fillId="9" borderId="39" xfId="0" applyFill="1" applyBorder="1" applyAlignment="1">
      <alignment horizontal="center" vertical="center"/>
    </xf>
    <xf numFmtId="0" fontId="0" fillId="9" borderId="35" xfId="0" applyFill="1" applyBorder="1"/>
    <xf numFmtId="43" fontId="0" fillId="9" borderId="35" xfId="2" applyFont="1" applyFill="1" applyBorder="1"/>
    <xf numFmtId="0" fontId="0" fillId="9" borderId="35" xfId="0" applyFill="1" applyBorder="1" applyAlignment="1">
      <alignment horizontal="center" vertical="center"/>
    </xf>
    <xf numFmtId="0" fontId="0" fillId="9" borderId="36" xfId="0" applyFill="1" applyBorder="1"/>
    <xf numFmtId="0" fontId="0" fillId="9" borderId="37" xfId="0" applyFill="1" applyBorder="1"/>
    <xf numFmtId="0" fontId="0" fillId="9" borderId="38" xfId="0" applyFill="1" applyBorder="1"/>
    <xf numFmtId="0" fontId="0" fillId="9" borderId="8" xfId="0" applyFill="1" applyBorder="1"/>
    <xf numFmtId="0" fontId="0" fillId="9" borderId="40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41" xfId="0" applyFill="1" applyBorder="1"/>
    <xf numFmtId="0" fontId="0" fillId="9" borderId="5" xfId="0" applyFill="1" applyBorder="1"/>
    <xf numFmtId="0" fontId="0" fillId="9" borderId="12" xfId="0" applyFill="1" applyBorder="1"/>
    <xf numFmtId="43" fontId="0" fillId="9" borderId="0" xfId="2" applyFont="1" applyFill="1" applyBorder="1"/>
    <xf numFmtId="0" fontId="0" fillId="9" borderId="9" xfId="0" applyFill="1" applyBorder="1"/>
    <xf numFmtId="0" fontId="0" fillId="9" borderId="10" xfId="0" applyFill="1" applyBorder="1"/>
    <xf numFmtId="43" fontId="0" fillId="9" borderId="35" xfId="0" applyNumberFormat="1" applyFill="1" applyBorder="1"/>
  </cellXfs>
  <cellStyles count="3">
    <cellStyle name="Moeda" xfId="1" builtinId="4"/>
    <cellStyle name="Normal" xfId="0" builtinId="0"/>
    <cellStyle name="Vírgula" xfId="2" builtinId="3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'MÉDIA 1'!$C$2</c:f>
              <c:strCache>
                <c:ptCount val="1"/>
                <c:pt idx="0">
                  <c:v>1°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'MÉDIA 1'!$B$3:$B$13</c:f>
              <c:strCache>
                <c:ptCount val="11"/>
                <c:pt idx="0">
                  <c:v>Ana Clara</c:v>
                </c:pt>
                <c:pt idx="1">
                  <c:v>Célia</c:v>
                </c:pt>
                <c:pt idx="2">
                  <c:v>Cristina</c:v>
                </c:pt>
                <c:pt idx="3">
                  <c:v>Deisiane</c:v>
                </c:pt>
                <c:pt idx="4">
                  <c:v>Fernando</c:v>
                </c:pt>
                <c:pt idx="5">
                  <c:v>Jessica</c:v>
                </c:pt>
                <c:pt idx="6">
                  <c:v>Patrícia</c:v>
                </c:pt>
                <c:pt idx="7">
                  <c:v>Pedro</c:v>
                </c:pt>
                <c:pt idx="8">
                  <c:v>Roberta</c:v>
                </c:pt>
                <c:pt idx="9">
                  <c:v>Roberto Carlos</c:v>
                </c:pt>
                <c:pt idx="10">
                  <c:v>Tabatha</c:v>
                </c:pt>
              </c:strCache>
            </c:strRef>
          </c:cat>
          <c:val>
            <c:numRef>
              <c:f>'MÉDIA 1'!$C$3:$C$13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8</c:v>
                </c:pt>
                <c:pt idx="4">
                  <c:v>2</c:v>
                </c:pt>
                <c:pt idx="5">
                  <c:v>10</c:v>
                </c:pt>
                <c:pt idx="6">
                  <c:v>10</c:v>
                </c:pt>
                <c:pt idx="7">
                  <c:v>6</c:v>
                </c:pt>
                <c:pt idx="8">
                  <c:v>5</c:v>
                </c:pt>
                <c:pt idx="9">
                  <c:v>8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37-47DB-99DF-E8A7CB0B8A56}"/>
            </c:ext>
          </c:extLst>
        </c:ser>
        <c:ser>
          <c:idx val="1"/>
          <c:order val="1"/>
          <c:tx>
            <c:strRef>
              <c:f>'MÉDIA 1'!$D$2</c:f>
              <c:strCache>
                <c:ptCount val="1"/>
                <c:pt idx="0">
                  <c:v>2°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'MÉDIA 1'!$B$3:$B$13</c:f>
              <c:strCache>
                <c:ptCount val="11"/>
                <c:pt idx="0">
                  <c:v>Ana Clara</c:v>
                </c:pt>
                <c:pt idx="1">
                  <c:v>Célia</c:v>
                </c:pt>
                <c:pt idx="2">
                  <c:v>Cristina</c:v>
                </c:pt>
                <c:pt idx="3">
                  <c:v>Deisiane</c:v>
                </c:pt>
                <c:pt idx="4">
                  <c:v>Fernando</c:v>
                </c:pt>
                <c:pt idx="5">
                  <c:v>Jessica</c:v>
                </c:pt>
                <c:pt idx="6">
                  <c:v>Patrícia</c:v>
                </c:pt>
                <c:pt idx="7">
                  <c:v>Pedro</c:v>
                </c:pt>
                <c:pt idx="8">
                  <c:v>Roberta</c:v>
                </c:pt>
                <c:pt idx="9">
                  <c:v>Roberto Carlos</c:v>
                </c:pt>
                <c:pt idx="10">
                  <c:v>Tabatha</c:v>
                </c:pt>
              </c:strCache>
            </c:strRef>
          </c:cat>
          <c:val>
            <c:numRef>
              <c:f>'MÉDIA 1'!$D$3:$D$13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10</c:v>
                </c:pt>
                <c:pt idx="6">
                  <c:v>8</c:v>
                </c:pt>
                <c:pt idx="7">
                  <c:v>6</c:v>
                </c:pt>
                <c:pt idx="8">
                  <c:v>4</c:v>
                </c:pt>
                <c:pt idx="9">
                  <c:v>8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37-47DB-99DF-E8A7CB0B8A56}"/>
            </c:ext>
          </c:extLst>
        </c:ser>
        <c:ser>
          <c:idx val="2"/>
          <c:order val="2"/>
          <c:tx>
            <c:strRef>
              <c:f>'MÉDIA 1'!$E$2</c:f>
              <c:strCache>
                <c:ptCount val="1"/>
                <c:pt idx="0">
                  <c:v>3°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'MÉDIA 1'!$B$3:$B$13</c:f>
              <c:strCache>
                <c:ptCount val="11"/>
                <c:pt idx="0">
                  <c:v>Ana Clara</c:v>
                </c:pt>
                <c:pt idx="1">
                  <c:v>Célia</c:v>
                </c:pt>
                <c:pt idx="2">
                  <c:v>Cristina</c:v>
                </c:pt>
                <c:pt idx="3">
                  <c:v>Deisiane</c:v>
                </c:pt>
                <c:pt idx="4">
                  <c:v>Fernando</c:v>
                </c:pt>
                <c:pt idx="5">
                  <c:v>Jessica</c:v>
                </c:pt>
                <c:pt idx="6">
                  <c:v>Patrícia</c:v>
                </c:pt>
                <c:pt idx="7">
                  <c:v>Pedro</c:v>
                </c:pt>
                <c:pt idx="8">
                  <c:v>Roberta</c:v>
                </c:pt>
                <c:pt idx="9">
                  <c:v>Roberto Carlos</c:v>
                </c:pt>
                <c:pt idx="10">
                  <c:v>Tabatha</c:v>
                </c:pt>
              </c:strCache>
            </c:strRef>
          </c:cat>
          <c:val>
            <c:numRef>
              <c:f>'MÉDIA 1'!$E$3:$E$13</c:f>
              <c:numCache>
                <c:formatCode>General</c:formatCode>
                <c:ptCount val="11"/>
                <c:pt idx="0">
                  <c:v>8</c:v>
                </c:pt>
                <c:pt idx="1">
                  <c:v>5</c:v>
                </c:pt>
                <c:pt idx="2">
                  <c:v>10</c:v>
                </c:pt>
                <c:pt idx="3">
                  <c:v>2</c:v>
                </c:pt>
                <c:pt idx="4">
                  <c:v>9</c:v>
                </c:pt>
                <c:pt idx="5">
                  <c:v>10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37-47DB-99DF-E8A7CB0B8A56}"/>
            </c:ext>
          </c:extLst>
        </c:ser>
        <c:ser>
          <c:idx val="3"/>
          <c:order val="3"/>
          <c:tx>
            <c:strRef>
              <c:f>'MÉDIA 1'!$F$2</c:f>
              <c:strCache>
                <c:ptCount val="1"/>
                <c:pt idx="0">
                  <c:v>4°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'MÉDIA 1'!$B$3:$B$13</c:f>
              <c:strCache>
                <c:ptCount val="11"/>
                <c:pt idx="0">
                  <c:v>Ana Clara</c:v>
                </c:pt>
                <c:pt idx="1">
                  <c:v>Célia</c:v>
                </c:pt>
                <c:pt idx="2">
                  <c:v>Cristina</c:v>
                </c:pt>
                <c:pt idx="3">
                  <c:v>Deisiane</c:v>
                </c:pt>
                <c:pt idx="4">
                  <c:v>Fernando</c:v>
                </c:pt>
                <c:pt idx="5">
                  <c:v>Jessica</c:v>
                </c:pt>
                <c:pt idx="6">
                  <c:v>Patrícia</c:v>
                </c:pt>
                <c:pt idx="7">
                  <c:v>Pedro</c:v>
                </c:pt>
                <c:pt idx="8">
                  <c:v>Roberta</c:v>
                </c:pt>
                <c:pt idx="9">
                  <c:v>Roberto Carlos</c:v>
                </c:pt>
                <c:pt idx="10">
                  <c:v>Tabatha</c:v>
                </c:pt>
              </c:strCache>
            </c:strRef>
          </c:cat>
          <c:val>
            <c:numRef>
              <c:f>'MÉDIA 1'!$F$3:$F$13</c:f>
              <c:numCache>
                <c:formatCode>General</c:formatCode>
                <c:ptCount val="11"/>
                <c:pt idx="0">
                  <c:v>9</c:v>
                </c:pt>
                <c:pt idx="1">
                  <c:v>5</c:v>
                </c:pt>
                <c:pt idx="2">
                  <c:v>10</c:v>
                </c:pt>
                <c:pt idx="3">
                  <c:v>2</c:v>
                </c:pt>
                <c:pt idx="4">
                  <c:v>7</c:v>
                </c:pt>
                <c:pt idx="5">
                  <c:v>10</c:v>
                </c:pt>
                <c:pt idx="6">
                  <c:v>10</c:v>
                </c:pt>
                <c:pt idx="7">
                  <c:v>1</c:v>
                </c:pt>
                <c:pt idx="8">
                  <c:v>7</c:v>
                </c:pt>
                <c:pt idx="9">
                  <c:v>8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37-47DB-99DF-E8A7CB0B8A56}"/>
            </c:ext>
          </c:extLst>
        </c:ser>
        <c:ser>
          <c:idx val="4"/>
          <c:order val="4"/>
          <c:tx>
            <c:strRef>
              <c:f>'MÉDIA 1'!$G$2</c:f>
              <c:strCache>
                <c:ptCount val="1"/>
                <c:pt idx="0">
                  <c:v>MEDIA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'MÉDIA 1'!$B$3:$B$13</c:f>
              <c:strCache>
                <c:ptCount val="11"/>
                <c:pt idx="0">
                  <c:v>Ana Clara</c:v>
                </c:pt>
                <c:pt idx="1">
                  <c:v>Célia</c:v>
                </c:pt>
                <c:pt idx="2">
                  <c:v>Cristina</c:v>
                </c:pt>
                <c:pt idx="3">
                  <c:v>Deisiane</c:v>
                </c:pt>
                <c:pt idx="4">
                  <c:v>Fernando</c:v>
                </c:pt>
                <c:pt idx="5">
                  <c:v>Jessica</c:v>
                </c:pt>
                <c:pt idx="6">
                  <c:v>Patrícia</c:v>
                </c:pt>
                <c:pt idx="7">
                  <c:v>Pedro</c:v>
                </c:pt>
                <c:pt idx="8">
                  <c:v>Roberta</c:v>
                </c:pt>
                <c:pt idx="9">
                  <c:v>Roberto Carlos</c:v>
                </c:pt>
                <c:pt idx="10">
                  <c:v>Tabatha</c:v>
                </c:pt>
              </c:strCache>
            </c:strRef>
          </c:cat>
          <c:val>
            <c:numRef>
              <c:f>'MÉDIA 1'!$G$3:$G$13</c:f>
              <c:numCache>
                <c:formatCode>General</c:formatCode>
                <c:ptCount val="11"/>
                <c:pt idx="0">
                  <c:v>6.75</c:v>
                </c:pt>
                <c:pt idx="1">
                  <c:v>5</c:v>
                </c:pt>
                <c:pt idx="2">
                  <c:v>10</c:v>
                </c:pt>
                <c:pt idx="3">
                  <c:v>5</c:v>
                </c:pt>
                <c:pt idx="4">
                  <c:v>4.5</c:v>
                </c:pt>
                <c:pt idx="5">
                  <c:v>10</c:v>
                </c:pt>
                <c:pt idx="6">
                  <c:v>9</c:v>
                </c:pt>
                <c:pt idx="7">
                  <c:v>5</c:v>
                </c:pt>
                <c:pt idx="8">
                  <c:v>5.75</c:v>
                </c:pt>
                <c:pt idx="9">
                  <c:v>8</c:v>
                </c:pt>
                <c:pt idx="10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37-47DB-99DF-E8A7CB0B8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0087568"/>
        <c:axId val="1094899952"/>
      </c:barChart>
      <c:catAx>
        <c:axId val="97008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4899952"/>
        <c:crosses val="autoZero"/>
        <c:auto val="1"/>
        <c:lblAlgn val="ctr"/>
        <c:lblOffset val="100"/>
        <c:noMultiLvlLbl val="0"/>
      </c:catAx>
      <c:valAx>
        <c:axId val="109489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008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'MÉDIA 2'!$B$4</c:f>
              <c:strCache>
                <c:ptCount val="1"/>
                <c:pt idx="0">
                  <c:v>Cenouras</c:v>
                </c:pt>
              </c:strCache>
            </c:strRef>
          </c:tx>
          <c:spPr>
            <a:noFill/>
            <a:ln w="25400" cap="flat" cmpd="sng" algn="ctr">
              <a:solidFill>
                <a:schemeClr val="accent4">
                  <a:shade val="47000"/>
                </a:schemeClr>
              </a:solidFill>
              <a:miter lim="800000"/>
            </a:ln>
            <a:effectLst/>
          </c:spPr>
          <c:invertIfNegative val="0"/>
          <c:cat>
            <c:strRef>
              <c:f>'MÉDIA 2'!$C$2:$J$3</c:f>
              <c:strCache>
                <c:ptCount val="8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Maio</c:v>
                </c:pt>
                <c:pt idx="5">
                  <c:v>Jun</c:v>
                </c:pt>
                <c:pt idx="6">
                  <c:v>Jul</c:v>
                </c:pt>
                <c:pt idx="7">
                  <c:v>Media</c:v>
                </c:pt>
              </c:strCache>
            </c:strRef>
          </c:cat>
          <c:val>
            <c:numRef>
              <c:f>'MÉDIA 2'!$C$4:$J$4</c:f>
              <c:numCache>
                <c:formatCode>General</c:formatCode>
                <c:ptCount val="8"/>
                <c:pt idx="0">
                  <c:v>20</c:v>
                </c:pt>
                <c:pt idx="1">
                  <c:v>4</c:v>
                </c:pt>
                <c:pt idx="2">
                  <c:v>8</c:v>
                </c:pt>
                <c:pt idx="3">
                  <c:v>4</c:v>
                </c:pt>
                <c:pt idx="4">
                  <c:v>70</c:v>
                </c:pt>
                <c:pt idx="5">
                  <c:v>12</c:v>
                </c:pt>
                <c:pt idx="6">
                  <c:v>12</c:v>
                </c:pt>
                <c:pt idx="7">
                  <c:v>18.571428571428573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6-417D-A39E-7D434CDEBF66}"/>
            </c:ext>
          </c:extLst>
        </c:ser>
        <c:ser>
          <c:idx val="1"/>
          <c:order val="1"/>
          <c:tx>
            <c:strRef>
              <c:f>'MÉDIA 2'!$B$5</c:f>
              <c:strCache>
                <c:ptCount val="1"/>
                <c:pt idx="0">
                  <c:v>Cebolas</c:v>
                </c:pt>
              </c:strCache>
            </c:strRef>
          </c:tx>
          <c:spPr>
            <a:noFill/>
            <a:ln w="25400" cap="flat" cmpd="sng" algn="ctr">
              <a:solidFill>
                <a:schemeClr val="accent4">
                  <a:shade val="65000"/>
                </a:schemeClr>
              </a:solidFill>
              <a:miter lim="800000"/>
            </a:ln>
            <a:effectLst/>
          </c:spPr>
          <c:invertIfNegative val="0"/>
          <c:cat>
            <c:strRef>
              <c:f>'MÉDIA 2'!$C$2:$J$3</c:f>
              <c:strCache>
                <c:ptCount val="8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Maio</c:v>
                </c:pt>
                <c:pt idx="5">
                  <c:v>Jun</c:v>
                </c:pt>
                <c:pt idx="6">
                  <c:v>Jul</c:v>
                </c:pt>
                <c:pt idx="7">
                  <c:v>Media</c:v>
                </c:pt>
              </c:strCache>
            </c:strRef>
          </c:cat>
          <c:val>
            <c:numRef>
              <c:f>'MÉDIA 2'!$C$5:$J$5</c:f>
              <c:numCache>
                <c:formatCode>General</c:formatCode>
                <c:ptCount val="8"/>
                <c:pt idx="0">
                  <c:v>12</c:v>
                </c:pt>
                <c:pt idx="1">
                  <c:v>82</c:v>
                </c:pt>
                <c:pt idx="2">
                  <c:v>78</c:v>
                </c:pt>
                <c:pt idx="3">
                  <c:v>10</c:v>
                </c:pt>
                <c:pt idx="4">
                  <c:v>80</c:v>
                </c:pt>
                <c:pt idx="5">
                  <c:v>90</c:v>
                </c:pt>
                <c:pt idx="6">
                  <c:v>90</c:v>
                </c:pt>
                <c:pt idx="7">
                  <c:v>63.142857142857146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46-417D-A39E-7D434CDEBF66}"/>
            </c:ext>
          </c:extLst>
        </c:ser>
        <c:ser>
          <c:idx val="2"/>
          <c:order val="2"/>
          <c:tx>
            <c:strRef>
              <c:f>'MÉDIA 2'!$B$6</c:f>
              <c:strCache>
                <c:ptCount val="1"/>
                <c:pt idx="0">
                  <c:v>Beterraba</c:v>
                </c:pt>
              </c:strCache>
            </c:strRef>
          </c:tx>
          <c:spPr>
            <a:noFill/>
            <a:ln w="25400" cap="flat" cmpd="sng" algn="ctr">
              <a:solidFill>
                <a:schemeClr val="accent4">
                  <a:shade val="82000"/>
                </a:schemeClr>
              </a:solidFill>
              <a:miter lim="800000"/>
            </a:ln>
            <a:effectLst/>
          </c:spPr>
          <c:invertIfNegative val="0"/>
          <c:cat>
            <c:strRef>
              <c:f>'MÉDIA 2'!$C$2:$J$3</c:f>
              <c:strCache>
                <c:ptCount val="8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Maio</c:v>
                </c:pt>
                <c:pt idx="5">
                  <c:v>Jun</c:v>
                </c:pt>
                <c:pt idx="6">
                  <c:v>Jul</c:v>
                </c:pt>
                <c:pt idx="7">
                  <c:v>Media</c:v>
                </c:pt>
              </c:strCache>
            </c:strRef>
          </c:cat>
          <c:val>
            <c:numRef>
              <c:f>'MÉDIA 2'!$C$6:$J$6</c:f>
              <c:numCache>
                <c:formatCode>General</c:formatCode>
                <c:ptCount val="8"/>
                <c:pt idx="0">
                  <c:v>150</c:v>
                </c:pt>
                <c:pt idx="1">
                  <c:v>13</c:v>
                </c:pt>
                <c:pt idx="2">
                  <c:v>56</c:v>
                </c:pt>
                <c:pt idx="3">
                  <c:v>8</c:v>
                </c:pt>
                <c:pt idx="4">
                  <c:v>18</c:v>
                </c:pt>
                <c:pt idx="5">
                  <c:v>21</c:v>
                </c:pt>
                <c:pt idx="6">
                  <c:v>90</c:v>
                </c:pt>
                <c:pt idx="7">
                  <c:v>50.857142857142854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46-417D-A39E-7D434CDEBF66}"/>
            </c:ext>
          </c:extLst>
        </c:ser>
        <c:ser>
          <c:idx val="3"/>
          <c:order val="3"/>
          <c:tx>
            <c:strRef>
              <c:f>'MÉDIA 2'!$B$7</c:f>
              <c:strCache>
                <c:ptCount val="1"/>
                <c:pt idx="0">
                  <c:v>Espinafre</c:v>
                </c:pt>
              </c:strCache>
            </c:strRef>
          </c:tx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cat>
            <c:strRef>
              <c:f>'MÉDIA 2'!$C$2:$J$3</c:f>
              <c:strCache>
                <c:ptCount val="8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Maio</c:v>
                </c:pt>
                <c:pt idx="5">
                  <c:v>Jun</c:v>
                </c:pt>
                <c:pt idx="6">
                  <c:v>Jul</c:v>
                </c:pt>
                <c:pt idx="7">
                  <c:v>Media</c:v>
                </c:pt>
              </c:strCache>
            </c:strRef>
          </c:cat>
          <c:val>
            <c:numRef>
              <c:f>'MÉDIA 2'!$C$7:$J$7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8</c:v>
                </c:pt>
                <c:pt idx="5">
                  <c:v>7</c:v>
                </c:pt>
                <c:pt idx="6">
                  <c:v>100</c:v>
                </c:pt>
                <c:pt idx="7">
                  <c:v>22.142857142857142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46-417D-A39E-7D434CDEBF66}"/>
            </c:ext>
          </c:extLst>
        </c:ser>
        <c:ser>
          <c:idx val="4"/>
          <c:order val="4"/>
          <c:tx>
            <c:strRef>
              <c:f>'MÉDIA 2'!$B$8</c:f>
              <c:strCache>
                <c:ptCount val="1"/>
                <c:pt idx="0">
                  <c:v>Chuchu</c:v>
                </c:pt>
              </c:strCache>
            </c:strRef>
          </c:tx>
          <c:spPr>
            <a:noFill/>
            <a:ln w="25400" cap="flat" cmpd="sng" algn="ctr">
              <a:solidFill>
                <a:schemeClr val="accent4">
                  <a:tint val="83000"/>
                </a:schemeClr>
              </a:solidFill>
              <a:miter lim="800000"/>
            </a:ln>
            <a:effectLst/>
          </c:spPr>
          <c:invertIfNegative val="0"/>
          <c:cat>
            <c:strRef>
              <c:f>'MÉDIA 2'!$C$2:$J$3</c:f>
              <c:strCache>
                <c:ptCount val="8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Maio</c:v>
                </c:pt>
                <c:pt idx="5">
                  <c:v>Jun</c:v>
                </c:pt>
                <c:pt idx="6">
                  <c:v>Jul</c:v>
                </c:pt>
                <c:pt idx="7">
                  <c:v>Media</c:v>
                </c:pt>
              </c:strCache>
            </c:strRef>
          </c:cat>
          <c:val>
            <c:numRef>
              <c:f>'MÉDIA 2'!$C$8:$J$8</c:f>
              <c:numCache>
                <c:formatCode>General</c:formatCode>
                <c:ptCount val="8"/>
                <c:pt idx="0">
                  <c:v>200</c:v>
                </c:pt>
                <c:pt idx="1">
                  <c:v>100</c:v>
                </c:pt>
                <c:pt idx="2">
                  <c:v>200</c:v>
                </c:pt>
                <c:pt idx="3">
                  <c:v>50</c:v>
                </c:pt>
                <c:pt idx="4">
                  <c:v>200</c:v>
                </c:pt>
                <c:pt idx="5">
                  <c:v>40</c:v>
                </c:pt>
                <c:pt idx="6">
                  <c:v>5</c:v>
                </c:pt>
                <c:pt idx="7">
                  <c:v>113.57142857142857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46-417D-A39E-7D434CDEBF66}"/>
            </c:ext>
          </c:extLst>
        </c:ser>
        <c:ser>
          <c:idx val="5"/>
          <c:order val="5"/>
          <c:tx>
            <c:strRef>
              <c:f>'MÉDIA 2'!$B$9</c:f>
              <c:strCache>
                <c:ptCount val="1"/>
                <c:pt idx="0">
                  <c:v>Tomate</c:v>
                </c:pt>
              </c:strCache>
            </c:strRef>
          </c:tx>
          <c:spPr>
            <a:noFill/>
            <a:ln w="25400" cap="flat" cmpd="sng" algn="ctr">
              <a:solidFill>
                <a:schemeClr val="accent4">
                  <a:tint val="65000"/>
                </a:schemeClr>
              </a:solidFill>
              <a:miter lim="800000"/>
            </a:ln>
            <a:effectLst/>
          </c:spPr>
          <c:invertIfNegative val="0"/>
          <c:cat>
            <c:strRef>
              <c:f>'MÉDIA 2'!$C$2:$J$3</c:f>
              <c:strCache>
                <c:ptCount val="8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Maio</c:v>
                </c:pt>
                <c:pt idx="5">
                  <c:v>Jun</c:v>
                </c:pt>
                <c:pt idx="6">
                  <c:v>Jul</c:v>
                </c:pt>
                <c:pt idx="7">
                  <c:v>Media</c:v>
                </c:pt>
              </c:strCache>
            </c:strRef>
          </c:cat>
          <c:val>
            <c:numRef>
              <c:f>'MÉDIA 2'!$C$9:$J$9</c:f>
              <c:numCache>
                <c:formatCode>General</c:formatCode>
                <c:ptCount val="8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12</c:v>
                </c:pt>
                <c:pt idx="7">
                  <c:v>53.142857142857146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46-417D-A39E-7D434CDEBF66}"/>
            </c:ext>
          </c:extLst>
        </c:ser>
        <c:ser>
          <c:idx val="6"/>
          <c:order val="6"/>
          <c:tx>
            <c:strRef>
              <c:f>'MÉDIA 2'!$B$10</c:f>
              <c:strCache>
                <c:ptCount val="1"/>
                <c:pt idx="0">
                  <c:v>Pimentão</c:v>
                </c:pt>
              </c:strCache>
            </c:strRef>
          </c:tx>
          <c:spPr>
            <a:noFill/>
            <a:ln w="25400" cap="flat" cmpd="sng" algn="ctr">
              <a:solidFill>
                <a:schemeClr val="accent4">
                  <a:tint val="48000"/>
                </a:schemeClr>
              </a:solidFill>
              <a:miter lim="800000"/>
            </a:ln>
            <a:effectLst/>
          </c:spPr>
          <c:invertIfNegative val="0"/>
          <c:cat>
            <c:strRef>
              <c:f>'MÉDIA 2'!$C$2:$J$3</c:f>
              <c:strCache>
                <c:ptCount val="8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Maio</c:v>
                </c:pt>
                <c:pt idx="5">
                  <c:v>Jun</c:v>
                </c:pt>
                <c:pt idx="6">
                  <c:v>Jul</c:v>
                </c:pt>
                <c:pt idx="7">
                  <c:v>Media</c:v>
                </c:pt>
              </c:strCache>
            </c:strRef>
          </c:cat>
          <c:val>
            <c:numRef>
              <c:f>'MÉDIA 2'!$C$10:$J$10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20</c:v>
                </c:pt>
                <c:pt idx="3">
                  <c:v>50</c:v>
                </c:pt>
                <c:pt idx="4">
                  <c:v>20</c:v>
                </c:pt>
                <c:pt idx="5">
                  <c:v>40</c:v>
                </c:pt>
                <c:pt idx="6">
                  <c:v>9</c:v>
                </c:pt>
                <c:pt idx="7">
                  <c:v>41.285714285714285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46-417D-A39E-7D434CDEB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970111168"/>
        <c:axId val="965033824"/>
      </c:barChart>
      <c:catAx>
        <c:axId val="97011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5033824"/>
        <c:crosses val="autoZero"/>
        <c:auto val="1"/>
        <c:lblAlgn val="ctr"/>
        <c:lblOffset val="100"/>
        <c:noMultiLvlLbl val="0"/>
      </c:catAx>
      <c:valAx>
        <c:axId val="965033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011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'MÉDIA 3'!$B$4</c:f>
              <c:strCache>
                <c:ptCount val="1"/>
                <c:pt idx="0">
                  <c:v>Atum</c:v>
                </c:pt>
              </c:strCache>
            </c:strRef>
          </c:tx>
          <c:spPr>
            <a:solidFill>
              <a:schemeClr val="accent6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'MÉDIA 3'!$C$2:$J$3</c:f>
              <c:strCache>
                <c:ptCount val="8"/>
                <c:pt idx="0">
                  <c:v>Dom </c:v>
                </c:pt>
                <c:pt idx="1">
                  <c:v>Seg</c:v>
                </c:pt>
                <c:pt idx="2">
                  <c:v>Ter</c:v>
                </c:pt>
                <c:pt idx="3">
                  <c:v>Qua</c:v>
                </c:pt>
                <c:pt idx="4">
                  <c:v>Qui</c:v>
                </c:pt>
                <c:pt idx="5">
                  <c:v>Sex</c:v>
                </c:pt>
                <c:pt idx="6">
                  <c:v>Sab</c:v>
                </c:pt>
                <c:pt idx="7">
                  <c:v>MEDIA</c:v>
                </c:pt>
              </c:strCache>
            </c:strRef>
          </c:cat>
          <c:val>
            <c:numRef>
              <c:f>'MÉDIA 3'!$C$4:$J$4</c:f>
              <c:numCache>
                <c:formatCode>General</c:formatCode>
                <c:ptCount val="8"/>
                <c:pt idx="0">
                  <c:v>20</c:v>
                </c:pt>
                <c:pt idx="1">
                  <c:v>10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4-4431-BA48-AEB5E3B419E0}"/>
            </c:ext>
          </c:extLst>
        </c:ser>
        <c:ser>
          <c:idx val="1"/>
          <c:order val="1"/>
          <c:tx>
            <c:strRef>
              <c:f>'MÉDIA 3'!$B$5</c:f>
              <c:strCache>
                <c:ptCount val="1"/>
                <c:pt idx="0">
                  <c:v>Mussarela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'MÉDIA 3'!$C$2:$J$3</c:f>
              <c:strCache>
                <c:ptCount val="8"/>
                <c:pt idx="0">
                  <c:v>Dom </c:v>
                </c:pt>
                <c:pt idx="1">
                  <c:v>Seg</c:v>
                </c:pt>
                <c:pt idx="2">
                  <c:v>Ter</c:v>
                </c:pt>
                <c:pt idx="3">
                  <c:v>Qua</c:v>
                </c:pt>
                <c:pt idx="4">
                  <c:v>Qui</c:v>
                </c:pt>
                <c:pt idx="5">
                  <c:v>Sex</c:v>
                </c:pt>
                <c:pt idx="6">
                  <c:v>Sab</c:v>
                </c:pt>
                <c:pt idx="7">
                  <c:v>MEDIA</c:v>
                </c:pt>
              </c:strCache>
            </c:strRef>
          </c:cat>
          <c:val>
            <c:numRef>
              <c:f>'MÉDIA 3'!$C$5:$J$5</c:f>
              <c:numCache>
                <c:formatCode>General</c:formatCode>
                <c:ptCount val="8"/>
                <c:pt idx="0">
                  <c:v>40</c:v>
                </c:pt>
                <c:pt idx="1">
                  <c:v>35</c:v>
                </c:pt>
                <c:pt idx="2">
                  <c:v>80</c:v>
                </c:pt>
                <c:pt idx="3">
                  <c:v>22</c:v>
                </c:pt>
                <c:pt idx="4">
                  <c:v>32</c:v>
                </c:pt>
                <c:pt idx="5">
                  <c:v>90</c:v>
                </c:pt>
                <c:pt idx="6">
                  <c:v>200</c:v>
                </c:pt>
                <c:pt idx="7">
                  <c:v>71.285714285714292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94-4431-BA48-AEB5E3B419E0}"/>
            </c:ext>
          </c:extLst>
        </c:ser>
        <c:ser>
          <c:idx val="2"/>
          <c:order val="2"/>
          <c:tx>
            <c:strRef>
              <c:f>'MÉDIA 3'!$B$6</c:f>
              <c:strCache>
                <c:ptCount val="1"/>
                <c:pt idx="0">
                  <c:v>Prestígio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'MÉDIA 3'!$C$2:$J$3</c:f>
              <c:strCache>
                <c:ptCount val="8"/>
                <c:pt idx="0">
                  <c:v>Dom </c:v>
                </c:pt>
                <c:pt idx="1">
                  <c:v>Seg</c:v>
                </c:pt>
                <c:pt idx="2">
                  <c:v>Ter</c:v>
                </c:pt>
                <c:pt idx="3">
                  <c:v>Qua</c:v>
                </c:pt>
                <c:pt idx="4">
                  <c:v>Qui</c:v>
                </c:pt>
                <c:pt idx="5">
                  <c:v>Sex</c:v>
                </c:pt>
                <c:pt idx="6">
                  <c:v>Sab</c:v>
                </c:pt>
                <c:pt idx="7">
                  <c:v>MEDIA</c:v>
                </c:pt>
              </c:strCache>
            </c:strRef>
          </c:cat>
          <c:val>
            <c:numRef>
              <c:f>'MÉDIA 3'!$C$6:$J$6</c:f>
              <c:numCache>
                <c:formatCode>General</c:formatCode>
                <c:ptCount val="8"/>
                <c:pt idx="0">
                  <c:v>7</c:v>
                </c:pt>
                <c:pt idx="1">
                  <c:v>2</c:v>
                </c:pt>
                <c:pt idx="2">
                  <c:v>0</c:v>
                </c:pt>
                <c:pt idx="3">
                  <c:v>12</c:v>
                </c:pt>
                <c:pt idx="4">
                  <c:v>9</c:v>
                </c:pt>
                <c:pt idx="5">
                  <c:v>4</c:v>
                </c:pt>
                <c:pt idx="6">
                  <c:v>45</c:v>
                </c:pt>
                <c:pt idx="7">
                  <c:v>11.285714285714286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94-4431-BA48-AEB5E3B419E0}"/>
            </c:ext>
          </c:extLst>
        </c:ser>
        <c:ser>
          <c:idx val="3"/>
          <c:order val="3"/>
          <c:tx>
            <c:strRef>
              <c:f>'MÉDIA 3'!$B$7</c:f>
              <c:strCache>
                <c:ptCount val="1"/>
                <c:pt idx="0">
                  <c:v>Portuguesa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'MÉDIA 3'!$C$2:$J$3</c:f>
              <c:strCache>
                <c:ptCount val="8"/>
                <c:pt idx="0">
                  <c:v>Dom </c:v>
                </c:pt>
                <c:pt idx="1">
                  <c:v>Seg</c:v>
                </c:pt>
                <c:pt idx="2">
                  <c:v>Ter</c:v>
                </c:pt>
                <c:pt idx="3">
                  <c:v>Qua</c:v>
                </c:pt>
                <c:pt idx="4">
                  <c:v>Qui</c:v>
                </c:pt>
                <c:pt idx="5">
                  <c:v>Sex</c:v>
                </c:pt>
                <c:pt idx="6">
                  <c:v>Sab</c:v>
                </c:pt>
                <c:pt idx="7">
                  <c:v>MEDIA</c:v>
                </c:pt>
              </c:strCache>
            </c:strRef>
          </c:cat>
          <c:val>
            <c:numRef>
              <c:f>'MÉDIA 3'!$C$7:$J$7</c:f>
              <c:numCache>
                <c:formatCode>General</c:formatCode>
                <c:ptCount val="8"/>
                <c:pt idx="0">
                  <c:v>12</c:v>
                </c:pt>
                <c:pt idx="1">
                  <c:v>0</c:v>
                </c:pt>
                <c:pt idx="2">
                  <c:v>23</c:v>
                </c:pt>
                <c:pt idx="3">
                  <c:v>55</c:v>
                </c:pt>
                <c:pt idx="4">
                  <c:v>79</c:v>
                </c:pt>
                <c:pt idx="5">
                  <c:v>121</c:v>
                </c:pt>
                <c:pt idx="6">
                  <c:v>90</c:v>
                </c:pt>
                <c:pt idx="7">
                  <c:v>54.285714285714285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94-4431-BA48-AEB5E3B419E0}"/>
            </c:ext>
          </c:extLst>
        </c:ser>
        <c:ser>
          <c:idx val="4"/>
          <c:order val="4"/>
          <c:tx>
            <c:strRef>
              <c:f>'MÉDIA 3'!$B$8</c:f>
              <c:strCache>
                <c:ptCount val="1"/>
                <c:pt idx="0">
                  <c:v>Calabresa</c:v>
                </c:pt>
              </c:strCache>
            </c:strRef>
          </c:tx>
          <c:spPr>
            <a:solidFill>
              <a:schemeClr val="accent6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'MÉDIA 3'!$C$2:$J$3</c:f>
              <c:strCache>
                <c:ptCount val="8"/>
                <c:pt idx="0">
                  <c:v>Dom </c:v>
                </c:pt>
                <c:pt idx="1">
                  <c:v>Seg</c:v>
                </c:pt>
                <c:pt idx="2">
                  <c:v>Ter</c:v>
                </c:pt>
                <c:pt idx="3">
                  <c:v>Qua</c:v>
                </c:pt>
                <c:pt idx="4">
                  <c:v>Qui</c:v>
                </c:pt>
                <c:pt idx="5">
                  <c:v>Sex</c:v>
                </c:pt>
                <c:pt idx="6">
                  <c:v>Sab</c:v>
                </c:pt>
                <c:pt idx="7">
                  <c:v>MEDIA</c:v>
                </c:pt>
              </c:strCache>
            </c:strRef>
          </c:cat>
          <c:val>
            <c:numRef>
              <c:f>'MÉDIA 3'!$C$8:$J$8</c:f>
              <c:numCache>
                <c:formatCode>General</c:formatCode>
                <c:ptCount val="8"/>
                <c:pt idx="0">
                  <c:v>12</c:v>
                </c:pt>
                <c:pt idx="1">
                  <c:v>43</c:v>
                </c:pt>
                <c:pt idx="2">
                  <c:v>90</c:v>
                </c:pt>
                <c:pt idx="3">
                  <c:v>3</c:v>
                </c:pt>
                <c:pt idx="4">
                  <c:v>34</c:v>
                </c:pt>
                <c:pt idx="5">
                  <c:v>178</c:v>
                </c:pt>
                <c:pt idx="6">
                  <c:v>55</c:v>
                </c:pt>
                <c:pt idx="7">
                  <c:v>59.285714285714285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94-4431-BA48-AEB5E3B41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103250208"/>
        <c:axId val="1103416576"/>
      </c:barChart>
      <c:catAx>
        <c:axId val="110325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3416576"/>
        <c:crosses val="autoZero"/>
        <c:auto val="1"/>
        <c:lblAlgn val="ctr"/>
        <c:lblOffset val="100"/>
        <c:noMultiLvlLbl val="0"/>
      </c:catAx>
      <c:valAx>
        <c:axId val="110341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325020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'Calculo de Despesas'!$F$2:$F$4</c:f>
              <c:strCache>
                <c:ptCount val="3"/>
                <c:pt idx="0">
                  <c:v>Controle de Despesas</c:v>
                </c:pt>
                <c:pt idx="2">
                  <c:v>Valor dos Itens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'Calculo de Despesas'!$B$5:$E$20</c:f>
              <c:multiLvlStrCache>
                <c:ptCount val="16"/>
                <c:lvl>
                  <c:pt idx="0">
                    <c:v>Água</c:v>
                  </c:pt>
                  <c:pt idx="1">
                    <c:v>Luz</c:v>
                  </c:pt>
                  <c:pt idx="2">
                    <c:v>Telefone</c:v>
                  </c:pt>
                  <c:pt idx="3">
                    <c:v>Aluguel</c:v>
                  </c:pt>
                  <c:pt idx="5">
                    <c:v>Maior despesa</c:v>
                  </c:pt>
                  <c:pt idx="6">
                    <c:v>Menor despesa</c:v>
                  </c:pt>
                  <c:pt idx="7">
                    <c:v>Média das Despesas</c:v>
                  </c:pt>
                  <c:pt idx="8">
                    <c:v>Soma das Despesas</c:v>
                  </c:pt>
                  <c:pt idx="10">
                    <c:v>Calcule:</c:v>
                  </c:pt>
                  <c:pt idx="11">
                    <c:v>Valor dos itens: soma</c:v>
                  </c:pt>
                  <c:pt idx="12">
                    <c:v>Maior despesa: maximo</c:v>
                  </c:pt>
                  <c:pt idx="13">
                    <c:v>Menor despesa: minimo</c:v>
                  </c:pt>
                  <c:pt idx="14">
                    <c:v>Média das despesas: media</c:v>
                  </c:pt>
                  <c:pt idx="15">
                    <c:v>Soma das despesas: soma</c:v>
                  </c:pt>
                </c:lvl>
                <c:lvl>
                  <c:pt idx="0">
                    <c:v> R$ 145,00 </c:v>
                  </c:pt>
                  <c:pt idx="1">
                    <c:v> R$ 274,00 </c:v>
                  </c:pt>
                  <c:pt idx="2">
                    <c:v> R$ 248,00 </c:v>
                  </c:pt>
                  <c:pt idx="3">
                    <c:v> R$ 795,00 </c:v>
                  </c:pt>
                  <c:pt idx="4">
                    <c:v> R$ 895,00 </c:v>
                  </c:pt>
                  <c:pt idx="5">
                    <c:v> R$ 335,00 </c:v>
                  </c:pt>
                  <c:pt idx="6">
                    <c:v> R$ 364,00 </c:v>
                  </c:pt>
                  <c:pt idx="7">
                    <c:v> R$ 253,00 </c:v>
                  </c:pt>
                  <c:pt idx="8">
                    <c:v> R$ 995,00 </c:v>
                  </c:pt>
                  <c:pt idx="9">
                    <c:v> R$ 335,00 </c:v>
                  </c:pt>
                  <c:pt idx="10">
                    <c:v> R$ 146,00 </c:v>
                  </c:pt>
                  <c:pt idx="11">
                    <c:v> R$ 164,00 </c:v>
                  </c:pt>
                  <c:pt idx="12">
                    <c:v> R$ 342,00 </c:v>
                  </c:pt>
                  <c:pt idx="13">
                    <c:v> R$ 895,00 </c:v>
                  </c:pt>
                  <c:pt idx="14">
                    <c:v> R$ 335,00 </c:v>
                  </c:pt>
                  <c:pt idx="15">
                    <c:v> R$ 447,00 </c:v>
                  </c:pt>
                </c:lvl>
                <c:lvl>
                  <c:pt idx="0">
                    <c:v>Água</c:v>
                  </c:pt>
                  <c:pt idx="1">
                    <c:v>Luz</c:v>
                  </c:pt>
                  <c:pt idx="2">
                    <c:v>Telefone</c:v>
                  </c:pt>
                  <c:pt idx="3">
                    <c:v>Aluguel</c:v>
                  </c:pt>
                  <c:pt idx="4">
                    <c:v>Aluguel</c:v>
                  </c:pt>
                  <c:pt idx="5">
                    <c:v>Telefone</c:v>
                  </c:pt>
                  <c:pt idx="6">
                    <c:v>Luz</c:v>
                  </c:pt>
                  <c:pt idx="7">
                    <c:v>Água</c:v>
                  </c:pt>
                  <c:pt idx="8">
                    <c:v>Aluguel</c:v>
                  </c:pt>
                  <c:pt idx="9">
                    <c:v>Água</c:v>
                  </c:pt>
                  <c:pt idx="10">
                    <c:v>Telefone</c:v>
                  </c:pt>
                  <c:pt idx="11">
                    <c:v>Telefone</c:v>
                  </c:pt>
                  <c:pt idx="12">
                    <c:v>Luz</c:v>
                  </c:pt>
                  <c:pt idx="13">
                    <c:v>Aluguel</c:v>
                  </c:pt>
                  <c:pt idx="14">
                    <c:v>Água </c:v>
                  </c:pt>
                  <c:pt idx="15">
                    <c:v>Luz</c:v>
                  </c:pt>
                </c:lvl>
              </c:multiLvlStrCache>
            </c:multiLvlStrRef>
          </c:cat>
          <c:val>
            <c:numRef>
              <c:f>'Calculo de Despesas'!$F$5:$F$20</c:f>
              <c:numCache>
                <c:formatCode>_("R$"* #,##0.00_);_("R$"* \(#,##0.00\);_("R$"* "-"??_);_(@_)</c:formatCode>
                <c:ptCount val="16"/>
                <c:pt idx="0">
                  <c:v>1068</c:v>
                </c:pt>
                <c:pt idx="1">
                  <c:v>1427</c:v>
                </c:pt>
                <c:pt idx="2">
                  <c:v>893</c:v>
                </c:pt>
                <c:pt idx="3">
                  <c:v>3580</c:v>
                </c:pt>
                <c:pt idx="5">
                  <c:v>995</c:v>
                </c:pt>
                <c:pt idx="6">
                  <c:v>145</c:v>
                </c:pt>
                <c:pt idx="7">
                  <c:v>435.5</c:v>
                </c:pt>
                <c:pt idx="8">
                  <c:v>6968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BF-4288-B587-667C549E9C4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08919232"/>
        <c:axId val="1094895792"/>
      </c:lineChart>
      <c:catAx>
        <c:axId val="90891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4895792"/>
        <c:crosses val="autoZero"/>
        <c:auto val="1"/>
        <c:lblAlgn val="ctr"/>
        <c:lblOffset val="100"/>
        <c:noMultiLvlLbl val="0"/>
      </c:catAx>
      <c:valAx>
        <c:axId val="109489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891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'EMPRESA NACIONAL SA'!$C$1:$C$11</c:f>
              <c:strCache>
                <c:ptCount val="11"/>
                <c:pt idx="0">
                  <c:v>Empresa Nacional</c:v>
                </c:pt>
                <c:pt idx="1">
                  <c:v>               S/A</c:v>
                </c:pt>
                <c:pt idx="2">
                  <c:v>Produto</c:v>
                </c:pt>
                <c:pt idx="3">
                  <c:v>Porca</c:v>
                </c:pt>
                <c:pt idx="4">
                  <c:v>Parafuso</c:v>
                </c:pt>
                <c:pt idx="5">
                  <c:v>Arruela</c:v>
                </c:pt>
                <c:pt idx="6">
                  <c:v>Prego</c:v>
                </c:pt>
                <c:pt idx="7">
                  <c:v>Alicate</c:v>
                </c:pt>
                <c:pt idx="8">
                  <c:v>Martelo</c:v>
                </c:pt>
                <c:pt idx="9">
                  <c:v>Totais</c:v>
                </c:pt>
                <c:pt idx="10">
                  <c:v>Produto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DB-401A-B171-4FB2E0905D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DB-401A-B171-4FB2E0905D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8DB-401A-B171-4FB2E0905DB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8DB-401A-B171-4FB2E0905DB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8DB-401A-B171-4FB2E0905DB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8DB-401A-B171-4FB2E0905DB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8DB-401A-B171-4FB2E0905DB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8DB-401A-B171-4FB2E0905DB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8DB-401A-B171-4FB2E0905DB0}"/>
              </c:ext>
            </c:extLst>
          </c:dPt>
          <c:cat>
            <c:strRef>
              <c:f>'EMPRESA NACIONAL SA'!$B$12:$B$20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Totais</c:v>
                </c:pt>
                <c:pt idx="7">
                  <c:v>Total do</c:v>
                </c:pt>
                <c:pt idx="8">
                  <c:v>Semestre</c:v>
                </c:pt>
              </c:strCache>
            </c:strRef>
          </c:cat>
          <c:val>
            <c:numRef>
              <c:f>'EMPRESA NACIONAL SA'!$C$12:$C$20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58-415D-B56F-C1F9349B5566}"/>
            </c:ext>
          </c:extLst>
        </c:ser>
        <c:ser>
          <c:idx val="1"/>
          <c:order val="1"/>
          <c:tx>
            <c:strRef>
              <c:f>'EMPRESA NACIONAL SA'!$D$1:$D$11</c:f>
              <c:strCache>
                <c:ptCount val="11"/>
                <c:pt idx="0">
                  <c:v>Empresa Nacional</c:v>
                </c:pt>
                <c:pt idx="1">
                  <c:v>               S/A</c:v>
                </c:pt>
                <c:pt idx="2">
                  <c:v>Jan</c:v>
                </c:pt>
                <c:pt idx="3">
                  <c:v> R$ 4.500,00 </c:v>
                </c:pt>
                <c:pt idx="4">
                  <c:v> R$ 6.250,00 </c:v>
                </c:pt>
                <c:pt idx="5">
                  <c:v> R$ 3.300,00 </c:v>
                </c:pt>
                <c:pt idx="6">
                  <c:v> R$ 8.000,00 </c:v>
                </c:pt>
                <c:pt idx="7">
                  <c:v> R$ 4.557,00 </c:v>
                </c:pt>
                <c:pt idx="8">
                  <c:v> R$ 3.260,00 </c:v>
                </c:pt>
                <c:pt idx="9">
                  <c:v> R$ 29.867,00 </c:v>
                </c:pt>
                <c:pt idx="10">
                  <c:v>Abr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8DB-401A-B171-4FB2E0905D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8DB-401A-B171-4FB2E0905D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E8DB-401A-B171-4FB2E0905DB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E8DB-401A-B171-4FB2E0905DB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E8DB-401A-B171-4FB2E0905DB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E8DB-401A-B171-4FB2E0905DB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E8DB-401A-B171-4FB2E0905DB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E8DB-401A-B171-4FB2E0905DB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E8DB-401A-B171-4FB2E0905DB0}"/>
              </c:ext>
            </c:extLst>
          </c:dPt>
          <c:cat>
            <c:strRef>
              <c:f>'EMPRESA NACIONAL SA'!$B$12:$B$20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Totais</c:v>
                </c:pt>
                <c:pt idx="7">
                  <c:v>Total do</c:v>
                </c:pt>
                <c:pt idx="8">
                  <c:v>Semestre</c:v>
                </c:pt>
              </c:strCache>
            </c:strRef>
          </c:cat>
          <c:val>
            <c:numRef>
              <c:f>'EMPRESA NACIONAL SA'!$D$12:$D$20</c:f>
              <c:numCache>
                <c:formatCode>_("R$"* #,##0.00_);_("R$"* \(#,##0.00\);_("R$"* "-"??_);_(@_)</c:formatCode>
                <c:ptCount val="9"/>
                <c:pt idx="0">
                  <c:v>6265</c:v>
                </c:pt>
                <c:pt idx="1">
                  <c:v>8701</c:v>
                </c:pt>
                <c:pt idx="2">
                  <c:v>4569</c:v>
                </c:pt>
                <c:pt idx="3">
                  <c:v>12341</c:v>
                </c:pt>
                <c:pt idx="4">
                  <c:v>6344</c:v>
                </c:pt>
                <c:pt idx="5">
                  <c:v>4525</c:v>
                </c:pt>
                <c:pt idx="6">
                  <c:v>42745</c:v>
                </c:pt>
                <c:pt idx="7">
                  <c:v>100733</c:v>
                </c:pt>
                <c:pt idx="8">
                  <c:v>140306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58-415D-B56F-C1F9349B5566}"/>
            </c:ext>
          </c:extLst>
        </c:ser>
        <c:ser>
          <c:idx val="2"/>
          <c:order val="2"/>
          <c:tx>
            <c:strRef>
              <c:f>'EMPRESA NACIONAL SA'!$E$1:$E$11</c:f>
              <c:strCache>
                <c:ptCount val="11"/>
                <c:pt idx="0">
                  <c:v>Empresa Nacional</c:v>
                </c:pt>
                <c:pt idx="1">
                  <c:v>               S/A</c:v>
                </c:pt>
                <c:pt idx="2">
                  <c:v>Fev</c:v>
                </c:pt>
                <c:pt idx="3">
                  <c:v> R$ 5.040,00 </c:v>
                </c:pt>
                <c:pt idx="4">
                  <c:v> R$ 7.000,00 </c:v>
                </c:pt>
                <c:pt idx="5">
                  <c:v> R$ 3.696,00 </c:v>
                </c:pt>
                <c:pt idx="6">
                  <c:v> R$ 8.690,00 </c:v>
                </c:pt>
                <c:pt idx="7">
                  <c:v> R$ 5.104,00 </c:v>
                </c:pt>
                <c:pt idx="8">
                  <c:v> R$ 3.640,00 </c:v>
                </c:pt>
                <c:pt idx="9">
                  <c:v> R$ 33.170,00 </c:v>
                </c:pt>
                <c:pt idx="10">
                  <c:v>Mai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E8DB-401A-B171-4FB2E0905D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E8DB-401A-B171-4FB2E0905D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E8DB-401A-B171-4FB2E0905DB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E8DB-401A-B171-4FB2E0905DB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E8DB-401A-B171-4FB2E0905DB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E8DB-401A-B171-4FB2E0905DB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E8DB-401A-B171-4FB2E0905DB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E8DB-401A-B171-4FB2E0905DB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E8DB-401A-B171-4FB2E0905DB0}"/>
              </c:ext>
            </c:extLst>
          </c:dPt>
          <c:cat>
            <c:strRef>
              <c:f>'EMPRESA NACIONAL SA'!$B$12:$B$20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Totais</c:v>
                </c:pt>
                <c:pt idx="7">
                  <c:v>Total do</c:v>
                </c:pt>
                <c:pt idx="8">
                  <c:v>Semestre</c:v>
                </c:pt>
              </c:strCache>
            </c:strRef>
          </c:cat>
          <c:val>
            <c:numRef>
              <c:f>'EMPRESA NACIONAL SA'!$E$12:$E$20</c:f>
              <c:numCache>
                <c:formatCode>_("R$"* #,##0.00_);_("R$"* \(#,##0.00\);_("R$"* "-"??_);_(@_)</c:formatCode>
                <c:ptCount val="9"/>
                <c:pt idx="0">
                  <c:v>6954</c:v>
                </c:pt>
                <c:pt idx="1">
                  <c:v>9658</c:v>
                </c:pt>
                <c:pt idx="2">
                  <c:v>5099</c:v>
                </c:pt>
                <c:pt idx="3">
                  <c:v>12365</c:v>
                </c:pt>
                <c:pt idx="4">
                  <c:v>7042</c:v>
                </c:pt>
                <c:pt idx="5">
                  <c:v>5022</c:v>
                </c:pt>
                <c:pt idx="6">
                  <c:v>46140</c:v>
                </c:pt>
                <c:pt idx="7">
                  <c:v>241039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58-415D-B56F-C1F9349B5566}"/>
            </c:ext>
          </c:extLst>
        </c:ser>
        <c:ser>
          <c:idx val="3"/>
          <c:order val="3"/>
          <c:tx>
            <c:strRef>
              <c:f>'EMPRESA NACIONAL SA'!$F$1:$F$11</c:f>
              <c:strCache>
                <c:ptCount val="11"/>
                <c:pt idx="0">
                  <c:v>Empresa Nacional</c:v>
                </c:pt>
                <c:pt idx="1">
                  <c:v>               S/A</c:v>
                </c:pt>
                <c:pt idx="2">
                  <c:v>Mar</c:v>
                </c:pt>
                <c:pt idx="3">
                  <c:v> R$ 5.696,00 </c:v>
                </c:pt>
                <c:pt idx="4">
                  <c:v> R$ 7.910,00 </c:v>
                </c:pt>
                <c:pt idx="5">
                  <c:v> R$ 4.176,00 </c:v>
                </c:pt>
                <c:pt idx="6">
                  <c:v> R$ 10.125,00 </c:v>
                </c:pt>
                <c:pt idx="7">
                  <c:v> R$ 5.676,00 </c:v>
                </c:pt>
                <c:pt idx="8">
                  <c:v> R$ 4.113,00 </c:v>
                </c:pt>
                <c:pt idx="9">
                  <c:v> R$ 37.696,00 </c:v>
                </c:pt>
                <c:pt idx="10">
                  <c:v>Jun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E8DB-401A-B171-4FB2E0905D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E8DB-401A-B171-4FB2E0905D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E8DB-401A-B171-4FB2E0905DB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E8DB-401A-B171-4FB2E0905DB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E8DB-401A-B171-4FB2E0905DB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E8DB-401A-B171-4FB2E0905DB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E8DB-401A-B171-4FB2E0905DB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E8DB-401A-B171-4FB2E0905DB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E8DB-401A-B171-4FB2E0905DB0}"/>
              </c:ext>
            </c:extLst>
          </c:dPt>
          <c:cat>
            <c:strRef>
              <c:f>'EMPRESA NACIONAL SA'!$B$12:$B$20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Totais</c:v>
                </c:pt>
                <c:pt idx="7">
                  <c:v>Total do</c:v>
                </c:pt>
                <c:pt idx="8">
                  <c:v>Semestre</c:v>
                </c:pt>
              </c:strCache>
            </c:strRef>
          </c:cat>
          <c:val>
            <c:numRef>
              <c:f>'EMPRESA NACIONAL SA'!$F$12:$F$20</c:f>
              <c:numCache>
                <c:formatCode>_("R$"* #,##0.00_);_("R$"* \(#,##0.00\);_("R$"* "-"??_);_(@_)</c:formatCode>
                <c:ptCount val="9"/>
                <c:pt idx="0">
                  <c:v>7858</c:v>
                </c:pt>
                <c:pt idx="1">
                  <c:v>10197</c:v>
                </c:pt>
                <c:pt idx="2">
                  <c:v>5769</c:v>
                </c:pt>
                <c:pt idx="3">
                  <c:v>13969</c:v>
                </c:pt>
                <c:pt idx="4">
                  <c:v>7957</c:v>
                </c:pt>
                <c:pt idx="5">
                  <c:v>5671</c:v>
                </c:pt>
                <c:pt idx="6">
                  <c:v>51421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58-415D-B56F-C1F9349B5566}"/>
            </c:ext>
          </c:extLst>
        </c:ser>
        <c:ser>
          <c:idx val="4"/>
          <c:order val="4"/>
          <c:tx>
            <c:strRef>
              <c:f>'EMPRESA NACIONAL SA'!$G$1:$G$11</c:f>
              <c:strCache>
                <c:ptCount val="11"/>
                <c:pt idx="0">
                  <c:v>Empresa Nacional</c:v>
                </c:pt>
                <c:pt idx="1">
                  <c:v>               S/A</c:v>
                </c:pt>
                <c:pt idx="2">
                  <c:v>Total 1°Trim.</c:v>
                </c:pt>
                <c:pt idx="3">
                  <c:v> R$ 15.236,00 </c:v>
                </c:pt>
                <c:pt idx="4">
                  <c:v> R$ 21.160,00 </c:v>
                </c:pt>
                <c:pt idx="5">
                  <c:v> R$ 11.172,00 </c:v>
                </c:pt>
                <c:pt idx="6">
                  <c:v> R$ 26.815,00 </c:v>
                </c:pt>
                <c:pt idx="7">
                  <c:v> R$ 15.337,00 </c:v>
                </c:pt>
                <c:pt idx="8">
                  <c:v> R$ 11.013,00 </c:v>
                </c:pt>
                <c:pt idx="9">
                  <c:v> R$ 100.733,00 </c:v>
                </c:pt>
                <c:pt idx="10">
                  <c:v>Total 2° Trim.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E8DB-401A-B171-4FB2E0905D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E8DB-401A-B171-4FB2E0905D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E8DB-401A-B171-4FB2E0905DB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E8DB-401A-B171-4FB2E0905DB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E8DB-401A-B171-4FB2E0905DB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E8DB-401A-B171-4FB2E0905DB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E8DB-401A-B171-4FB2E0905DB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E8DB-401A-B171-4FB2E0905DB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E8DB-401A-B171-4FB2E0905DB0}"/>
              </c:ext>
            </c:extLst>
          </c:dPt>
          <c:cat>
            <c:strRef>
              <c:f>'EMPRESA NACIONAL SA'!$B$12:$B$20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Totais</c:v>
                </c:pt>
                <c:pt idx="7">
                  <c:v>Total do</c:v>
                </c:pt>
                <c:pt idx="8">
                  <c:v>Semestre</c:v>
                </c:pt>
              </c:strCache>
            </c:strRef>
          </c:cat>
          <c:val>
            <c:numRef>
              <c:f>'EMPRESA NACIONAL SA'!$G$12:$G$20</c:f>
              <c:numCache>
                <c:formatCode>_("R$"* #,##0.00_);_("R$"* \(#,##0.00\);_("R$"* "-"??_);_(@_)</c:formatCode>
                <c:ptCount val="9"/>
                <c:pt idx="0">
                  <c:v>21077</c:v>
                </c:pt>
                <c:pt idx="1">
                  <c:v>28556</c:v>
                </c:pt>
                <c:pt idx="2">
                  <c:v>15437</c:v>
                </c:pt>
                <c:pt idx="3">
                  <c:v>38675</c:v>
                </c:pt>
                <c:pt idx="4">
                  <c:v>21343</c:v>
                </c:pt>
                <c:pt idx="5">
                  <c:v>15218</c:v>
                </c:pt>
                <c:pt idx="6">
                  <c:v>140306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58-415D-B56F-C1F9349B5566}"/>
            </c:ext>
          </c:extLst>
        </c:ser>
        <c:ser>
          <c:idx val="5"/>
          <c:order val="5"/>
          <c:tx>
            <c:strRef>
              <c:f>'EMPRESA NACIONAL SA'!$H$1:$H$11</c:f>
              <c:strCache>
                <c:ptCount val="11"/>
                <c:pt idx="0">
                  <c:v>Empresa Nacional</c:v>
                </c:pt>
                <c:pt idx="1">
                  <c:v>               S/A</c:v>
                </c:pt>
                <c:pt idx="2">
                  <c:v>Máximo</c:v>
                </c:pt>
                <c:pt idx="3">
                  <c:v> R$ 5.696,00 </c:v>
                </c:pt>
                <c:pt idx="4">
                  <c:v> R$ 7.910,00 </c:v>
                </c:pt>
                <c:pt idx="5">
                  <c:v> R$ 4.176,00 </c:v>
                </c:pt>
                <c:pt idx="6">
                  <c:v> R$ 10.125,00 </c:v>
                </c:pt>
                <c:pt idx="7">
                  <c:v> R$ 5.676,00 </c:v>
                </c:pt>
                <c:pt idx="8">
                  <c:v> R$ 4.113,00 </c:v>
                </c:pt>
                <c:pt idx="9">
                  <c:v> R$ 37.696,00 </c:v>
                </c:pt>
                <c:pt idx="10">
                  <c:v>Máximo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E8DB-401A-B171-4FB2E0905D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E8DB-401A-B171-4FB2E0905D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E8DB-401A-B171-4FB2E0905DB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E8DB-401A-B171-4FB2E0905DB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E8DB-401A-B171-4FB2E0905DB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E8DB-401A-B171-4FB2E0905DB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E8DB-401A-B171-4FB2E0905DB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E8DB-401A-B171-4FB2E0905DB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E8DB-401A-B171-4FB2E0905DB0}"/>
              </c:ext>
            </c:extLst>
          </c:dPt>
          <c:cat>
            <c:strRef>
              <c:f>'EMPRESA NACIONAL SA'!$B$12:$B$20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Totais</c:v>
                </c:pt>
                <c:pt idx="7">
                  <c:v>Total do</c:v>
                </c:pt>
                <c:pt idx="8">
                  <c:v>Semestre</c:v>
                </c:pt>
              </c:strCache>
            </c:strRef>
          </c:cat>
          <c:val>
            <c:numRef>
              <c:f>'EMPRESA NACIONAL SA'!$H$12:$H$20</c:f>
              <c:numCache>
                <c:formatCode>_("R$"* #,##0.00_);_("R$"* \(#,##0.00\);_("R$"* "-"??_);_(@_)</c:formatCode>
                <c:ptCount val="9"/>
                <c:pt idx="0">
                  <c:v>7858</c:v>
                </c:pt>
                <c:pt idx="1">
                  <c:v>10197</c:v>
                </c:pt>
                <c:pt idx="2">
                  <c:v>5769</c:v>
                </c:pt>
                <c:pt idx="3">
                  <c:v>13969</c:v>
                </c:pt>
                <c:pt idx="4">
                  <c:v>7957</c:v>
                </c:pt>
                <c:pt idx="5">
                  <c:v>5671</c:v>
                </c:pt>
                <c:pt idx="6">
                  <c:v>51421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58-415D-B56F-C1F9349B5566}"/>
            </c:ext>
          </c:extLst>
        </c:ser>
        <c:ser>
          <c:idx val="6"/>
          <c:order val="6"/>
          <c:tx>
            <c:strRef>
              <c:f>'EMPRESA NACIONAL SA'!$I$1:$I$11</c:f>
              <c:strCache>
                <c:ptCount val="11"/>
                <c:pt idx="0">
                  <c:v>Empresa Nacional</c:v>
                </c:pt>
                <c:pt idx="1">
                  <c:v>               S/A</c:v>
                </c:pt>
                <c:pt idx="2">
                  <c:v>Mínimo</c:v>
                </c:pt>
                <c:pt idx="3">
                  <c:v> R$ 4.500,00 </c:v>
                </c:pt>
                <c:pt idx="4">
                  <c:v> R$ 6.250,00 </c:v>
                </c:pt>
                <c:pt idx="5">
                  <c:v> R$ 3.300,00 </c:v>
                </c:pt>
                <c:pt idx="6">
                  <c:v> R$ 8.000,00 </c:v>
                </c:pt>
                <c:pt idx="7">
                  <c:v> R$ 4.557,00 </c:v>
                </c:pt>
                <c:pt idx="8">
                  <c:v> R$ 3.260,00 </c:v>
                </c:pt>
                <c:pt idx="9">
                  <c:v> R$ 29.867,00 </c:v>
                </c:pt>
                <c:pt idx="10">
                  <c:v>Mínimo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E8DB-401A-B171-4FB2E0905D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E8DB-401A-B171-4FB2E0905D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E8DB-401A-B171-4FB2E0905DB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E8DB-401A-B171-4FB2E0905DB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E8DB-401A-B171-4FB2E0905DB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E8DB-401A-B171-4FB2E0905DB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E8DB-401A-B171-4FB2E0905DB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E8DB-401A-B171-4FB2E0905DB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E8DB-401A-B171-4FB2E0905DB0}"/>
              </c:ext>
            </c:extLst>
          </c:dPt>
          <c:cat>
            <c:strRef>
              <c:f>'EMPRESA NACIONAL SA'!$B$12:$B$20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Totais</c:v>
                </c:pt>
                <c:pt idx="7">
                  <c:v>Total do</c:v>
                </c:pt>
                <c:pt idx="8">
                  <c:v>Semestre</c:v>
                </c:pt>
              </c:strCache>
            </c:strRef>
          </c:cat>
          <c:val>
            <c:numRef>
              <c:f>'EMPRESA NACIONAL SA'!$I$12:$I$20</c:f>
              <c:numCache>
                <c:formatCode>_("R$"* #,##0.00_);_("R$"* \(#,##0.00\);_("R$"* "-"??_);_(@_)</c:formatCode>
                <c:ptCount val="9"/>
                <c:pt idx="0">
                  <c:v>6265</c:v>
                </c:pt>
                <c:pt idx="1">
                  <c:v>8701</c:v>
                </c:pt>
                <c:pt idx="2">
                  <c:v>4569</c:v>
                </c:pt>
                <c:pt idx="3">
                  <c:v>12341</c:v>
                </c:pt>
                <c:pt idx="4">
                  <c:v>6344</c:v>
                </c:pt>
                <c:pt idx="5">
                  <c:v>4525</c:v>
                </c:pt>
                <c:pt idx="6">
                  <c:v>42745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58-415D-B56F-C1F9349B5566}"/>
            </c:ext>
          </c:extLst>
        </c:ser>
        <c:ser>
          <c:idx val="7"/>
          <c:order val="7"/>
          <c:tx>
            <c:strRef>
              <c:f>'EMPRESA NACIONAL SA'!$J$1:$J$11</c:f>
              <c:strCache>
                <c:ptCount val="11"/>
                <c:pt idx="0">
                  <c:v>Empresa Nacional</c:v>
                </c:pt>
                <c:pt idx="1">
                  <c:v>               S/A</c:v>
                </c:pt>
                <c:pt idx="2">
                  <c:v>Média</c:v>
                </c:pt>
                <c:pt idx="3">
                  <c:v> R$ 5.078,67 </c:v>
                </c:pt>
                <c:pt idx="4">
                  <c:v> R$ 7.053,33 </c:v>
                </c:pt>
                <c:pt idx="5">
                  <c:v> R$ 3.724,00 </c:v>
                </c:pt>
                <c:pt idx="6">
                  <c:v> R$ 8.938,33 </c:v>
                </c:pt>
                <c:pt idx="7">
                  <c:v> R$ 5.112,33 </c:v>
                </c:pt>
                <c:pt idx="8">
                  <c:v> R$ 3.671,00 </c:v>
                </c:pt>
                <c:pt idx="9">
                  <c:v> R$ 33.577,67 </c:v>
                </c:pt>
                <c:pt idx="10">
                  <c:v>Média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E8DB-401A-B171-4FB2E0905D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E8DB-401A-B171-4FB2E0905D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E8DB-401A-B171-4FB2E0905DB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E8DB-401A-B171-4FB2E0905DB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E8DB-401A-B171-4FB2E0905DB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E8DB-401A-B171-4FB2E0905DB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E8DB-401A-B171-4FB2E0905DB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E8DB-401A-B171-4FB2E0905DB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E8DB-401A-B171-4FB2E0905DB0}"/>
              </c:ext>
            </c:extLst>
          </c:dPt>
          <c:cat>
            <c:strRef>
              <c:f>'EMPRESA NACIONAL SA'!$B$12:$B$20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Totais</c:v>
                </c:pt>
                <c:pt idx="7">
                  <c:v>Total do</c:v>
                </c:pt>
                <c:pt idx="8">
                  <c:v>Semestre</c:v>
                </c:pt>
              </c:strCache>
            </c:strRef>
          </c:cat>
          <c:val>
            <c:numRef>
              <c:f>'EMPRESA NACIONAL SA'!$J$12:$J$20</c:f>
              <c:numCache>
                <c:formatCode>_("R$"* #,##0.00_);_("R$"* \(#,##0.00\);_("R$"* "-"??_);_(@_)</c:formatCode>
                <c:ptCount val="9"/>
                <c:pt idx="0">
                  <c:v>7025.666666666667</c:v>
                </c:pt>
                <c:pt idx="1">
                  <c:v>9518.6666666666661</c:v>
                </c:pt>
                <c:pt idx="2">
                  <c:v>5145.666666666667</c:v>
                </c:pt>
                <c:pt idx="3">
                  <c:v>12891.666666666666</c:v>
                </c:pt>
                <c:pt idx="4">
                  <c:v>7114.333333333333</c:v>
                </c:pt>
                <c:pt idx="5">
                  <c:v>5072.666666666667</c:v>
                </c:pt>
                <c:pt idx="6">
                  <c:v>46768.666666666664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58-415D-B56F-C1F9349B5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0</xdr:row>
      <xdr:rowOff>0</xdr:rowOff>
    </xdr:from>
    <xdr:to>
      <xdr:col>15</xdr:col>
      <xdr:colOff>0</xdr:colOff>
      <xdr:row>13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3FC8950-B115-42DF-B609-EB8ABF379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18</xdr:col>
      <xdr:colOff>304800</xdr:colOff>
      <xdr:row>10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E48D3DF-BB8B-4F6E-AA4E-D88D6EF128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590549</xdr:colOff>
      <xdr:row>0</xdr:row>
      <xdr:rowOff>0</xdr:rowOff>
    </xdr:from>
    <xdr:to>
      <xdr:col>19</xdr:col>
      <xdr:colOff>0</xdr:colOff>
      <xdr:row>9</xdr:row>
      <xdr:rowOff>9524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B3975CB-1A1B-4012-8F2B-FAA4112523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7844</xdr:colOff>
      <xdr:row>0</xdr:row>
      <xdr:rowOff>0</xdr:rowOff>
    </xdr:from>
    <xdr:to>
      <xdr:col>21</xdr:col>
      <xdr:colOff>19050</xdr:colOff>
      <xdr:row>21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B3D2D81-4CC3-4BBB-A2E2-4DF09A479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0</xdr:row>
      <xdr:rowOff>0</xdr:rowOff>
    </xdr:from>
    <xdr:to>
      <xdr:col>24</xdr:col>
      <xdr:colOff>0</xdr:colOff>
      <xdr:row>23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64E4BE-B882-4FD1-81DB-8E594B495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BD424-C281-4ED6-A366-51AD3469D83F}">
  <dimension ref="A1:K14"/>
  <sheetViews>
    <sheetView workbookViewId="0">
      <selection activeCell="E18" sqref="E18"/>
    </sheetView>
  </sheetViews>
  <sheetFormatPr defaultRowHeight="15" x14ac:dyDescent="0.25"/>
  <cols>
    <col min="2" max="2" width="14.140625" bestFit="1" customWidth="1"/>
  </cols>
  <sheetData>
    <row r="1" spans="1:11" ht="15.75" thickBot="1" x14ac:dyDescent="0.3"/>
    <row r="2" spans="1:11" ht="15.75" thickBot="1" x14ac:dyDescent="0.3">
      <c r="B2" s="4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</row>
    <row r="3" spans="1:11" ht="15.75" thickBot="1" x14ac:dyDescent="0.3">
      <c r="A3" s="3"/>
      <c r="B3" s="10" t="s">
        <v>6</v>
      </c>
      <c r="C3" s="7">
        <v>5</v>
      </c>
      <c r="D3" s="7">
        <v>5</v>
      </c>
      <c r="E3" s="7">
        <v>8</v>
      </c>
      <c r="F3" s="7">
        <v>9</v>
      </c>
      <c r="G3" s="2">
        <f>AVERAGE(C3:F3)</f>
        <v>6.75</v>
      </c>
      <c r="K3" s="6"/>
    </row>
    <row r="4" spans="1:11" ht="15.75" thickBot="1" x14ac:dyDescent="0.3">
      <c r="A4" s="3"/>
      <c r="B4" s="11" t="s">
        <v>7</v>
      </c>
      <c r="C4" s="8">
        <v>5</v>
      </c>
      <c r="D4" s="8">
        <v>5</v>
      </c>
      <c r="E4" s="8">
        <v>5</v>
      </c>
      <c r="F4" s="8">
        <v>5</v>
      </c>
      <c r="G4" s="2">
        <f t="shared" ref="G4:G13" si="0">AVERAGE(C4:F4)</f>
        <v>5</v>
      </c>
    </row>
    <row r="5" spans="1:11" ht="15.75" thickBot="1" x14ac:dyDescent="0.3">
      <c r="A5" s="3"/>
      <c r="B5" s="10" t="s">
        <v>8</v>
      </c>
      <c r="C5" s="7">
        <v>10</v>
      </c>
      <c r="D5" s="7">
        <v>10</v>
      </c>
      <c r="E5" s="7">
        <v>10</v>
      </c>
      <c r="F5" s="7">
        <v>10</v>
      </c>
      <c r="G5" s="2">
        <f t="shared" si="0"/>
        <v>10</v>
      </c>
      <c r="J5" s="6"/>
    </row>
    <row r="6" spans="1:11" ht="15.75" thickBot="1" x14ac:dyDescent="0.3">
      <c r="A6" s="3"/>
      <c r="B6" s="11" t="s">
        <v>9</v>
      </c>
      <c r="C6" s="8">
        <v>8</v>
      </c>
      <c r="D6" s="8">
        <v>8</v>
      </c>
      <c r="E6" s="8">
        <v>2</v>
      </c>
      <c r="F6" s="8">
        <v>2</v>
      </c>
      <c r="G6" s="2">
        <f t="shared" si="0"/>
        <v>5</v>
      </c>
    </row>
    <row r="7" spans="1:11" ht="15.75" thickBot="1" x14ac:dyDescent="0.3">
      <c r="A7" s="3"/>
      <c r="B7" s="10" t="s">
        <v>10</v>
      </c>
      <c r="C7" s="7">
        <v>2</v>
      </c>
      <c r="D7" s="7">
        <v>0</v>
      </c>
      <c r="E7" s="7">
        <v>9</v>
      </c>
      <c r="F7" s="7">
        <v>7</v>
      </c>
      <c r="G7" s="2">
        <f t="shared" si="0"/>
        <v>4.5</v>
      </c>
    </row>
    <row r="8" spans="1:11" ht="15.75" thickBot="1" x14ac:dyDescent="0.3">
      <c r="A8" s="3"/>
      <c r="B8" s="11" t="s">
        <v>11</v>
      </c>
      <c r="C8" s="8">
        <v>10</v>
      </c>
      <c r="D8" s="8">
        <v>10</v>
      </c>
      <c r="E8" s="8">
        <v>10</v>
      </c>
      <c r="F8" s="8">
        <v>10</v>
      </c>
      <c r="G8" s="2">
        <f t="shared" si="0"/>
        <v>10</v>
      </c>
    </row>
    <row r="9" spans="1:11" ht="15.75" thickBot="1" x14ac:dyDescent="0.3">
      <c r="A9" s="3"/>
      <c r="B9" s="10" t="s">
        <v>12</v>
      </c>
      <c r="C9" s="7">
        <v>10</v>
      </c>
      <c r="D9" s="7">
        <v>8</v>
      </c>
      <c r="E9" s="7">
        <v>8</v>
      </c>
      <c r="F9" s="7">
        <v>10</v>
      </c>
      <c r="G9" s="2">
        <f t="shared" si="0"/>
        <v>9</v>
      </c>
    </row>
    <row r="10" spans="1:11" ht="15.75" thickBot="1" x14ac:dyDescent="0.3">
      <c r="A10" s="3"/>
      <c r="B10" s="11" t="s">
        <v>13</v>
      </c>
      <c r="C10" s="8">
        <v>6</v>
      </c>
      <c r="D10" s="8">
        <v>6</v>
      </c>
      <c r="E10" s="8">
        <v>7</v>
      </c>
      <c r="F10" s="8">
        <v>1</v>
      </c>
      <c r="G10" s="2">
        <f t="shared" si="0"/>
        <v>5</v>
      </c>
    </row>
    <row r="11" spans="1:11" ht="15.75" thickBot="1" x14ac:dyDescent="0.3">
      <c r="A11" s="3"/>
      <c r="B11" s="10" t="s">
        <v>14</v>
      </c>
      <c r="C11" s="7">
        <v>5</v>
      </c>
      <c r="D11" s="7">
        <v>4</v>
      </c>
      <c r="E11" s="7">
        <v>7</v>
      </c>
      <c r="F11" s="7">
        <v>7</v>
      </c>
      <c r="G11" s="2">
        <f t="shared" si="0"/>
        <v>5.75</v>
      </c>
    </row>
    <row r="12" spans="1:11" ht="15.75" thickBot="1" x14ac:dyDescent="0.3">
      <c r="A12" s="3"/>
      <c r="B12" s="11" t="s">
        <v>15</v>
      </c>
      <c r="C12" s="8">
        <v>8</v>
      </c>
      <c r="D12" s="8">
        <v>8</v>
      </c>
      <c r="E12" s="8">
        <v>8</v>
      </c>
      <c r="F12" s="8">
        <v>8</v>
      </c>
      <c r="G12" s="2">
        <f t="shared" si="0"/>
        <v>8</v>
      </c>
    </row>
    <row r="13" spans="1:11" ht="15.75" thickBot="1" x14ac:dyDescent="0.3">
      <c r="A13" s="3"/>
      <c r="B13" s="10" t="s">
        <v>16</v>
      </c>
      <c r="C13" s="7">
        <v>2</v>
      </c>
      <c r="D13" s="7">
        <v>4</v>
      </c>
      <c r="E13" s="7">
        <v>8</v>
      </c>
      <c r="F13" s="7">
        <v>4</v>
      </c>
      <c r="G13" s="2">
        <f t="shared" si="0"/>
        <v>4.5</v>
      </c>
    </row>
    <row r="14" spans="1:11" x14ac:dyDescent="0.25">
      <c r="A14" s="6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7F022-EECC-4A76-98EE-D5B811DCD168}">
  <dimension ref="B1:J10"/>
  <sheetViews>
    <sheetView workbookViewId="0">
      <selection activeCell="N29" sqref="N29"/>
    </sheetView>
  </sheetViews>
  <sheetFormatPr defaultRowHeight="15" x14ac:dyDescent="0.25"/>
  <cols>
    <col min="2" max="2" width="9.7109375" bestFit="1" customWidth="1"/>
  </cols>
  <sheetData>
    <row r="1" spans="2:10" ht="15.75" thickBot="1" x14ac:dyDescent="0.3"/>
    <row r="2" spans="2:10" ht="19.5" thickBot="1" x14ac:dyDescent="0.35">
      <c r="B2" s="117" t="s">
        <v>17</v>
      </c>
      <c r="C2" s="118"/>
      <c r="D2" s="118"/>
      <c r="E2" s="118"/>
      <c r="F2" s="118"/>
      <c r="G2" s="118"/>
      <c r="H2" s="118"/>
      <c r="I2" s="118"/>
      <c r="J2" s="119"/>
    </row>
    <row r="3" spans="2:10" ht="15.75" thickBot="1" x14ac:dyDescent="0.3">
      <c r="B3" s="24" t="s">
        <v>18</v>
      </c>
      <c r="C3" s="25" t="s">
        <v>26</v>
      </c>
      <c r="D3" s="26" t="s">
        <v>27</v>
      </c>
      <c r="E3" s="25" t="s">
        <v>28</v>
      </c>
      <c r="F3" s="26" t="s">
        <v>29</v>
      </c>
      <c r="G3" s="25" t="s">
        <v>30</v>
      </c>
      <c r="H3" s="26" t="s">
        <v>31</v>
      </c>
      <c r="I3" s="25" t="s">
        <v>32</v>
      </c>
      <c r="J3" s="9" t="s">
        <v>33</v>
      </c>
    </row>
    <row r="4" spans="2:10" ht="15.75" thickBot="1" x14ac:dyDescent="0.3">
      <c r="B4" s="18" t="s">
        <v>19</v>
      </c>
      <c r="C4" s="20">
        <v>20</v>
      </c>
      <c r="D4" s="19">
        <v>4</v>
      </c>
      <c r="E4" s="20">
        <v>8</v>
      </c>
      <c r="F4" s="19">
        <v>4</v>
      </c>
      <c r="G4" s="20">
        <v>70</v>
      </c>
      <c r="H4" s="19">
        <v>12</v>
      </c>
      <c r="I4" s="20">
        <v>12</v>
      </c>
      <c r="J4" s="8">
        <f>AVERAGE(C4:I4)</f>
        <v>18.571428571428573</v>
      </c>
    </row>
    <row r="5" spans="2:10" ht="15.75" thickBot="1" x14ac:dyDescent="0.3">
      <c r="B5" s="12" t="s">
        <v>20</v>
      </c>
      <c r="C5" s="21">
        <v>12</v>
      </c>
      <c r="D5" s="13">
        <v>82</v>
      </c>
      <c r="E5" s="21">
        <v>78</v>
      </c>
      <c r="F5" s="13">
        <v>10</v>
      </c>
      <c r="G5" s="21">
        <v>80</v>
      </c>
      <c r="H5" s="13">
        <v>90</v>
      </c>
      <c r="I5" s="21">
        <v>90</v>
      </c>
      <c r="J5" s="21">
        <f t="shared" ref="J5:J10" si="0">AVERAGE(C5:I5)</f>
        <v>63.142857142857146</v>
      </c>
    </row>
    <row r="6" spans="2:10" ht="15.75" thickBot="1" x14ac:dyDescent="0.3">
      <c r="B6" s="18" t="s">
        <v>21</v>
      </c>
      <c r="C6" s="20">
        <v>150</v>
      </c>
      <c r="D6" s="19">
        <v>13</v>
      </c>
      <c r="E6" s="20">
        <v>56</v>
      </c>
      <c r="F6" s="19">
        <v>8</v>
      </c>
      <c r="G6" s="20">
        <v>18</v>
      </c>
      <c r="H6" s="19">
        <v>21</v>
      </c>
      <c r="I6" s="20">
        <v>90</v>
      </c>
      <c r="J6" s="21">
        <f t="shared" si="0"/>
        <v>50.857142857142854</v>
      </c>
    </row>
    <row r="7" spans="2:10" ht="15.75" thickBot="1" x14ac:dyDescent="0.3">
      <c r="B7" s="14" t="s">
        <v>22</v>
      </c>
      <c r="C7" s="22">
        <v>10</v>
      </c>
      <c r="D7" s="15">
        <v>10</v>
      </c>
      <c r="E7" s="22">
        <v>10</v>
      </c>
      <c r="F7" s="15">
        <v>10</v>
      </c>
      <c r="G7" s="22">
        <v>8</v>
      </c>
      <c r="H7" s="15">
        <v>7</v>
      </c>
      <c r="I7" s="22">
        <v>100</v>
      </c>
      <c r="J7" s="8">
        <f t="shared" si="0"/>
        <v>22.142857142857142</v>
      </c>
    </row>
    <row r="8" spans="2:10" ht="15.75" thickBot="1" x14ac:dyDescent="0.3">
      <c r="B8" s="12" t="s">
        <v>23</v>
      </c>
      <c r="C8" s="21">
        <v>200</v>
      </c>
      <c r="D8" s="13">
        <v>100</v>
      </c>
      <c r="E8" s="21">
        <v>200</v>
      </c>
      <c r="F8" s="13">
        <v>50</v>
      </c>
      <c r="G8" s="21">
        <v>200</v>
      </c>
      <c r="H8" s="13">
        <v>40</v>
      </c>
      <c r="I8" s="21">
        <v>5</v>
      </c>
      <c r="J8" s="21">
        <f t="shared" si="0"/>
        <v>113.57142857142857</v>
      </c>
    </row>
    <row r="9" spans="2:10" ht="15.75" thickBot="1" x14ac:dyDescent="0.3">
      <c r="B9" s="16" t="s">
        <v>24</v>
      </c>
      <c r="C9" s="23">
        <v>70</v>
      </c>
      <c r="D9" s="17">
        <v>70</v>
      </c>
      <c r="E9" s="23">
        <v>70</v>
      </c>
      <c r="F9" s="17">
        <v>10</v>
      </c>
      <c r="G9" s="23">
        <v>70</v>
      </c>
      <c r="H9" s="17">
        <v>70</v>
      </c>
      <c r="I9" s="23">
        <v>12</v>
      </c>
      <c r="J9" s="8">
        <f t="shared" si="0"/>
        <v>53.142857142857146</v>
      </c>
    </row>
    <row r="10" spans="2:10" ht="15.75" thickBot="1" x14ac:dyDescent="0.3">
      <c r="B10" s="12" t="s">
        <v>25</v>
      </c>
      <c r="C10" s="21">
        <v>50</v>
      </c>
      <c r="D10" s="13">
        <v>100</v>
      </c>
      <c r="E10" s="21">
        <v>20</v>
      </c>
      <c r="F10" s="13">
        <v>50</v>
      </c>
      <c r="G10" s="21">
        <v>20</v>
      </c>
      <c r="H10" s="13">
        <v>40</v>
      </c>
      <c r="I10" s="21">
        <v>9</v>
      </c>
      <c r="J10" s="21">
        <f t="shared" si="0"/>
        <v>41.285714285714285</v>
      </c>
    </row>
  </sheetData>
  <mergeCells count="1">
    <mergeCell ref="B2:J2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B3BB0-FAB7-4553-8B4F-C794DC25C219}">
  <dimension ref="B1:J8"/>
  <sheetViews>
    <sheetView workbookViewId="0">
      <selection activeCell="N10" sqref="N10"/>
    </sheetView>
  </sheetViews>
  <sheetFormatPr defaultRowHeight="15" x14ac:dyDescent="0.25"/>
  <cols>
    <col min="2" max="2" width="11" bestFit="1" customWidth="1"/>
  </cols>
  <sheetData>
    <row r="1" spans="2:10" ht="15.75" thickBot="1" x14ac:dyDescent="0.3"/>
    <row r="2" spans="2:10" ht="15.75" thickBot="1" x14ac:dyDescent="0.3">
      <c r="B2" s="120" t="s">
        <v>34</v>
      </c>
      <c r="C2" s="121"/>
      <c r="D2" s="121"/>
      <c r="E2" s="121"/>
      <c r="F2" s="121"/>
      <c r="G2" s="121"/>
      <c r="H2" s="121"/>
      <c r="I2" s="121"/>
      <c r="J2" s="122"/>
    </row>
    <row r="3" spans="2:10" ht="15.75" thickBot="1" x14ac:dyDescent="0.3">
      <c r="B3" s="12"/>
      <c r="C3" s="25" t="s">
        <v>35</v>
      </c>
      <c r="D3" s="26" t="s">
        <v>36</v>
      </c>
      <c r="E3" s="25" t="s">
        <v>37</v>
      </c>
      <c r="F3" s="24" t="s">
        <v>38</v>
      </c>
      <c r="G3" s="25" t="s">
        <v>39</v>
      </c>
      <c r="H3" s="9" t="s">
        <v>40</v>
      </c>
      <c r="I3" s="25" t="s">
        <v>41</v>
      </c>
      <c r="J3" s="9" t="s">
        <v>5</v>
      </c>
    </row>
    <row r="4" spans="2:10" ht="15.75" thickBot="1" x14ac:dyDescent="0.3">
      <c r="B4" s="24" t="s">
        <v>42</v>
      </c>
      <c r="C4" s="21">
        <v>20</v>
      </c>
      <c r="D4" s="7">
        <v>10</v>
      </c>
      <c r="E4" s="13">
        <v>15</v>
      </c>
      <c r="F4" s="12">
        <v>15</v>
      </c>
      <c r="G4" s="21">
        <v>15</v>
      </c>
      <c r="H4" s="7">
        <v>15</v>
      </c>
      <c r="I4" s="21">
        <v>15</v>
      </c>
      <c r="J4" s="7">
        <f>AVERAGE(C4:I4)</f>
        <v>15</v>
      </c>
    </row>
    <row r="5" spans="2:10" ht="15.75" thickBot="1" x14ac:dyDescent="0.3">
      <c r="B5" s="24" t="s">
        <v>43</v>
      </c>
      <c r="C5" s="21">
        <v>40</v>
      </c>
      <c r="D5" s="7">
        <v>35</v>
      </c>
      <c r="E5" s="13">
        <v>80</v>
      </c>
      <c r="F5" s="12">
        <v>22</v>
      </c>
      <c r="G5" s="21">
        <v>32</v>
      </c>
      <c r="H5" s="7">
        <v>90</v>
      </c>
      <c r="I5" s="21">
        <v>200</v>
      </c>
      <c r="J5" s="7">
        <f t="shared" ref="J5:J7" si="0">AVERAGE(C5:I5)</f>
        <v>71.285714285714292</v>
      </c>
    </row>
    <row r="6" spans="2:10" ht="15.75" thickBot="1" x14ac:dyDescent="0.3">
      <c r="B6" s="24" t="s">
        <v>44</v>
      </c>
      <c r="C6" s="21">
        <v>7</v>
      </c>
      <c r="D6" s="7">
        <v>2</v>
      </c>
      <c r="E6" s="13">
        <v>0</v>
      </c>
      <c r="F6" s="12">
        <v>12</v>
      </c>
      <c r="G6" s="21">
        <v>9</v>
      </c>
      <c r="H6" s="7">
        <v>4</v>
      </c>
      <c r="I6" s="21">
        <v>45</v>
      </c>
      <c r="J6" s="7">
        <f t="shared" si="0"/>
        <v>11.285714285714286</v>
      </c>
    </row>
    <row r="7" spans="2:10" ht="15.75" thickBot="1" x14ac:dyDescent="0.3">
      <c r="B7" s="24" t="s">
        <v>45</v>
      </c>
      <c r="C7" s="21">
        <v>12</v>
      </c>
      <c r="D7" s="21">
        <v>0</v>
      </c>
      <c r="E7" s="13">
        <v>23</v>
      </c>
      <c r="F7" s="12">
        <v>55</v>
      </c>
      <c r="G7" s="21">
        <v>79</v>
      </c>
      <c r="H7" s="7">
        <v>121</v>
      </c>
      <c r="I7" s="21">
        <v>90</v>
      </c>
      <c r="J7" s="7">
        <f t="shared" si="0"/>
        <v>54.285714285714285</v>
      </c>
    </row>
    <row r="8" spans="2:10" ht="15.75" thickBot="1" x14ac:dyDescent="0.3">
      <c r="B8" s="24" t="s">
        <v>46</v>
      </c>
      <c r="C8" s="21">
        <v>12</v>
      </c>
      <c r="D8" s="7">
        <v>43</v>
      </c>
      <c r="E8" s="13">
        <v>90</v>
      </c>
      <c r="F8" s="12">
        <v>3</v>
      </c>
      <c r="G8" s="21">
        <v>34</v>
      </c>
      <c r="H8" s="7">
        <v>178</v>
      </c>
      <c r="I8" s="21">
        <v>55</v>
      </c>
      <c r="J8" s="7">
        <f>AVERAGE(C8:I8)</f>
        <v>59.285714285714285</v>
      </c>
    </row>
  </sheetData>
  <mergeCells count="1">
    <mergeCell ref="B2:J2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2A940-64E5-4ECE-AEE1-5CF69D01E9C8}">
  <dimension ref="B1:F20"/>
  <sheetViews>
    <sheetView zoomScaleNormal="100" workbookViewId="0">
      <selection activeCell="B2" sqref="B2:F20"/>
    </sheetView>
  </sheetViews>
  <sheetFormatPr defaultRowHeight="15" x14ac:dyDescent="0.25"/>
  <cols>
    <col min="3" max="3" width="11" bestFit="1" customWidth="1"/>
    <col min="4" max="4" width="1.42578125" customWidth="1"/>
    <col min="5" max="5" width="25.7109375" bestFit="1" customWidth="1"/>
    <col min="6" max="6" width="14.28515625" bestFit="1" customWidth="1"/>
  </cols>
  <sheetData>
    <row r="1" spans="2:6" ht="15.75" thickBot="1" x14ac:dyDescent="0.3"/>
    <row r="2" spans="2:6" ht="15.75" thickBot="1" x14ac:dyDescent="0.3">
      <c r="B2" s="125" t="s">
        <v>47</v>
      </c>
      <c r="C2" s="126"/>
      <c r="D2" s="126"/>
      <c r="E2" s="126"/>
      <c r="F2" s="127"/>
    </row>
    <row r="3" spans="2:6" ht="15.75" thickBot="1" x14ac:dyDescent="0.3">
      <c r="B3" s="28"/>
      <c r="C3" s="5"/>
      <c r="D3" s="2"/>
      <c r="E3" s="5"/>
      <c r="F3" s="29"/>
    </row>
    <row r="4" spans="2:6" ht="15.75" thickBot="1" x14ac:dyDescent="0.3">
      <c r="B4" s="38" t="s">
        <v>48</v>
      </c>
      <c r="C4" s="38" t="s">
        <v>54</v>
      </c>
      <c r="D4" s="39"/>
      <c r="E4" s="40" t="s">
        <v>55</v>
      </c>
      <c r="F4" s="39" t="s">
        <v>66</v>
      </c>
    </row>
    <row r="5" spans="2:6" ht="15.75" thickBot="1" x14ac:dyDescent="0.3">
      <c r="B5" s="41" t="s">
        <v>49</v>
      </c>
      <c r="C5" s="36">
        <v>145</v>
      </c>
      <c r="D5" s="3"/>
      <c r="E5" s="30" t="s">
        <v>49</v>
      </c>
      <c r="F5" s="53">
        <f>SUM(C5+C12+C14+C19)</f>
        <v>1068</v>
      </c>
    </row>
    <row r="6" spans="2:6" ht="15.75" thickBot="1" x14ac:dyDescent="0.3">
      <c r="B6" s="42" t="s">
        <v>50</v>
      </c>
      <c r="C6" s="37">
        <v>274</v>
      </c>
      <c r="D6" s="2"/>
      <c r="E6" s="34" t="s">
        <v>50</v>
      </c>
      <c r="F6" s="54">
        <f>SUM(C6+C11+C17+C20)</f>
        <v>1427</v>
      </c>
    </row>
    <row r="7" spans="2:6" ht="15.75" thickBot="1" x14ac:dyDescent="0.3">
      <c r="B7" s="42" t="s">
        <v>51</v>
      </c>
      <c r="C7" s="37">
        <v>248</v>
      </c>
      <c r="D7" s="2"/>
      <c r="E7" s="35" t="s">
        <v>51</v>
      </c>
      <c r="F7" s="54">
        <f>SUM(C7+C10+C15+C16)</f>
        <v>893</v>
      </c>
    </row>
    <row r="8" spans="2:6" ht="15.75" thickBot="1" x14ac:dyDescent="0.3">
      <c r="B8" s="42" t="s">
        <v>52</v>
      </c>
      <c r="C8" s="45">
        <v>795</v>
      </c>
      <c r="D8" s="2"/>
      <c r="E8" s="34" t="s">
        <v>52</v>
      </c>
      <c r="F8" s="54">
        <f>SUM(C8+C9+C13+C18)</f>
        <v>3580</v>
      </c>
    </row>
    <row r="9" spans="2:6" ht="15.75" thickBot="1" x14ac:dyDescent="0.3">
      <c r="B9" s="43" t="s">
        <v>52</v>
      </c>
      <c r="C9" s="46">
        <v>895</v>
      </c>
      <c r="D9" s="29"/>
      <c r="E9" s="31"/>
      <c r="F9" s="29"/>
    </row>
    <row r="10" spans="2:6" ht="15.75" thickBot="1" x14ac:dyDescent="0.3">
      <c r="B10" s="41" t="s">
        <v>51</v>
      </c>
      <c r="C10" s="49">
        <v>335</v>
      </c>
      <c r="D10" s="3"/>
      <c r="E10" s="27" t="s">
        <v>56</v>
      </c>
      <c r="F10" s="53">
        <f>MAX(C5:C20)</f>
        <v>995</v>
      </c>
    </row>
    <row r="11" spans="2:6" ht="15.75" thickBot="1" x14ac:dyDescent="0.3">
      <c r="B11" s="44" t="s">
        <v>50</v>
      </c>
      <c r="C11" s="50">
        <v>364</v>
      </c>
      <c r="D11" s="32"/>
      <c r="E11" s="33" t="s">
        <v>65</v>
      </c>
      <c r="F11" s="55">
        <f>MIN(C5:C20)</f>
        <v>145</v>
      </c>
    </row>
    <row r="12" spans="2:6" ht="15.75" thickBot="1" x14ac:dyDescent="0.3">
      <c r="B12" s="42" t="s">
        <v>49</v>
      </c>
      <c r="C12" s="37">
        <v>253</v>
      </c>
      <c r="D12" s="2"/>
      <c r="E12" s="34" t="s">
        <v>57</v>
      </c>
      <c r="F12" s="54">
        <f>AVERAGE(C5:C20)</f>
        <v>435.5</v>
      </c>
    </row>
    <row r="13" spans="2:6" ht="15.75" thickBot="1" x14ac:dyDescent="0.3">
      <c r="B13" s="43" t="s">
        <v>52</v>
      </c>
      <c r="C13" s="46">
        <v>995</v>
      </c>
      <c r="D13" s="29"/>
      <c r="E13" s="31" t="s">
        <v>58</v>
      </c>
      <c r="F13" s="56">
        <f>SUM(C5:C20)</f>
        <v>6968</v>
      </c>
    </row>
    <row r="14" spans="2:6" ht="15.75" thickBot="1" x14ac:dyDescent="0.3">
      <c r="B14" s="42" t="s">
        <v>49</v>
      </c>
      <c r="C14" s="57">
        <v>335</v>
      </c>
      <c r="D14" s="2"/>
      <c r="E14" s="5"/>
      <c r="F14" s="2"/>
    </row>
    <row r="15" spans="2:6" ht="15.75" thickBot="1" x14ac:dyDescent="0.3">
      <c r="B15" s="42" t="s">
        <v>51</v>
      </c>
      <c r="C15" s="37">
        <v>146</v>
      </c>
      <c r="D15" s="2"/>
      <c r="E15" s="47" t="s">
        <v>59</v>
      </c>
      <c r="F15" s="48"/>
    </row>
    <row r="16" spans="2:6" ht="15.75" thickBot="1" x14ac:dyDescent="0.3">
      <c r="B16" s="42" t="s">
        <v>51</v>
      </c>
      <c r="C16" s="52">
        <v>164</v>
      </c>
      <c r="D16" s="1"/>
      <c r="E16" s="123" t="s">
        <v>60</v>
      </c>
      <c r="F16" s="124"/>
    </row>
    <row r="17" spans="2:6" ht="15.75" thickBot="1" x14ac:dyDescent="0.3">
      <c r="B17" s="42" t="s">
        <v>50</v>
      </c>
      <c r="C17" s="58">
        <v>342</v>
      </c>
      <c r="D17" s="1"/>
      <c r="E17" s="123" t="s">
        <v>61</v>
      </c>
      <c r="F17" s="124"/>
    </row>
    <row r="18" spans="2:6" ht="15.75" thickBot="1" x14ac:dyDescent="0.3">
      <c r="B18" s="42" t="s">
        <v>52</v>
      </c>
      <c r="C18" s="59">
        <v>895</v>
      </c>
      <c r="D18" s="1"/>
      <c r="E18" s="123" t="s">
        <v>62</v>
      </c>
      <c r="F18" s="124"/>
    </row>
    <row r="19" spans="2:6" ht="15.75" thickBot="1" x14ac:dyDescent="0.3">
      <c r="B19" s="43" t="s">
        <v>53</v>
      </c>
      <c r="C19" s="45">
        <v>335</v>
      </c>
      <c r="D19" s="1"/>
      <c r="E19" s="123" t="s">
        <v>63</v>
      </c>
      <c r="F19" s="124"/>
    </row>
    <row r="20" spans="2:6" ht="15.75" thickBot="1" x14ac:dyDescent="0.3">
      <c r="B20" s="51" t="s">
        <v>50</v>
      </c>
      <c r="C20" s="57">
        <v>447</v>
      </c>
      <c r="D20" s="5"/>
      <c r="E20" s="123" t="s">
        <v>64</v>
      </c>
      <c r="F20" s="124"/>
    </row>
  </sheetData>
  <mergeCells count="6">
    <mergeCell ref="E20:F20"/>
    <mergeCell ref="B2:F2"/>
    <mergeCell ref="E16:F16"/>
    <mergeCell ref="E17:F17"/>
    <mergeCell ref="E18:F18"/>
    <mergeCell ref="E19:F19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04477-C548-41B4-848C-7FF80CB222B9}">
  <dimension ref="A1:K27"/>
  <sheetViews>
    <sheetView zoomScaleNormal="100" workbookViewId="0">
      <selection activeCell="N30" sqref="N30"/>
    </sheetView>
  </sheetViews>
  <sheetFormatPr defaultRowHeight="15" x14ac:dyDescent="0.25"/>
  <cols>
    <col min="4" max="5" width="14.28515625" bestFit="1" customWidth="1"/>
    <col min="6" max="6" width="13.85546875" bestFit="1" customWidth="1"/>
    <col min="7" max="7" width="15" bestFit="1" customWidth="1"/>
    <col min="8" max="10" width="13.85546875" bestFit="1" customWidth="1"/>
  </cols>
  <sheetData>
    <row r="1" spans="1:11" ht="18.75" x14ac:dyDescent="0.3">
      <c r="A1" s="109"/>
      <c r="B1" s="133" t="s">
        <v>81</v>
      </c>
      <c r="C1" s="134"/>
      <c r="D1" s="134"/>
      <c r="E1" s="134"/>
      <c r="F1" s="134"/>
      <c r="G1" s="134"/>
      <c r="H1" s="134"/>
      <c r="I1" s="134"/>
      <c r="J1" s="135"/>
      <c r="K1" s="110"/>
    </row>
    <row r="2" spans="1:11" ht="19.5" thickBot="1" x14ac:dyDescent="0.3">
      <c r="A2" s="111"/>
      <c r="B2" s="128" t="s">
        <v>82</v>
      </c>
      <c r="C2" s="129"/>
      <c r="D2" s="129"/>
      <c r="E2" s="129"/>
      <c r="F2" s="129"/>
      <c r="G2" s="129"/>
      <c r="H2" s="129"/>
      <c r="I2" s="129"/>
      <c r="J2" s="130"/>
      <c r="K2" s="112"/>
    </row>
    <row r="3" spans="1:11" ht="15.75" thickBot="1" x14ac:dyDescent="0.3">
      <c r="A3" s="111"/>
      <c r="B3" s="69" t="s">
        <v>67</v>
      </c>
      <c r="C3" s="70" t="s">
        <v>69</v>
      </c>
      <c r="D3" s="71" t="s">
        <v>26</v>
      </c>
      <c r="E3" s="70" t="s">
        <v>27</v>
      </c>
      <c r="F3" s="71" t="s">
        <v>28</v>
      </c>
      <c r="G3" s="70" t="s">
        <v>77</v>
      </c>
      <c r="H3" s="71" t="s">
        <v>78</v>
      </c>
      <c r="I3" s="70" t="s">
        <v>79</v>
      </c>
      <c r="J3" s="72" t="s">
        <v>80</v>
      </c>
      <c r="K3" s="112"/>
    </row>
    <row r="4" spans="1:11" ht="15.75" thickBot="1" x14ac:dyDescent="0.3">
      <c r="A4" s="111"/>
      <c r="B4" s="81">
        <v>1</v>
      </c>
      <c r="C4" s="86" t="s">
        <v>70</v>
      </c>
      <c r="D4" s="87">
        <v>4500</v>
      </c>
      <c r="E4" s="88">
        <v>5040</v>
      </c>
      <c r="F4" s="87">
        <v>5696</v>
      </c>
      <c r="G4" s="89">
        <f>SUM(D4:F4)</f>
        <v>15236</v>
      </c>
      <c r="H4" s="90">
        <f>MAX(D4:F4)</f>
        <v>5696</v>
      </c>
      <c r="I4" s="89">
        <f>MIN(D4:F4)</f>
        <v>4500</v>
      </c>
      <c r="J4" s="91">
        <f>AVERAGE(D4:F4)</f>
        <v>5078.666666666667</v>
      </c>
      <c r="K4" s="112"/>
    </row>
    <row r="5" spans="1:11" ht="15.75" thickBot="1" x14ac:dyDescent="0.3">
      <c r="A5" s="111"/>
      <c r="B5" s="82">
        <v>2</v>
      </c>
      <c r="C5" s="92" t="s">
        <v>71</v>
      </c>
      <c r="D5" s="93">
        <v>6250</v>
      </c>
      <c r="E5" s="94">
        <v>7000</v>
      </c>
      <c r="F5" s="93">
        <v>7910</v>
      </c>
      <c r="G5" s="89">
        <f t="shared" ref="G5:G10" si="0">SUM(D5:F5)</f>
        <v>21160</v>
      </c>
      <c r="H5" s="90">
        <f t="shared" ref="H5:H10" si="1">MAX(D5:F5)</f>
        <v>7910</v>
      </c>
      <c r="I5" s="89">
        <f t="shared" ref="I5:I10" si="2">MIN(D5:F5)</f>
        <v>6250</v>
      </c>
      <c r="J5" s="91">
        <f t="shared" ref="J5:J10" si="3">AVERAGE(D5:F5)</f>
        <v>7053.333333333333</v>
      </c>
      <c r="K5" s="112"/>
    </row>
    <row r="6" spans="1:11" ht="15.75" thickBot="1" x14ac:dyDescent="0.3">
      <c r="A6" s="111"/>
      <c r="B6" s="81">
        <v>3</v>
      </c>
      <c r="C6" s="86" t="s">
        <v>72</v>
      </c>
      <c r="D6" s="87">
        <v>3300</v>
      </c>
      <c r="E6" s="88">
        <v>3696</v>
      </c>
      <c r="F6" s="87">
        <v>4176</v>
      </c>
      <c r="G6" s="89">
        <f t="shared" si="0"/>
        <v>11172</v>
      </c>
      <c r="H6" s="90">
        <f t="shared" si="1"/>
        <v>4176</v>
      </c>
      <c r="I6" s="89">
        <f t="shared" si="2"/>
        <v>3300</v>
      </c>
      <c r="J6" s="91">
        <f t="shared" si="3"/>
        <v>3724</v>
      </c>
      <c r="K6" s="112"/>
    </row>
    <row r="7" spans="1:11" ht="15.75" thickBot="1" x14ac:dyDescent="0.3">
      <c r="A7" s="111"/>
      <c r="B7" s="81">
        <v>4</v>
      </c>
      <c r="C7" s="86" t="s">
        <v>73</v>
      </c>
      <c r="D7" s="87">
        <v>8000</v>
      </c>
      <c r="E7" s="88">
        <v>8690</v>
      </c>
      <c r="F7" s="87">
        <v>10125</v>
      </c>
      <c r="G7" s="89">
        <f t="shared" si="0"/>
        <v>26815</v>
      </c>
      <c r="H7" s="90">
        <f t="shared" si="1"/>
        <v>10125</v>
      </c>
      <c r="I7" s="89">
        <f t="shared" si="2"/>
        <v>8000</v>
      </c>
      <c r="J7" s="91">
        <f t="shared" si="3"/>
        <v>8938.3333333333339</v>
      </c>
      <c r="K7" s="112"/>
    </row>
    <row r="8" spans="1:11" ht="15.75" thickBot="1" x14ac:dyDescent="0.3">
      <c r="A8" s="113"/>
      <c r="B8" s="83">
        <v>5</v>
      </c>
      <c r="C8" s="92" t="s">
        <v>74</v>
      </c>
      <c r="D8" s="93">
        <v>4557</v>
      </c>
      <c r="E8" s="94">
        <v>5104</v>
      </c>
      <c r="F8" s="93">
        <v>5676</v>
      </c>
      <c r="G8" s="89">
        <f t="shared" si="0"/>
        <v>15337</v>
      </c>
      <c r="H8" s="90">
        <f t="shared" si="1"/>
        <v>5676</v>
      </c>
      <c r="I8" s="89">
        <f t="shared" si="2"/>
        <v>4557</v>
      </c>
      <c r="J8" s="91">
        <f t="shared" si="3"/>
        <v>5112.333333333333</v>
      </c>
      <c r="K8" s="112"/>
    </row>
    <row r="9" spans="1:11" ht="15.75" thickBot="1" x14ac:dyDescent="0.3">
      <c r="A9" s="113"/>
      <c r="B9" s="84">
        <v>6</v>
      </c>
      <c r="C9" s="86" t="s">
        <v>75</v>
      </c>
      <c r="D9" s="87">
        <v>3260</v>
      </c>
      <c r="E9" s="88">
        <v>3640</v>
      </c>
      <c r="F9" s="87">
        <v>4113</v>
      </c>
      <c r="G9" s="89">
        <f t="shared" si="0"/>
        <v>11013</v>
      </c>
      <c r="H9" s="90">
        <f t="shared" si="1"/>
        <v>4113</v>
      </c>
      <c r="I9" s="89">
        <f t="shared" si="2"/>
        <v>3260</v>
      </c>
      <c r="J9" s="91">
        <f t="shared" si="3"/>
        <v>3671</v>
      </c>
      <c r="K9" s="112"/>
    </row>
    <row r="10" spans="1:11" ht="15.75" thickBot="1" x14ac:dyDescent="0.3">
      <c r="A10" s="113"/>
      <c r="B10" s="73" t="s">
        <v>68</v>
      </c>
      <c r="C10" s="106"/>
      <c r="D10" s="90">
        <f>SUM(D4:D9)</f>
        <v>29867</v>
      </c>
      <c r="E10" s="95">
        <f t="shared" ref="E10:F10" si="4">SUM(E4:E9)</f>
        <v>33170</v>
      </c>
      <c r="F10" s="89">
        <f t="shared" si="4"/>
        <v>37696</v>
      </c>
      <c r="G10" s="89">
        <f t="shared" si="0"/>
        <v>100733</v>
      </c>
      <c r="H10" s="90">
        <f t="shared" si="1"/>
        <v>37696</v>
      </c>
      <c r="I10" s="89">
        <f t="shared" si="2"/>
        <v>29867</v>
      </c>
      <c r="J10" s="91">
        <f t="shared" si="3"/>
        <v>33577.666666666664</v>
      </c>
      <c r="K10" s="112"/>
    </row>
    <row r="11" spans="1:11" ht="15.75" thickBot="1" x14ac:dyDescent="0.3">
      <c r="A11" s="113"/>
      <c r="B11" s="73" t="s">
        <v>67</v>
      </c>
      <c r="C11" s="74" t="s">
        <v>69</v>
      </c>
      <c r="D11" s="73" t="s">
        <v>29</v>
      </c>
      <c r="E11" s="74" t="s">
        <v>76</v>
      </c>
      <c r="F11" s="73" t="s">
        <v>31</v>
      </c>
      <c r="G11" s="74" t="s">
        <v>85</v>
      </c>
      <c r="H11" s="73" t="s">
        <v>78</v>
      </c>
      <c r="I11" s="74" t="s">
        <v>79</v>
      </c>
      <c r="J11" s="75" t="s">
        <v>80</v>
      </c>
      <c r="K11" s="112"/>
    </row>
    <row r="12" spans="1:11" ht="15.75" thickBot="1" x14ac:dyDescent="0.3">
      <c r="A12" s="113"/>
      <c r="B12" s="85">
        <v>1</v>
      </c>
      <c r="C12" s="96" t="s">
        <v>70</v>
      </c>
      <c r="D12" s="97">
        <v>6265</v>
      </c>
      <c r="E12" s="98">
        <v>6954</v>
      </c>
      <c r="F12" s="97">
        <v>7858</v>
      </c>
      <c r="G12" s="99">
        <f>SUM(D12:F12)</f>
        <v>21077</v>
      </c>
      <c r="H12" s="100">
        <f>MAX(D12:F12)</f>
        <v>7858</v>
      </c>
      <c r="I12" s="99">
        <f>MIN(D12:F12)</f>
        <v>6265</v>
      </c>
      <c r="J12" s="101">
        <f>AVERAGE(D12:F12)</f>
        <v>7025.666666666667</v>
      </c>
      <c r="K12" s="112"/>
    </row>
    <row r="13" spans="1:11" ht="15.75" thickBot="1" x14ac:dyDescent="0.3">
      <c r="A13" s="113"/>
      <c r="B13" s="84">
        <v>2</v>
      </c>
      <c r="C13" s="86" t="s">
        <v>71</v>
      </c>
      <c r="D13" s="87">
        <v>8701</v>
      </c>
      <c r="E13" s="88">
        <v>9658</v>
      </c>
      <c r="F13" s="87">
        <v>10197</v>
      </c>
      <c r="G13" s="89">
        <f t="shared" ref="G13:G18" si="5">SUM(D13:F13)</f>
        <v>28556</v>
      </c>
      <c r="H13" s="90">
        <f t="shared" ref="H13:H18" si="6">MAX(D13:F13)</f>
        <v>10197</v>
      </c>
      <c r="I13" s="89">
        <f t="shared" ref="I13:I18" si="7">MIN(D13:F13)</f>
        <v>8701</v>
      </c>
      <c r="J13" s="91">
        <f t="shared" ref="J13:J18" si="8">AVERAGE(D13:F13)</f>
        <v>9518.6666666666661</v>
      </c>
      <c r="K13" s="112"/>
    </row>
    <row r="14" spans="1:11" ht="15.75" thickBot="1" x14ac:dyDescent="0.3">
      <c r="A14" s="113"/>
      <c r="B14" s="85">
        <v>3</v>
      </c>
      <c r="C14" s="96" t="s">
        <v>72</v>
      </c>
      <c r="D14" s="97">
        <v>4569</v>
      </c>
      <c r="E14" s="98">
        <v>5099</v>
      </c>
      <c r="F14" s="97">
        <v>5769</v>
      </c>
      <c r="G14" s="89">
        <f t="shared" si="5"/>
        <v>15437</v>
      </c>
      <c r="H14" s="90">
        <f t="shared" si="6"/>
        <v>5769</v>
      </c>
      <c r="I14" s="89">
        <f t="shared" si="7"/>
        <v>4569</v>
      </c>
      <c r="J14" s="91">
        <f t="shared" si="8"/>
        <v>5145.666666666667</v>
      </c>
      <c r="K14" s="112"/>
    </row>
    <row r="15" spans="1:11" ht="15.75" thickBot="1" x14ac:dyDescent="0.3">
      <c r="A15" s="113"/>
      <c r="B15" s="84">
        <v>4</v>
      </c>
      <c r="C15" s="86" t="s">
        <v>73</v>
      </c>
      <c r="D15" s="87">
        <v>12341</v>
      </c>
      <c r="E15" s="88">
        <v>12365</v>
      </c>
      <c r="F15" s="87">
        <v>13969</v>
      </c>
      <c r="G15" s="89">
        <f t="shared" si="5"/>
        <v>38675</v>
      </c>
      <c r="H15" s="90">
        <f t="shared" si="6"/>
        <v>13969</v>
      </c>
      <c r="I15" s="89">
        <f t="shared" si="7"/>
        <v>12341</v>
      </c>
      <c r="J15" s="91">
        <f t="shared" si="8"/>
        <v>12891.666666666666</v>
      </c>
      <c r="K15" s="112"/>
    </row>
    <row r="16" spans="1:11" ht="15.75" thickBot="1" x14ac:dyDescent="0.3">
      <c r="A16" s="113"/>
      <c r="B16" s="85">
        <v>5</v>
      </c>
      <c r="C16" s="96" t="s">
        <v>74</v>
      </c>
      <c r="D16" s="97">
        <v>6344</v>
      </c>
      <c r="E16" s="98">
        <v>7042</v>
      </c>
      <c r="F16" s="97">
        <v>7957</v>
      </c>
      <c r="G16" s="102">
        <f t="shared" si="5"/>
        <v>21343</v>
      </c>
      <c r="H16" s="103">
        <f t="shared" si="6"/>
        <v>7957</v>
      </c>
      <c r="I16" s="102">
        <f t="shared" si="7"/>
        <v>6344</v>
      </c>
      <c r="J16" s="104">
        <f t="shared" si="8"/>
        <v>7114.333333333333</v>
      </c>
      <c r="K16" s="112"/>
    </row>
    <row r="17" spans="1:11" ht="15.75" thickBot="1" x14ac:dyDescent="0.3">
      <c r="A17" s="113"/>
      <c r="B17" s="84">
        <v>6</v>
      </c>
      <c r="C17" s="86" t="s">
        <v>75</v>
      </c>
      <c r="D17" s="87">
        <v>4525</v>
      </c>
      <c r="E17" s="88">
        <v>5022</v>
      </c>
      <c r="F17" s="87">
        <v>5671</v>
      </c>
      <c r="G17" s="102">
        <f t="shared" si="5"/>
        <v>15218</v>
      </c>
      <c r="H17" s="103">
        <f t="shared" si="6"/>
        <v>5671</v>
      </c>
      <c r="I17" s="102">
        <f t="shared" si="7"/>
        <v>4525</v>
      </c>
      <c r="J17" s="104">
        <f t="shared" si="8"/>
        <v>5072.666666666667</v>
      </c>
      <c r="K17" s="112"/>
    </row>
    <row r="18" spans="1:11" ht="15.75" thickBot="1" x14ac:dyDescent="0.3">
      <c r="A18" s="113"/>
      <c r="B18" s="76" t="s">
        <v>68</v>
      </c>
      <c r="C18" s="105"/>
      <c r="D18" s="100">
        <f>SUM(D12:D17)</f>
        <v>42745</v>
      </c>
      <c r="E18" s="95">
        <f t="shared" ref="E18:F18" si="9">SUM(E12:E17)</f>
        <v>46140</v>
      </c>
      <c r="F18" s="89">
        <f t="shared" si="9"/>
        <v>51421</v>
      </c>
      <c r="G18" s="99">
        <f t="shared" si="5"/>
        <v>140306</v>
      </c>
      <c r="H18" s="89">
        <f t="shared" si="6"/>
        <v>51421</v>
      </c>
      <c r="I18" s="99">
        <f t="shared" si="7"/>
        <v>42745</v>
      </c>
      <c r="J18" s="101">
        <f t="shared" si="8"/>
        <v>46768.666666666664</v>
      </c>
      <c r="K18" s="112"/>
    </row>
    <row r="19" spans="1:11" x14ac:dyDescent="0.25">
      <c r="A19" s="113"/>
      <c r="B19" s="77" t="s">
        <v>83</v>
      </c>
      <c r="C19" s="79"/>
      <c r="D19" s="107">
        <f>SUM(D10:F10)</f>
        <v>100733</v>
      </c>
      <c r="E19" s="131">
        <f>SUM(D19:D20)</f>
        <v>241039</v>
      </c>
      <c r="F19" s="66"/>
      <c r="G19" s="61"/>
      <c r="H19" s="61"/>
      <c r="I19" s="61"/>
      <c r="J19" s="62"/>
      <c r="K19" s="112"/>
    </row>
    <row r="20" spans="1:11" ht="15.75" thickBot="1" x14ac:dyDescent="0.3">
      <c r="A20" s="111"/>
      <c r="B20" s="78" t="s">
        <v>84</v>
      </c>
      <c r="C20" s="80"/>
      <c r="D20" s="108">
        <f>SUM(D18:F18)</f>
        <v>140306</v>
      </c>
      <c r="E20" s="132"/>
      <c r="F20" s="68"/>
      <c r="G20" s="60"/>
      <c r="H20" s="60"/>
      <c r="I20" s="64"/>
      <c r="J20" s="65"/>
      <c r="K20" s="112"/>
    </row>
    <row r="21" spans="1:11" x14ac:dyDescent="0.25">
      <c r="A21" s="111"/>
      <c r="B21" s="63"/>
      <c r="C21" s="63"/>
      <c r="D21" s="63"/>
      <c r="E21" s="63"/>
      <c r="F21" s="63"/>
      <c r="G21" s="63"/>
      <c r="H21" s="63"/>
      <c r="I21" s="63"/>
      <c r="J21" s="67"/>
      <c r="K21" s="112"/>
    </row>
    <row r="22" spans="1:11" x14ac:dyDescent="0.25">
      <c r="A22" s="111"/>
      <c r="B22" s="63"/>
      <c r="C22" s="63"/>
      <c r="D22" s="63"/>
      <c r="E22" s="63"/>
      <c r="F22" s="63"/>
      <c r="G22" s="63"/>
      <c r="H22" s="63"/>
      <c r="I22" s="63"/>
      <c r="J22" s="63"/>
      <c r="K22" s="112"/>
    </row>
    <row r="23" spans="1:11" x14ac:dyDescent="0.25">
      <c r="A23" s="114"/>
      <c r="B23" s="115"/>
      <c r="C23" s="115"/>
      <c r="D23" s="115"/>
      <c r="E23" s="115"/>
      <c r="F23" s="115"/>
      <c r="G23" s="115"/>
      <c r="H23" s="115"/>
      <c r="I23" s="115"/>
      <c r="J23" s="115"/>
      <c r="K23" s="116"/>
    </row>
    <row r="27" spans="1:11" x14ac:dyDescent="0.25">
      <c r="F27" s="6"/>
    </row>
  </sheetData>
  <mergeCells count="3">
    <mergeCell ref="B2:J2"/>
    <mergeCell ref="E19:E20"/>
    <mergeCell ref="B1:J1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D5CD8-69F9-4384-A10E-618ACBC0606F}">
  <dimension ref="A1:K42"/>
  <sheetViews>
    <sheetView tabSelected="1" workbookViewId="0">
      <selection sqref="A1:H19"/>
    </sheetView>
  </sheetViews>
  <sheetFormatPr defaultRowHeight="15" x14ac:dyDescent="0.25"/>
  <cols>
    <col min="1" max="1" width="26" bestFit="1" customWidth="1"/>
    <col min="2" max="5" width="11.5703125" bestFit="1" customWidth="1"/>
    <col min="6" max="6" width="11.85546875" bestFit="1" customWidth="1"/>
  </cols>
  <sheetData>
    <row r="1" spans="1:7" ht="15.75" thickBot="1" x14ac:dyDescent="0.3">
      <c r="A1" s="136" t="s">
        <v>102</v>
      </c>
      <c r="B1" s="137"/>
      <c r="C1" s="137"/>
      <c r="D1" s="137"/>
      <c r="E1" s="137"/>
      <c r="F1" s="138"/>
      <c r="G1" s="146"/>
    </row>
    <row r="2" spans="1:7" x14ac:dyDescent="0.25">
      <c r="A2" s="147" t="s">
        <v>86</v>
      </c>
      <c r="B2" s="139" t="s">
        <v>87</v>
      </c>
      <c r="C2" s="139" t="s">
        <v>88</v>
      </c>
      <c r="D2" s="139" t="s">
        <v>89</v>
      </c>
      <c r="E2" s="139" t="s">
        <v>90</v>
      </c>
      <c r="F2" s="139" t="s">
        <v>100</v>
      </c>
      <c r="G2" s="148"/>
    </row>
    <row r="3" spans="1:7" x14ac:dyDescent="0.25">
      <c r="A3" s="149"/>
      <c r="B3" s="141">
        <v>140000</v>
      </c>
      <c r="C3" s="141">
        <v>185000</v>
      </c>
      <c r="D3" s="141">
        <v>204100</v>
      </c>
      <c r="E3" s="141">
        <v>240000</v>
      </c>
      <c r="F3" s="155">
        <f>SUM(B3:E3)</f>
        <v>769100</v>
      </c>
      <c r="G3" s="150"/>
    </row>
    <row r="4" spans="1:7" x14ac:dyDescent="0.25">
      <c r="A4" s="151"/>
      <c r="B4" s="152"/>
      <c r="C4" s="152"/>
      <c r="D4" s="152"/>
      <c r="E4" s="152"/>
      <c r="F4" s="63"/>
      <c r="G4" s="150"/>
    </row>
    <row r="5" spans="1:7" x14ac:dyDescent="0.25">
      <c r="A5" s="149" t="s">
        <v>91</v>
      </c>
      <c r="B5" s="142" t="s">
        <v>87</v>
      </c>
      <c r="C5" s="142" t="s">
        <v>88</v>
      </c>
      <c r="D5" s="142" t="s">
        <v>89</v>
      </c>
      <c r="E5" s="142" t="s">
        <v>90</v>
      </c>
      <c r="F5" s="142" t="s">
        <v>100</v>
      </c>
      <c r="G5" s="150"/>
    </row>
    <row r="6" spans="1:7" x14ac:dyDescent="0.25">
      <c r="A6" s="149" t="s">
        <v>92</v>
      </c>
      <c r="B6" s="141">
        <v>20000</v>
      </c>
      <c r="C6" s="141">
        <v>26000</v>
      </c>
      <c r="D6" s="141">
        <v>33800</v>
      </c>
      <c r="E6" s="141">
        <v>43940</v>
      </c>
      <c r="F6" s="155">
        <f>SUM(B6:E6)</f>
        <v>123740</v>
      </c>
      <c r="G6" s="150"/>
    </row>
    <row r="7" spans="1:7" x14ac:dyDescent="0.25">
      <c r="A7" s="149" t="s">
        <v>93</v>
      </c>
      <c r="B7" s="141">
        <v>20000</v>
      </c>
      <c r="C7" s="141">
        <v>15600</v>
      </c>
      <c r="D7" s="141">
        <v>20280</v>
      </c>
      <c r="E7" s="141">
        <v>26364</v>
      </c>
      <c r="F7" s="155">
        <f t="shared" ref="F7:F11" si="0">SUM(B7:E7)</f>
        <v>82244</v>
      </c>
      <c r="G7" s="150"/>
    </row>
    <row r="8" spans="1:7" x14ac:dyDescent="0.25">
      <c r="A8" s="149" t="s">
        <v>52</v>
      </c>
      <c r="B8" s="141">
        <v>12000</v>
      </c>
      <c r="C8" s="141">
        <v>20930</v>
      </c>
      <c r="D8" s="141">
        <v>27209</v>
      </c>
      <c r="E8" s="141">
        <v>35371.699999999997</v>
      </c>
      <c r="F8" s="155">
        <f t="shared" si="0"/>
        <v>95510.7</v>
      </c>
      <c r="G8" s="150"/>
    </row>
    <row r="9" spans="1:7" x14ac:dyDescent="0.25">
      <c r="A9" s="149" t="s">
        <v>94</v>
      </c>
      <c r="B9" s="141">
        <v>16100</v>
      </c>
      <c r="C9" s="141">
        <v>28870</v>
      </c>
      <c r="D9" s="141">
        <v>33631</v>
      </c>
      <c r="E9" s="141">
        <v>43720.3</v>
      </c>
      <c r="F9" s="155">
        <f t="shared" si="0"/>
        <v>122321.3</v>
      </c>
      <c r="G9" s="150"/>
    </row>
    <row r="10" spans="1:7" x14ac:dyDescent="0.25">
      <c r="A10" s="149" t="s">
        <v>95</v>
      </c>
      <c r="B10" s="141">
        <v>19900</v>
      </c>
      <c r="C10" s="141">
        <v>39000</v>
      </c>
      <c r="D10" s="141">
        <v>50700</v>
      </c>
      <c r="E10" s="141">
        <v>65910</v>
      </c>
      <c r="F10" s="155">
        <f t="shared" si="0"/>
        <v>175510</v>
      </c>
      <c r="G10" s="150"/>
    </row>
    <row r="11" spans="1:7" x14ac:dyDescent="0.25">
      <c r="A11" s="149" t="s">
        <v>96</v>
      </c>
      <c r="B11" s="141">
        <v>25000</v>
      </c>
      <c r="C11" s="141">
        <v>32500</v>
      </c>
      <c r="D11" s="141">
        <v>42250</v>
      </c>
      <c r="E11" s="141">
        <v>54925</v>
      </c>
      <c r="F11" s="155">
        <f t="shared" si="0"/>
        <v>154675</v>
      </c>
      <c r="G11" s="150"/>
    </row>
    <row r="12" spans="1:7" x14ac:dyDescent="0.25">
      <c r="A12" s="149" t="s">
        <v>97</v>
      </c>
      <c r="B12" s="155">
        <f>SUM(B6:B11)</f>
        <v>113000</v>
      </c>
      <c r="C12" s="155">
        <f>SUM(C6:C11)</f>
        <v>162900</v>
      </c>
      <c r="D12" s="155">
        <f t="shared" ref="C12:E12" si="1">SUM(D6:D11)</f>
        <v>207870</v>
      </c>
      <c r="E12" s="155">
        <f>SUM(E6:E11)</f>
        <v>270231</v>
      </c>
      <c r="F12" s="140"/>
      <c r="G12" s="150"/>
    </row>
    <row r="13" spans="1:7" x14ac:dyDescent="0.25">
      <c r="A13" s="149" t="s">
        <v>98</v>
      </c>
      <c r="B13" s="155">
        <f>B3-B12</f>
        <v>27000</v>
      </c>
      <c r="C13" s="155">
        <f t="shared" ref="C13:E13" si="2">C3-C12</f>
        <v>22100</v>
      </c>
      <c r="D13" s="155">
        <f>D3-D12</f>
        <v>-3770</v>
      </c>
      <c r="E13" s="155">
        <f>E3-E12</f>
        <v>-30231</v>
      </c>
      <c r="F13" s="140"/>
      <c r="G13" s="150"/>
    </row>
    <row r="14" spans="1:7" x14ac:dyDescent="0.25">
      <c r="A14" s="149" t="s">
        <v>99</v>
      </c>
      <c r="B14" s="140"/>
      <c r="C14" s="140"/>
      <c r="D14" s="140"/>
      <c r="E14" s="140"/>
      <c r="F14" s="140"/>
      <c r="G14" s="150"/>
    </row>
    <row r="15" spans="1:7" x14ac:dyDescent="0.25">
      <c r="A15" s="151"/>
      <c r="B15" s="63"/>
      <c r="C15" s="143" t="s">
        <v>101</v>
      </c>
      <c r="D15" s="144"/>
      <c r="E15" s="145"/>
      <c r="F15" s="155">
        <f>SUM(F6:F11)</f>
        <v>754001</v>
      </c>
      <c r="G15" s="150"/>
    </row>
    <row r="16" spans="1:7" x14ac:dyDescent="0.25">
      <c r="A16" s="151"/>
      <c r="B16" s="63"/>
      <c r="C16" s="63"/>
      <c r="D16" s="63"/>
      <c r="E16" s="63"/>
      <c r="F16" s="63"/>
      <c r="G16" s="150"/>
    </row>
    <row r="17" spans="1:7" ht="15.75" thickBot="1" x14ac:dyDescent="0.3">
      <c r="A17" s="153"/>
      <c r="B17" s="154"/>
      <c r="C17" s="154"/>
      <c r="D17" s="154"/>
      <c r="E17" s="154"/>
      <c r="F17" s="154"/>
      <c r="G17" s="65"/>
    </row>
    <row r="19" spans="1:7" x14ac:dyDescent="0.25">
      <c r="A19" t="s">
        <v>103</v>
      </c>
      <c r="B19" t="s">
        <v>104</v>
      </c>
    </row>
    <row r="42" spans="11:11" x14ac:dyDescent="0.25">
      <c r="K42">
        <v>0</v>
      </c>
    </row>
  </sheetData>
  <mergeCells count="2">
    <mergeCell ref="C15:E15"/>
    <mergeCell ref="A1:F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MÉDIA 1</vt:lpstr>
      <vt:lpstr>MÉDIA 2</vt:lpstr>
      <vt:lpstr>MÉDIA 3</vt:lpstr>
      <vt:lpstr>Calculo de Despesas</vt:lpstr>
      <vt:lpstr>EMPRESA NACIONAL SA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</dc:creator>
  <cp:lastModifiedBy>CAI</cp:lastModifiedBy>
  <dcterms:created xsi:type="dcterms:W3CDTF">2022-12-05T11:56:34Z</dcterms:created>
  <dcterms:modified xsi:type="dcterms:W3CDTF">2022-12-06T13:41:46Z</dcterms:modified>
</cp:coreProperties>
</file>