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xr:revisionPtr revIDLastSave="0" documentId="8_{32550C5D-22A3-4BC2-B80A-16F3788F0BEA}" xr6:coauthVersionLast="47" xr6:coauthVersionMax="47" xr10:uidLastSave="{00000000-0000-0000-0000-000000000000}"/>
  <bookViews>
    <workbookView xWindow="-103" yWindow="-103" windowWidth="16663" windowHeight="8743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2" i="1"/>
  <c r="K3" i="1" a="1"/>
  <c r="K3" i="1" s="1"/>
  <c r="K4" i="1" a="1"/>
  <c r="K4" i="1"/>
  <c r="K5" i="1" a="1"/>
  <c r="K5" i="1"/>
  <c r="K6" i="1" a="1"/>
  <c r="K6" i="1"/>
  <c r="K7" i="1" a="1"/>
  <c r="K7" i="1" s="1"/>
  <c r="K8" i="1" a="1"/>
  <c r="K8" i="1"/>
  <c r="K9" i="1" a="1"/>
  <c r="K9" i="1"/>
  <c r="K10" i="1" a="1"/>
  <c r="K10" i="1"/>
  <c r="K11" i="1" a="1"/>
  <c r="K11" i="1" s="1"/>
  <c r="K12" i="1" a="1"/>
  <c r="K12" i="1"/>
  <c r="K13" i="1" a="1"/>
  <c r="K13" i="1"/>
  <c r="K14" i="1" a="1"/>
  <c r="K14" i="1" s="1"/>
  <c r="K15" i="1" a="1"/>
  <c r="K15" i="1" s="1"/>
  <c r="K2" i="1" a="1"/>
  <c r="K2" i="1" s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J14" i="1"/>
  <c r="J15" i="1"/>
  <c r="J10" i="1"/>
  <c r="J11" i="1"/>
  <c r="J12" i="1"/>
  <c r="J13" i="1"/>
  <c r="J6" i="1"/>
  <c r="J7" i="1"/>
  <c r="J8" i="1"/>
  <c r="J9" i="1"/>
  <c r="J3" i="1"/>
  <c r="J4" i="1"/>
  <c r="J5" i="1"/>
  <c r="J2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<sst xmlns="http://schemas.openxmlformats.org/spreadsheetml/2006/main" count="34" uniqueCount="34">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</sst>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>
                <a:effectLst/>
              </a:rPr>
              <a:t>Students' Overall Scores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14"/>
              <c:pt idx="0">
                <c:v>4</c:v>
              </c:pt>
              <c:pt idx="1">
                <c:v>3</c:v>
              </c:pt>
              <c:pt idx="2">
                <c:v>10</c:v>
              </c:pt>
              <c:pt idx="3">
                <c:v>6</c:v>
              </c:pt>
              <c:pt idx="4">
                <c:v>2</c:v>
              </c:pt>
              <c:pt idx="5">
                <c:v>5</c:v>
              </c:pt>
              <c:pt idx="6">
                <c:v>7</c:v>
              </c:pt>
              <c:pt idx="7">
                <c:v>9</c:v>
              </c:pt>
              <c:pt idx="8">
                <c:v>13</c:v>
              </c:pt>
              <c:pt idx="9">
                <c:v>1</c:v>
              </c:pt>
              <c:pt idx="10">
                <c:v>8</c:v>
              </c:pt>
              <c:pt idx="11">
                <c:v>12</c:v>
              </c:pt>
              <c:pt idx="12">
                <c:v>11</c:v>
              </c:pt>
              <c:pt idx="13">
                <c:v>14</c:v>
              </c:pt>
            </c:numLit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9C-4D0C-BE88-FA1E92EA3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5833887"/>
        <c:axId val="995834719"/>
      </c:barChart>
      <c:catAx>
        <c:axId val="995833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Students'</a:t>
                </a:r>
                <a:r>
                  <a:rPr lang="en-US" altLang="zh-TW" baseline="0"/>
                  <a:t>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95834719"/>
        <c:crosses val="autoZero"/>
        <c:auto val="1"/>
        <c:lblAlgn val="ctr"/>
        <c:lblOffset val="100"/>
        <c:noMultiLvlLbl val="0"/>
      </c:catAx>
      <c:valAx>
        <c:axId val="99583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95833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Passing Percentage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EFA-4CF8-B194-7F5368A737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EFA-4CF8-B194-7F5368A737AC}"/>
              </c:ext>
            </c:extLst>
          </c:dPt>
          <c:dLbls>
            <c:dLbl>
              <c:idx val="0"/>
              <c:layout>
                <c:manualLayout>
                  <c:x val="-8.9788713910761153E-2"/>
                  <c:y val="-0.1864534120734908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EFA-4CF8-B194-7F5368A737AC}"/>
                </c:ext>
              </c:extLst>
            </c:dLbl>
            <c:dLbl>
              <c:idx val="1"/>
              <c:layout>
                <c:manualLayout>
                  <c:x val="5.0897856517935255E-2"/>
                  <c:y val="0.1540463692038495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EFA-4CF8-B194-7F5368A737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工作表1!$M$2:$M$3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工作表1!$N$2:$N$3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FA-4CF8-B194-7F5368A737A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596649</xdr:colOff>
      <xdr:row>24</xdr:row>
      <xdr:rowOff>66926</xdr:rowOff>
    </xdr:from>
    <xdr:to>
      <xdr:col>10</xdr:col>
      <xdr:colOff>1395690</xdr:colOff>
      <xdr:row>37</xdr:row>
      <xdr:rowOff>63083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E463272-F38E-47A9-83F7-CCDD3A181A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1341423</xdr:colOff>
      <xdr:row>16</xdr:row>
      <xdr:rowOff>109684</xdr:rowOff>
    </xdr:from>
    <xdr:to>
      <xdr:col>15</xdr:col>
      <xdr:colOff>608359</xdr:colOff>
      <xdr:row>29</xdr:row>
      <xdr:rowOff>76337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A26B525-683B-4FF6-B504-5E805D7BAC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5"/>
  <sheetViews>
    <sheetView tabSelected="1" topLeftCell="C1" zoomScale="79" workbookViewId="0">
      <selection activeCell="N16" sqref="N16"/>
    </sheetView>
  </sheetViews>
  <sheetFormatPr defaultRowHeight="16.75"/>
  <cols>
    <col min="3" max="4" width="13" bestFit="1" customWidth="1"/>
    <col min="8" max="8" width="18.69140625" bestFit="1" customWidth="1"/>
    <col min="10" max="10" width="16.07421875" bestFit="1" customWidth="1"/>
    <col min="11" max="11" width="24.23046875" customWidth="1"/>
    <col min="12" max="12" width="23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4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SUM(C2:G2)*0.1+I2*0.5</f>
        <v>91.7</v>
      </c>
      <c r="K2" s="5" t="str" cm="1">
        <f t="array" ref="K2">_xlfn.IFS(90&lt;=J2,"A",80&lt;=J2,"B",70&lt;=J2,"C",60&lt;=J2,"D",0&lt;=J2,"F")</f>
        <v>A</v>
      </c>
      <c r="L2" s="5" t="str">
        <f>IF(J2&gt;=60,"pass","fail")</f>
        <v>pass</v>
      </c>
      <c r="M2" t="s">
        <v>32</v>
      </c>
      <c r="N2">
        <f>COUNTIF(L2:L15,"pass")</f>
        <v>12</v>
      </c>
    </row>
    <row r="3" spans="1:14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AVERAGE(C3:G3)</f>
        <v>86</v>
      </c>
      <c r="I3" s="1">
        <v>94</v>
      </c>
      <c r="J3" s="5">
        <f t="shared" ref="J3:J15" si="0">SUM(C3:G3)*0.1+I3*0.5</f>
        <v>90</v>
      </c>
      <c r="K3" s="5" t="str" cm="1">
        <f t="array" ref="K3">_xlfn.IFS(90&lt;=J3,"A",80&lt;=J3,"B",70&lt;=J3,"C",60&lt;=J3,"D",0&lt;=J3,"F")</f>
        <v>A</v>
      </c>
      <c r="L3" s="5" t="str">
        <f t="shared" ref="L3:L15" si="1">IF(J3&gt;=60,"pass","fail")</f>
        <v>pass</v>
      </c>
      <c r="M3" t="s">
        <v>33</v>
      </c>
      <c r="N3">
        <f>COUNTIF(L2:L15,"fail")</f>
        <v>2</v>
      </c>
    </row>
    <row r="4" spans="1:14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AVERAGE(C4:G4)</f>
        <v>82.4</v>
      </c>
      <c r="I4" s="1">
        <v>80</v>
      </c>
      <c r="J4" s="5">
        <f t="shared" si="0"/>
        <v>81.2</v>
      </c>
      <c r="K4" s="5" t="str" cm="1">
        <f t="array" ref="K4">_xlfn.IFS(90&lt;=J4,"A",80&lt;=J4,"B",70&lt;=J4,"C",60&lt;=J4,"D",0&lt;=J4,"F")</f>
        <v>B</v>
      </c>
      <c r="L4" s="5" t="str">
        <f t="shared" si="1"/>
        <v>pass</v>
      </c>
    </row>
    <row r="5" spans="1:14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AVERAGE(C5:G5)</f>
        <v>81.599999999999994</v>
      </c>
      <c r="I5" s="1">
        <v>80</v>
      </c>
      <c r="J5" s="5">
        <f t="shared" si="0"/>
        <v>80.800000000000011</v>
      </c>
      <c r="K5" s="5" t="str" cm="1">
        <f t="array" ref="K5">_xlfn.IFS(90&lt;=J5,"A",80&lt;=J5,"B",70&lt;=J5,"C",60&lt;=J5,"D",0&lt;=J5,"F")</f>
        <v>B</v>
      </c>
      <c r="L5" s="5" t="str">
        <f t="shared" si="1"/>
        <v>pass</v>
      </c>
    </row>
    <row r="6" spans="1:14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>AVERAGE(C6:G6)</f>
        <v>81.400000000000006</v>
      </c>
      <c r="I6" s="1">
        <v>88</v>
      </c>
      <c r="J6" s="5">
        <f>SUM(C6:G6)*0.1+I6*0.5</f>
        <v>84.7</v>
      </c>
      <c r="K6" s="5" t="str" cm="1">
        <f t="array" ref="K6">_xlfn.IFS(90&lt;=J6,"A",80&lt;=J6,"B",70&lt;=J6,"C",60&lt;=J6,"D",0&lt;=J6,"F")</f>
        <v>B</v>
      </c>
      <c r="L6" s="5" t="str">
        <f t="shared" si="1"/>
        <v>pass</v>
      </c>
    </row>
    <row r="7" spans="1:14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>AVERAGE(C7:G7)</f>
        <v>80.599999999999994</v>
      </c>
      <c r="I7" s="1">
        <v>81</v>
      </c>
      <c r="J7" s="5">
        <f t="shared" si="0"/>
        <v>80.800000000000011</v>
      </c>
      <c r="K7" s="5" t="str" cm="1">
        <f t="array" ref="K7">_xlfn.IFS(90&lt;=J7,"A",80&lt;=J7,"B",70&lt;=J7,"C",60&lt;=J7,"D",0&lt;=J7,"F")</f>
        <v>B</v>
      </c>
      <c r="L7" s="5" t="str">
        <f t="shared" si="1"/>
        <v>pass</v>
      </c>
    </row>
    <row r="8" spans="1:14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 s="5">
        <f t="shared" si="0"/>
        <v>77.900000000000006</v>
      </c>
      <c r="K8" s="5" t="str" cm="1">
        <f t="array" ref="K8">_xlfn.IFS(90&lt;=J8,"A",80&lt;=J8,"B",70&lt;=J8,"C",60&lt;=J8,"D",0&lt;=J8,"F")</f>
        <v>C</v>
      </c>
      <c r="L8" s="5" t="str">
        <f t="shared" si="1"/>
        <v>pass</v>
      </c>
    </row>
    <row r="9" spans="1:14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>AVERAGE(C9:G9)</f>
        <v>75.400000000000006</v>
      </c>
      <c r="I9" s="1">
        <v>73</v>
      </c>
      <c r="J9" s="5">
        <f t="shared" si="0"/>
        <v>74.2</v>
      </c>
      <c r="K9" s="5" t="str" cm="1">
        <f t="array" ref="K9">_xlfn.IFS(90&lt;=J9,"A",80&lt;=J9,"B",70&lt;=J9,"C",60&lt;=J9,"D",0&lt;=J9,"F")</f>
        <v>C</v>
      </c>
      <c r="L9" s="5" t="str">
        <f t="shared" si="1"/>
        <v>pass</v>
      </c>
    </row>
    <row r="10" spans="1:14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>AVERAGE(C10:G10)</f>
        <v>73.400000000000006</v>
      </c>
      <c r="I10" s="1">
        <v>77</v>
      </c>
      <c r="J10" s="5">
        <f>SUM(C10:G10)*0.1+I10*0.5</f>
        <v>75.2</v>
      </c>
      <c r="K10" s="5" t="str" cm="1">
        <f t="array" ref="K10">_xlfn.IFS(90&lt;=J10,"A",80&lt;=J10,"B",70&lt;=J10,"C",60&lt;=J10,"D",0&lt;=J10,"F")</f>
        <v>C</v>
      </c>
      <c r="L10" s="5" t="str">
        <f t="shared" si="1"/>
        <v>pass</v>
      </c>
    </row>
    <row r="11" spans="1:14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>AVERAGE(C11:G11)</f>
        <v>73.2</v>
      </c>
      <c r="I11" s="1">
        <v>82</v>
      </c>
      <c r="J11" s="5">
        <f t="shared" si="0"/>
        <v>77.599999999999994</v>
      </c>
      <c r="K11" s="5" t="str" cm="1">
        <f t="array" ref="K11">_xlfn.IFS(90&lt;=J11,"A",80&lt;=J11,"B",70&lt;=J11,"C",60&lt;=J11,"D",0&lt;=J11,"F")</f>
        <v>C</v>
      </c>
      <c r="L11" s="5" t="str">
        <f t="shared" si="1"/>
        <v>pass</v>
      </c>
    </row>
    <row r="12" spans="1:14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>AVERAGE(C12:G12)</f>
        <v>73.2</v>
      </c>
      <c r="I12" s="1">
        <v>88</v>
      </c>
      <c r="J12" s="5">
        <f t="shared" si="0"/>
        <v>80.599999999999994</v>
      </c>
      <c r="K12" s="5" t="str" cm="1">
        <f t="array" ref="K12">_xlfn.IFS(90&lt;=J12,"A",80&lt;=J12,"B",70&lt;=J12,"C",60&lt;=J12,"D",0&lt;=J12,"F")</f>
        <v>B</v>
      </c>
      <c r="L12" s="5" t="str">
        <f t="shared" si="1"/>
        <v>pass</v>
      </c>
    </row>
    <row r="13" spans="1:14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 s="5">
        <f t="shared" si="0"/>
        <v>59</v>
      </c>
      <c r="K13" s="5" t="str" cm="1">
        <f t="array" ref="K13">_xlfn.IFS(90&lt;=J13,"A",80&lt;=J13,"B",70&lt;=J13,"C",60&lt;=J13,"D",0&lt;=J13,"F")</f>
        <v>F</v>
      </c>
      <c r="L13" s="5" t="str">
        <f t="shared" si="1"/>
        <v>fail</v>
      </c>
    </row>
    <row r="14" spans="1:14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>AVERAGE(C14:G14)</f>
        <v>64.8</v>
      </c>
      <c r="I14" s="1">
        <v>69</v>
      </c>
      <c r="J14" s="5">
        <f>SUM(C14:G14)*0.1+I14*0.5</f>
        <v>66.900000000000006</v>
      </c>
      <c r="K14" s="5" t="str" cm="1">
        <f t="array" ref="K14">_xlfn.IFS(90&lt;=J14,"A",80&lt;=J14,"B",70&lt;=J14,"C",60&lt;=J14,"D",0&lt;=J14,"F")</f>
        <v>D</v>
      </c>
      <c r="L14" s="5" t="str">
        <f t="shared" si="1"/>
        <v>pass</v>
      </c>
    </row>
    <row r="15" spans="1:14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 s="5">
        <f t="shared" si="0"/>
        <v>55.6</v>
      </c>
      <c r="K15" s="5" t="str" cm="1">
        <f t="array" ref="K15">_xlfn.IFS(90&lt;=J15,"A",80&lt;=J15,"B",70&lt;=J15,"C",60&lt;=J15,"D",0&lt;=J15,"F")</f>
        <v>F</v>
      </c>
      <c r="L15" s="5" t="str">
        <f t="shared" si="1"/>
        <v>fail</v>
      </c>
    </row>
    <row r="16" spans="1:14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2">
      <c r="C17" s="5">
        <f>MAX(C2:C15)</f>
        <v>98</v>
      </c>
      <c r="D17" s="5">
        <f>LARGE(D2:D15,2)</f>
        <v>92</v>
      </c>
      <c r="H17" s="1">
        <f>COUNTIF(H2:H15,"&lt;80")</f>
        <v>8</v>
      </c>
      <c r="J17" s="5">
        <f>AVERAGE(J2:J15)</f>
        <v>76.871428571428581</v>
      </c>
    </row>
    <row r="24" spans="3:12">
      <c r="J24" s="4" t="s">
        <v>30</v>
      </c>
    </row>
    <row r="25" spans="3:12">
      <c r="L25">
        <v>2</v>
      </c>
    </row>
  </sheetData>
  <phoneticPr fontId="2" type="noConversion"/>
  <conditionalFormatting sqref="L2:L15">
    <cfRule type="cellIs" dxfId="2" priority="2" operator="equal">
      <formula>"fail"</formula>
    </cfRule>
  </conditionalFormatting>
  <conditionalFormatting sqref="L2:L15">
    <cfRule type="cellIs" dxfId="0" priority="1" operator="equal">
      <formula>"pass"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富平 楊</cp:lastModifiedBy>
  <dcterms:created xsi:type="dcterms:W3CDTF">2023-10-19T05:27:10Z</dcterms:created>
  <dcterms:modified xsi:type="dcterms:W3CDTF">2024-10-18T07:44:09Z</dcterms:modified>
</cp:coreProperties>
</file>