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 activeTab="2"/>
  </bookViews>
  <sheets>
    <sheet name="자료입력" sheetId="1" r:id="rId1"/>
    <sheet name="거래명세서양식" sheetId="3" r:id="rId2"/>
    <sheet name="거래명세서양식 (2)" sheetId="4" r:id="rId3"/>
  </sheets>
  <definedNames>
    <definedName name="_xlnm.Print_Area" localSheetId="1">거래명세서양식!$A$1:$AF$47</definedName>
    <definedName name="_xlnm.Print_Area" localSheetId="2">'거래명세서양식 (2)'!$A$1:$AF$38</definedName>
    <definedName name="_xlnm.Print_Area" localSheetId="0">자료입력!$A$1:$J$1</definedName>
  </definedNames>
  <calcPr calcId="144525" fullPrecision="0"/>
</workbook>
</file>

<file path=xl/calcChain.xml><?xml version="1.0" encoding="utf-8"?>
<calcChain xmlns="http://schemas.openxmlformats.org/spreadsheetml/2006/main">
  <c r="I16" i="1" l="1"/>
  <c r="Z13" i="3" s="1"/>
  <c r="I17" i="1"/>
  <c r="Z14" i="3"/>
  <c r="Z38" i="3" s="1"/>
  <c r="I18" i="1"/>
  <c r="Z15" i="3"/>
  <c r="Z39" i="3"/>
  <c r="I19" i="1"/>
  <c r="Z16" i="3"/>
  <c r="Z40" i="3"/>
  <c r="I20" i="1"/>
  <c r="Z17" i="3" s="1"/>
  <c r="Z41" i="3" s="1"/>
  <c r="I21" i="1"/>
  <c r="Z18" i="3"/>
  <c r="Z42" i="3" s="1"/>
  <c r="I22" i="1"/>
  <c r="Z19" i="3"/>
  <c r="Z43" i="3"/>
  <c r="I23" i="1"/>
  <c r="Z20" i="3"/>
  <c r="Z44" i="3"/>
  <c r="I24" i="1"/>
  <c r="Z21" i="3" s="1"/>
  <c r="Z45" i="3" s="1"/>
  <c r="T13" i="3"/>
  <c r="T37" i="3"/>
  <c r="T14" i="3"/>
  <c r="T38" i="3"/>
  <c r="T15" i="3"/>
  <c r="T39" i="3"/>
  <c r="T16" i="3"/>
  <c r="T40" i="3"/>
  <c r="T17" i="3"/>
  <c r="T41" i="3"/>
  <c r="T18" i="3"/>
  <c r="T42" i="3"/>
  <c r="T19" i="3"/>
  <c r="T43" i="3"/>
  <c r="T20" i="3"/>
  <c r="T44" i="3"/>
  <c r="T21" i="3"/>
  <c r="T45" i="3"/>
  <c r="Q13" i="3"/>
  <c r="Q37" i="3"/>
  <c r="Q14" i="3"/>
  <c r="Q38" i="3"/>
  <c r="Q15" i="3"/>
  <c r="Q39" i="3"/>
  <c r="Q16" i="3"/>
  <c r="Q40" i="3"/>
  <c r="Q17" i="3"/>
  <c r="Q41" i="3"/>
  <c r="Q18" i="3"/>
  <c r="Q42" i="3"/>
  <c r="Q19" i="3"/>
  <c r="Q43" i="3"/>
  <c r="Q20" i="3"/>
  <c r="Q44" i="3"/>
  <c r="Q21" i="3"/>
  <c r="Q45" i="3"/>
  <c r="N13" i="3"/>
  <c r="N37" i="3"/>
  <c r="N14" i="3"/>
  <c r="N38" i="3"/>
  <c r="N15" i="3"/>
  <c r="N39" i="3"/>
  <c r="N16" i="3"/>
  <c r="N40" i="3"/>
  <c r="N17" i="3"/>
  <c r="N41" i="3"/>
  <c r="N18" i="3"/>
  <c r="N42" i="3"/>
  <c r="N19" i="3"/>
  <c r="N43" i="3"/>
  <c r="N20" i="3"/>
  <c r="N44" i="3"/>
  <c r="N21" i="3"/>
  <c r="N45" i="3"/>
  <c r="C13" i="3"/>
  <c r="C37" i="3" s="1"/>
  <c r="C14" i="3"/>
  <c r="C38" i="3" s="1"/>
  <c r="C15" i="3"/>
  <c r="C39" i="3" s="1"/>
  <c r="C16" i="3"/>
  <c r="C40" i="3"/>
  <c r="C17" i="3"/>
  <c r="C41" i="3" s="1"/>
  <c r="C18" i="3"/>
  <c r="C42" i="3"/>
  <c r="C19" i="3"/>
  <c r="C43" i="3" s="1"/>
  <c r="C20" i="3"/>
  <c r="C44" i="3"/>
  <c r="C21" i="3"/>
  <c r="C45" i="3" s="1"/>
  <c r="I15" i="1"/>
  <c r="Z12" i="3"/>
  <c r="Z36" i="3" s="1"/>
  <c r="T12" i="3"/>
  <c r="T36" i="3"/>
  <c r="Q12" i="3"/>
  <c r="Q36" i="3" s="1"/>
  <c r="N12" i="3"/>
  <c r="N36" i="3"/>
  <c r="C12" i="3"/>
  <c r="C36" i="3" s="1"/>
  <c r="I25" i="1"/>
  <c r="I26" i="1"/>
  <c r="Z23" i="4" s="1"/>
  <c r="I27" i="1"/>
  <c r="Z24" i="4" s="1"/>
  <c r="I28" i="1"/>
  <c r="I29" i="1"/>
  <c r="I30" i="1"/>
  <c r="Z27" i="4" s="1"/>
  <c r="I31" i="1"/>
  <c r="Z28" i="4" s="1"/>
  <c r="I32" i="1"/>
  <c r="I33" i="1"/>
  <c r="I34" i="1"/>
  <c r="Z31" i="4" s="1"/>
  <c r="I35" i="1"/>
  <c r="Z32" i="4" s="1"/>
  <c r="I36" i="1"/>
  <c r="I37" i="1"/>
  <c r="I38" i="1"/>
  <c r="Z35" i="4" s="1"/>
  <c r="Z13" i="4"/>
  <c r="Z14" i="4"/>
  <c r="Z15" i="4"/>
  <c r="Z16" i="4"/>
  <c r="Z17" i="4"/>
  <c r="Z18" i="4"/>
  <c r="Z19" i="4"/>
  <c r="Z20" i="4"/>
  <c r="Z21" i="4"/>
  <c r="Z22" i="4"/>
  <c r="Z25" i="4"/>
  <c r="Z26" i="4"/>
  <c r="Z29" i="4"/>
  <c r="Z30" i="4"/>
  <c r="Z33" i="4"/>
  <c r="Z34" i="4"/>
  <c r="Z12" i="4"/>
  <c r="T12" i="4"/>
  <c r="T13" i="4"/>
  <c r="T14" i="4"/>
  <c r="T15" i="4"/>
  <c r="T36" i="4" s="1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C35" i="4"/>
  <c r="N35" i="4"/>
  <c r="Q35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E3" i="4"/>
  <c r="U3" i="4"/>
  <c r="V3" i="4"/>
  <c r="W3" i="4"/>
  <c r="Y3" i="4"/>
  <c r="Z3" i="4"/>
  <c r="AB3" i="4"/>
  <c r="AC3" i="4"/>
  <c r="AD3" i="4"/>
  <c r="AE3" i="4"/>
  <c r="AF3" i="4"/>
  <c r="E5" i="4"/>
  <c r="U5" i="4"/>
  <c r="AC5" i="4"/>
  <c r="E7" i="4"/>
  <c r="U7" i="4"/>
  <c r="I39" i="1"/>
  <c r="E9" i="4"/>
  <c r="U9" i="4"/>
  <c r="AB9" i="4"/>
  <c r="A12" i="4"/>
  <c r="B12" i="4"/>
  <c r="C12" i="4"/>
  <c r="N12" i="4"/>
  <c r="Q12" i="4"/>
  <c r="C37" i="4"/>
  <c r="J37" i="4"/>
  <c r="J22" i="3"/>
  <c r="J46" i="3" s="1"/>
  <c r="C22" i="3"/>
  <c r="C46" i="3" s="1"/>
  <c r="E9" i="3"/>
  <c r="E33" i="3"/>
  <c r="E7" i="3"/>
  <c r="E31" i="3" s="1"/>
  <c r="E5" i="3"/>
  <c r="E29" i="3"/>
  <c r="E3" i="3"/>
  <c r="E27" i="3" s="1"/>
  <c r="AB9" i="3"/>
  <c r="AB33" i="3"/>
  <c r="U9" i="3"/>
  <c r="U33" i="3" s="1"/>
  <c r="U7" i="3"/>
  <c r="U31" i="3"/>
  <c r="U5" i="3"/>
  <c r="U29" i="3" s="1"/>
  <c r="AC5" i="3"/>
  <c r="AC29" i="3"/>
  <c r="AF3" i="3"/>
  <c r="AF27" i="3" s="1"/>
  <c r="AE3" i="3"/>
  <c r="AE27" i="3"/>
  <c r="AD3" i="3"/>
  <c r="AD27" i="3" s="1"/>
  <c r="AC3" i="3"/>
  <c r="AC27" i="3"/>
  <c r="AB3" i="3"/>
  <c r="AB27" i="3" s="1"/>
  <c r="Z3" i="3"/>
  <c r="Z27" i="3"/>
  <c r="Y3" i="3"/>
  <c r="Y27" i="3" s="1"/>
  <c r="W3" i="3"/>
  <c r="W27" i="3"/>
  <c r="V3" i="3"/>
  <c r="V27" i="3" s="1"/>
  <c r="U3" i="3"/>
  <c r="U27" i="3"/>
  <c r="A36" i="3"/>
  <c r="B36" i="3"/>
  <c r="B12" i="3"/>
  <c r="A12" i="3"/>
  <c r="Z37" i="3" l="1"/>
  <c r="Y22" i="3"/>
  <c r="Z36" i="4"/>
  <c r="Y37" i="4"/>
  <c r="Y46" i="3"/>
</calcChain>
</file>

<file path=xl/sharedStrings.xml><?xml version="1.0" encoding="utf-8"?>
<sst xmlns="http://schemas.openxmlformats.org/spreadsheetml/2006/main" count="171" uniqueCount="94">
  <si>
    <t>사업자등록번호</t>
    <phoneticPr fontId="2" type="noConversion"/>
  </si>
  <si>
    <t>작성일,일시</t>
    <phoneticPr fontId="2" type="noConversion"/>
  </si>
  <si>
    <t>공급자</t>
    <phoneticPr fontId="2" type="noConversion"/>
  </si>
  <si>
    <t>공급받는자</t>
    <phoneticPr fontId="2" type="noConversion"/>
  </si>
  <si>
    <t>상호</t>
    <phoneticPr fontId="2" type="noConversion"/>
  </si>
  <si>
    <t>대표자성명</t>
    <phoneticPr fontId="2" type="noConversion"/>
  </si>
  <si>
    <t>주소</t>
    <phoneticPr fontId="2" type="noConversion"/>
  </si>
  <si>
    <t>품목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</si>
  <si>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</si>
  <si>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</si>
  <si>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</si>
  <si>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발행금액</t>
    <phoneticPr fontId="2" type="noConversion"/>
  </si>
  <si>
    <t>품목 1</t>
    <phoneticPr fontId="2" type="noConversion"/>
  </si>
  <si>
    <t>품목 2</t>
    <phoneticPr fontId="2" type="noConversion"/>
  </si>
  <si>
    <t>품목 3</t>
    <phoneticPr fontId="2" type="noConversion"/>
  </si>
  <si>
    <t>합계금액</t>
    <phoneticPr fontId="2" type="noConversion"/>
  </si>
  <si>
    <t>자료입력</t>
    <phoneticPr fontId="2" type="noConversion"/>
  </si>
  <si>
    <t>사용자가 입력할 부분</t>
    <phoneticPr fontId="2" type="noConversion"/>
  </si>
  <si>
    <t>사용자가 입력을 하지않아도 되는부분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</si>
  <si>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</si>
  <si>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</si>
  <si>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</si>
  <si>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</si>
  <si>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</si>
  <si>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</si>
  <si>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</si>
  <si>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</si>
  <si>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</si>
  <si>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</si>
  <si>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</si>
  <si>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</si>
  <si>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</si>
  <si>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</si>
  <si>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</si>
  <si>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전화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</si>
  <si>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</si>
  <si>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</si>
  <si>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</si>
  <si>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</si>
  <si>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</si>
  <si>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</si>
  <si>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</si>
  <si>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</si>
  <si>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</si>
  <si>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</si>
  <si>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</si>
  <si>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</si>
  <si>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인수자</t>
    <phoneticPr fontId="2" type="noConversion"/>
  </si>
  <si>
    <t>납품자</t>
    <phoneticPr fontId="2" type="noConversion"/>
  </si>
  <si>
    <t>품목 4</t>
  </si>
  <si>
    <t>품목 5</t>
  </si>
  <si>
    <t>품목 6</t>
  </si>
  <si>
    <t>품목 7</t>
  </si>
  <si>
    <t>품목 8</t>
  </si>
  <si>
    <t>품목 9</t>
  </si>
  <si>
    <t>품목 10</t>
  </si>
  <si>
    <t>품목 11</t>
  </si>
  <si>
    <t>품목 12</t>
  </si>
  <si>
    <t>품목 13</t>
  </si>
  <si>
    <t>품목 14</t>
  </si>
  <si>
    <t>품목 15</t>
  </si>
  <si>
    <t>품목 16</t>
  </si>
  <si>
    <t>품목 17</t>
  </si>
  <si>
    <t>품목 18</t>
  </si>
  <si>
    <t>품목 19</t>
  </si>
  <si>
    <t>품목 20</t>
  </si>
  <si>
    <t>품목 21</t>
  </si>
  <si>
    <t>품목 22</t>
  </si>
  <si>
    <t>품목 23</t>
  </si>
  <si>
    <t>품목 24</t>
  </si>
  <si>
    <t>(공급받는자용)</t>
    <phoneticPr fontId="2" type="noConversion"/>
  </si>
  <si>
    <t>거 래 일 자</t>
    <phoneticPr fontId="2" type="noConversion"/>
  </si>
  <si>
    <t>귀하</t>
    <phoneticPr fontId="2" type="noConversion"/>
  </si>
  <si>
    <t>공 급 자</t>
    <phoneticPr fontId="2" type="noConversion"/>
  </si>
  <si>
    <t>-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</si>
  <si>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</si>
  <si>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</si>
  <si>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</si>
  <si>
    <r>
      <t>거 래 명 세 표</t>
    </r>
    <r>
      <rPr>
        <sz val="10"/>
        <color indexed="17"/>
        <rFont val="굴림"/>
        <family val="3"/>
        <charset val="129"/>
      </rPr>
      <t>(공급받는자용)</t>
    </r>
    <phoneticPr fontId="2" type="noConversion"/>
  </si>
  <si>
    <t>∕</t>
    <phoneticPr fontId="2" type="noConversion"/>
  </si>
  <si>
    <t>대한민국 문서 서식 포탈 서비스 비즈폼 www.bizforms.co.kr</t>
    <phoneticPr fontId="2" type="noConversion"/>
  </si>
  <si>
    <t>본 문서에 대한 저작권은 비즈폼에 있습니다.</t>
    <phoneticPr fontId="2" type="noConversion"/>
  </si>
  <si>
    <t>㈜한국텔레콤</t>
    <phoneticPr fontId="2" type="noConversion"/>
  </si>
  <si>
    <t>㈜미래전자</t>
    <phoneticPr fontId="2" type="noConversion"/>
  </si>
  <si>
    <t>000-00-00000</t>
    <phoneticPr fontId="2" type="noConversion"/>
  </si>
  <si>
    <t>김철수</t>
    <phoneticPr fontId="2" type="noConversion"/>
  </si>
  <si>
    <t>02-0000-0000</t>
    <phoneticPr fontId="2" type="noConversion"/>
  </si>
  <si>
    <t>김영희</t>
    <phoneticPr fontId="2" type="noConversion"/>
  </si>
  <si>
    <t>홍길동</t>
    <phoneticPr fontId="2" type="noConversion"/>
  </si>
  <si>
    <t>대전시 연막구 연막동 55번지</t>
    <phoneticPr fontId="2" type="noConversion"/>
  </si>
  <si>
    <t>042-0000-0000</t>
    <phoneticPr fontId="2" type="noConversion"/>
  </si>
  <si>
    <t xml:space="preserve">서울시 강남구 대치동 코엑스 </t>
    <phoneticPr fontId="2" type="noConversion"/>
  </si>
  <si>
    <t>PDA</t>
    <phoneticPr fontId="2" type="noConversion"/>
  </si>
  <si>
    <t>키보드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</si>
</sst>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#,##0_);[Red]\(#,##0\)"/>
    <numFmt numFmtId="180" formatCode="yyyy&quot;-&quot;m&quot;-&quot;d;@"/>
    <numFmt numFmtId="182" formatCode="#,##0_ "/>
    <numFmt numFmtId="187" formatCode="yyyy&quot;년&quot;\ m&quot;월&quot;\ d&quot;일&quot;"/>
    <numFmt numFmtId="188" formatCode="0_ "/>
    <numFmt numFmtId="189" formatCode="&quot;₩&quot;#,##0"/>
    <numFmt numFmtId="191" formatCode="#,##0;[Red]#,##0"/>
    <numFmt numFmtId="192" formatCode="mm&quot;월&quot;\ dd&quot;일&quot;"/>
  </numFmts>
  <fonts count="2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1"/>
      <name val="돋움"/>
      <family val="3"/>
      <charset val="129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8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  <font>
      <sz val="12"/>
      <name val="굴림"/>
      <family val="3"/>
      <charset val="129"/>
    </font>
    <font>
      <sz val="12"/>
      <name val="돋움"/>
      <family val="3"/>
      <charset val="129"/>
    </font>
    <font>
      <sz val="11"/>
      <color indexed="9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/>
      <bottom/>
      <diagonal/>
    </border>
    <border>
      <left/>
      <right style="hair">
        <color indexed="17"/>
      </right>
      <top/>
      <bottom/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/>
      <diagonal/>
    </border>
    <border>
      <left style="hair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right" vertical="center" wrapText="1"/>
    </xf>
    <xf numFmtId="0" fontId="5" fillId="0" borderId="0" xfId="0" applyFont="1" applyFill="1" applyBorder="1" applyAlignment="1">
      <alignment horizontal="distributed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188" fontId="18" fillId="0" borderId="6" xfId="0" applyNumberFormat="1" applyFont="1" applyBorder="1" applyAlignment="1">
      <alignment horizontal="center" vertical="center" wrapText="1"/>
    </xf>
    <xf numFmtId="188" fontId="18" fillId="0" borderId="7" xfId="0" applyNumberFormat="1" applyFont="1" applyBorder="1" applyAlignment="1">
      <alignment horizontal="center" vertical="center" wrapText="1"/>
    </xf>
    <xf numFmtId="188" fontId="18" fillId="0" borderId="8" xfId="0" applyNumberFormat="1" applyFont="1" applyBorder="1" applyAlignment="1">
      <alignment horizontal="center" vertical="center" wrapText="1"/>
    </xf>
    <xf numFmtId="188" fontId="18" fillId="0" borderId="9" xfId="0" applyNumberFormat="1" applyFont="1" applyBorder="1" applyAlignment="1">
      <alignment horizontal="center" vertical="center" wrapText="1"/>
    </xf>
    <xf numFmtId="188" fontId="18" fillId="0" borderId="10" xfId="0" applyNumberFormat="1" applyFont="1" applyBorder="1" applyAlignment="1">
      <alignment horizontal="center" vertical="center" wrapText="1"/>
    </xf>
    <xf numFmtId="188" fontId="18" fillId="0" borderId="11" xfId="0" applyNumberFormat="1" applyFont="1" applyBorder="1" applyAlignment="1">
      <alignment horizontal="center" vertical="center" wrapText="1"/>
    </xf>
    <xf numFmtId="192" fontId="7" fillId="0" borderId="12" xfId="0" applyNumberFormat="1" applyFont="1" applyBorder="1" applyAlignment="1">
      <alignment vertical="center" wrapText="1"/>
    </xf>
    <xf numFmtId="0" fontId="22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82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top" wrapText="1"/>
    </xf>
    <xf numFmtId="0" fontId="0" fillId="2" borderId="54" xfId="0" applyFill="1" applyBorder="1">
      <alignment vertical="center"/>
    </xf>
    <xf numFmtId="0" fontId="0" fillId="3" borderId="54" xfId="0" applyFill="1" applyBorder="1">
      <alignment vertical="center"/>
    </xf>
    <xf numFmtId="176" fontId="5" fillId="2" borderId="54" xfId="0" applyNumberFormat="1" applyFont="1" applyFill="1" applyBorder="1">
      <alignment vertical="center"/>
    </xf>
    <xf numFmtId="176" fontId="5" fillId="3" borderId="54" xfId="0" applyNumberFormat="1" applyFont="1" applyFill="1" applyBorder="1">
      <alignment vertical="center"/>
    </xf>
    <xf numFmtId="0" fontId="5" fillId="2" borderId="54" xfId="0" applyFont="1" applyFill="1" applyBorder="1" applyAlignment="1">
      <alignment horizontal="distributed" vertical="center" indent="1"/>
    </xf>
    <xf numFmtId="0" fontId="5" fillId="2" borderId="54" xfId="0" applyFont="1" applyFill="1" applyBorder="1" applyAlignment="1">
      <alignment horizontal="center" vertical="center"/>
    </xf>
    <xf numFmtId="0" fontId="5" fillId="2" borderId="54" xfId="0" applyFont="1" applyFill="1" applyBorder="1" applyAlignment="1" applyProtection="1">
      <alignment horizontal="distributed" vertical="center"/>
    </xf>
    <xf numFmtId="0" fontId="5" fillId="2" borderId="54" xfId="0" applyFont="1" applyFill="1" applyBorder="1" applyAlignment="1">
      <alignment horizontal="distributed" vertical="center"/>
    </xf>
    <xf numFmtId="182" fontId="23" fillId="0" borderId="0" xfId="0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5" fillId="3" borderId="54" xfId="0" applyFont="1" applyFill="1" applyBorder="1" applyAlignment="1">
      <alignment vertical="center"/>
    </xf>
    <xf numFmtId="0" fontId="0" fillId="3" borderId="54" xfId="0" applyFill="1" applyBorder="1" applyAlignment="1">
      <alignment vertical="center"/>
    </xf>
    <xf numFmtId="0" fontId="5" fillId="2" borderId="54" xfId="0" applyFont="1" applyFill="1" applyBorder="1" applyAlignment="1">
      <alignment horizontal="center" vertical="center"/>
    </xf>
    <xf numFmtId="180" fontId="5" fillId="3" borderId="54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80" fontId="5" fillId="3" borderId="54" xfId="0" applyNumberFormat="1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189" fontId="6" fillId="0" borderId="1" xfId="0" applyNumberFormat="1" applyFont="1" applyBorder="1" applyAlignment="1">
      <alignment horizontal="center" vertical="center" wrapText="1"/>
    </xf>
    <xf numFmtId="189" fontId="6" fillId="0" borderId="2" xfId="0" applyNumberFormat="1" applyFont="1" applyBorder="1" applyAlignment="1">
      <alignment horizontal="center" vertical="center" wrapText="1"/>
    </xf>
    <xf numFmtId="189" fontId="6" fillId="0" borderId="12" xfId="0" applyNumberFormat="1" applyFont="1" applyBorder="1" applyAlignment="1">
      <alignment horizontal="center" vertical="center" wrapText="1"/>
    </xf>
    <xf numFmtId="189" fontId="6" fillId="0" borderId="48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3" fontId="19" fillId="0" borderId="45" xfId="1" applyNumberFormat="1" applyFont="1" applyBorder="1" applyAlignment="1">
      <alignment horizontal="center" vertical="center" wrapText="1"/>
    </xf>
    <xf numFmtId="3" fontId="19" fillId="0" borderId="32" xfId="1" applyNumberFormat="1" applyFont="1" applyBorder="1" applyAlignment="1">
      <alignment horizontal="center" vertical="center" wrapText="1"/>
    </xf>
    <xf numFmtId="189" fontId="13" fillId="0" borderId="45" xfId="1" applyNumberFormat="1" applyFont="1" applyBorder="1" applyAlignment="1">
      <alignment horizontal="center" vertical="center" wrapText="1"/>
    </xf>
    <xf numFmtId="189" fontId="13" fillId="0" borderId="32" xfId="1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191" fontId="16" fillId="0" borderId="41" xfId="0" applyNumberFormat="1" applyFont="1" applyBorder="1" applyAlignment="1">
      <alignment horizontal="center" vertical="center" wrapText="1"/>
    </xf>
    <xf numFmtId="191" fontId="16" fillId="0" borderId="1" xfId="0" applyNumberFormat="1" applyFont="1" applyBorder="1" applyAlignment="1">
      <alignment horizontal="center" vertical="center" wrapText="1"/>
    </xf>
    <xf numFmtId="191" fontId="16" fillId="0" borderId="42" xfId="0" applyNumberFormat="1" applyFont="1" applyBorder="1" applyAlignment="1">
      <alignment horizontal="center" vertical="center" wrapText="1"/>
    </xf>
    <xf numFmtId="191" fontId="16" fillId="0" borderId="43" xfId="0" applyNumberFormat="1" applyFont="1" applyBorder="1" applyAlignment="1">
      <alignment horizontal="center" vertical="center" wrapText="1"/>
    </xf>
    <xf numFmtId="191" fontId="16" fillId="0" borderId="12" xfId="0" applyNumberFormat="1" applyFont="1" applyBorder="1" applyAlignment="1">
      <alignment horizontal="center" vertical="center" wrapText="1"/>
    </xf>
    <xf numFmtId="191" fontId="16" fillId="0" borderId="44" xfId="0" applyNumberFormat="1" applyFont="1" applyBorder="1" applyAlignment="1">
      <alignment horizontal="center" vertical="center" wrapText="1"/>
    </xf>
    <xf numFmtId="3" fontId="16" fillId="0" borderId="41" xfId="0" applyNumberFormat="1" applyFont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center" vertical="center" wrapText="1"/>
    </xf>
    <xf numFmtId="3" fontId="16" fillId="0" borderId="42" xfId="0" applyNumberFormat="1" applyFont="1" applyBorder="1" applyAlignment="1">
      <alignment horizontal="center" vertical="center" wrapText="1"/>
    </xf>
    <xf numFmtId="3" fontId="16" fillId="0" borderId="43" xfId="0" applyNumberFormat="1" applyFont="1" applyBorder="1" applyAlignment="1">
      <alignment horizontal="center" vertical="center" wrapText="1"/>
    </xf>
    <xf numFmtId="3" fontId="16" fillId="0" borderId="12" xfId="0" applyNumberFormat="1" applyFont="1" applyBorder="1" applyAlignment="1">
      <alignment horizontal="center" vertical="center" wrapText="1"/>
    </xf>
    <xf numFmtId="3" fontId="16" fillId="0" borderId="44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82" fontId="3" fillId="0" borderId="24" xfId="0" applyNumberFormat="1" applyFont="1" applyBorder="1" applyAlignment="1">
      <alignment horizontal="center" vertical="center" wrapText="1"/>
    </xf>
    <xf numFmtId="182" fontId="3" fillId="0" borderId="25" xfId="0" applyNumberFormat="1" applyFont="1" applyBorder="1" applyAlignment="1">
      <alignment horizontal="center" vertical="center" wrapText="1"/>
    </xf>
    <xf numFmtId="182" fontId="3" fillId="0" borderId="26" xfId="0" applyNumberFormat="1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21" fillId="0" borderId="12" xfId="0" applyNumberFormat="1" applyFont="1" applyBorder="1" applyAlignment="1">
      <alignment horizontal="left" vertical="center" wrapText="1"/>
    </xf>
    <xf numFmtId="0" fontId="21" fillId="0" borderId="48" xfId="0" applyNumberFormat="1" applyFont="1" applyBorder="1" applyAlignment="1">
      <alignment horizontal="left" vertical="center" wrapText="1"/>
    </xf>
    <xf numFmtId="0" fontId="21" fillId="0" borderId="12" xfId="0" applyNumberFormat="1" applyFont="1" applyBorder="1" applyAlignment="1">
      <alignment horizontal="right" vertical="center" wrapText="1"/>
    </xf>
    <xf numFmtId="0" fontId="14" fillId="0" borderId="4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87" fontId="7" fillId="0" borderId="16" xfId="0" applyNumberFormat="1" applyFont="1" applyBorder="1" applyAlignment="1">
      <alignment horizontal="center" vertical="center" wrapText="1"/>
    </xf>
    <xf numFmtId="187" fontId="7" fillId="0" borderId="17" xfId="0" applyNumberFormat="1" applyFont="1" applyBorder="1" applyAlignment="1">
      <alignment horizontal="center" vertical="center" wrapText="1"/>
    </xf>
    <xf numFmtId="187" fontId="7" fillId="0" borderId="18" xfId="0" applyNumberFormat="1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textRotation="255" wrapText="1"/>
    </xf>
    <xf numFmtId="0" fontId="9" fillId="0" borderId="8" xfId="0" applyFont="1" applyBorder="1" applyAlignment="1">
      <alignment horizontal="center" vertical="center" textRotation="255" wrapText="1"/>
    </xf>
    <xf numFmtId="0" fontId="9" fillId="0" borderId="10" xfId="0" applyFont="1" applyBorder="1" applyAlignment="1">
      <alignment horizontal="center" vertical="center" textRotation="255" wrapText="1"/>
    </xf>
    <xf numFmtId="0" fontId="10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textRotation="255" wrapText="1"/>
    </xf>
    <xf numFmtId="0" fontId="9" fillId="0" borderId="9" xfId="0" applyFont="1" applyBorder="1" applyAlignment="1">
      <alignment horizontal="center" vertical="center" textRotation="255" wrapText="1"/>
    </xf>
    <xf numFmtId="0" fontId="9" fillId="0" borderId="11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89" fontId="17" fillId="0" borderId="21" xfId="0" applyNumberFormat="1" applyFont="1" applyBorder="1" applyAlignment="1">
      <alignment horizontal="center" vertical="center" wrapText="1"/>
    </xf>
    <xf numFmtId="189" fontId="17" fillId="0" borderId="22" xfId="0" applyNumberFormat="1" applyFont="1" applyBorder="1" applyAlignment="1">
      <alignment horizontal="center" vertical="center" wrapText="1"/>
    </xf>
    <xf numFmtId="189" fontId="17" fillId="0" borderId="23" xfId="0" applyNumberFormat="1" applyFont="1" applyBorder="1" applyAlignment="1">
      <alignment horizontal="center" vertical="center" wrapText="1"/>
    </xf>
    <xf numFmtId="189" fontId="17" fillId="0" borderId="30" xfId="0" applyNumberFormat="1" applyFont="1" applyBorder="1" applyAlignment="1">
      <alignment horizontal="center" vertical="center" wrapText="1"/>
    </xf>
    <xf numFmtId="189" fontId="17" fillId="0" borderId="0" xfId="0" applyNumberFormat="1" applyFont="1" applyBorder="1" applyAlignment="1">
      <alignment horizontal="center" vertical="center" wrapText="1"/>
    </xf>
    <xf numFmtId="189" fontId="17" fillId="0" borderId="31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textRotation="255" wrapText="1"/>
    </xf>
    <xf numFmtId="0" fontId="3" fillId="0" borderId="47" xfId="0" applyFont="1" applyBorder="1" applyAlignment="1">
      <alignment horizontal="center" vertical="center" wrapText="1"/>
    </xf>
    <xf numFmtId="176" fontId="16" fillId="0" borderId="40" xfId="0" applyNumberFormat="1" applyFont="1" applyBorder="1" applyAlignment="1">
      <alignment horizontal="right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82" fontId="3" fillId="0" borderId="53" xfId="0" applyNumberFormat="1" applyFont="1" applyBorder="1" applyAlignment="1">
      <alignment horizontal="center" vertical="center" wrapText="1"/>
    </xf>
    <xf numFmtId="182" fontId="3" fillId="0" borderId="17" xfId="0" applyNumberFormat="1" applyFont="1" applyBorder="1" applyAlignment="1">
      <alignment horizontal="center" vertical="center" wrapText="1"/>
    </xf>
    <xf numFmtId="182" fontId="3" fillId="0" borderId="18" xfId="0" applyNumberFormat="1" applyFont="1" applyBorder="1" applyAlignment="1">
      <alignment horizontal="center" vertical="center" wrapText="1"/>
    </xf>
    <xf numFmtId="182" fontId="3" fillId="0" borderId="46" xfId="0" applyNumberFormat="1" applyFont="1" applyBorder="1" applyAlignment="1">
      <alignment horizontal="center" vertical="center" wrapText="1"/>
    </xf>
    <xf numFmtId="182" fontId="3" fillId="0" borderId="50" xfId="0" applyNumberFormat="1" applyFont="1" applyBorder="1" applyAlignment="1">
      <alignment horizontal="center" vertical="center" wrapText="1"/>
    </xf>
    <xf numFmtId="182" fontId="3" fillId="0" borderId="51" xfId="0" applyNumberFormat="1" applyFont="1" applyBorder="1" applyAlignment="1">
      <alignment horizontal="center" vertical="center" wrapText="1"/>
    </xf>
    <xf numFmtId="188" fontId="20" fillId="0" borderId="16" xfId="0" applyNumberFormat="1" applyFont="1" applyBorder="1" applyAlignment="1">
      <alignment horizontal="center" vertical="center" wrapText="1"/>
    </xf>
    <xf numFmtId="188" fontId="20" fillId="0" borderId="17" xfId="0" applyNumberFormat="1" applyFont="1" applyBorder="1" applyAlignment="1">
      <alignment horizontal="center" vertical="center" wrapText="1"/>
    </xf>
    <xf numFmtId="188" fontId="20" fillId="0" borderId="18" xfId="0" applyNumberFormat="1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176" fontId="3" fillId="0" borderId="46" xfId="0" applyNumberFormat="1" applyFont="1" applyBorder="1" applyAlignment="1">
      <alignment vertical="center" wrapText="1"/>
    </xf>
    <xf numFmtId="176" fontId="3" fillId="0" borderId="50" xfId="0" applyNumberFormat="1" applyFont="1" applyBorder="1" applyAlignment="1">
      <alignment vertical="center" wrapText="1"/>
    </xf>
    <xf numFmtId="176" fontId="3" fillId="0" borderId="51" xfId="0" applyNumberFormat="1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showGridLines="0" showZeros="0" zoomScaleNormal="100" workbookViewId="0">
      <pane ySplit="1" topLeftCell="A2" activePane="bottomLeft" state="frozen"/>
      <selection pane="bottomLeft" activeCell="H7" sqref="H7:I7"/>
    </sheetView>
  </sheetViews>
  <sheetFormatPr defaultRowHeight="13.5" x14ac:dyDescent="0.15"/>
  <cols>
    <col min="1" max="1" width="4.88671875" style="20" customWidth="1"/>
    <col min="2" max="2" width="14.33203125" style="20" customWidth="1"/>
    <col min="3" max="3" width="10.77734375" style="20" customWidth="1"/>
    <col min="4" max="4" width="8.33203125" style="20" customWidth="1"/>
    <col min="5" max="5" width="5.6640625" style="20" customWidth="1"/>
    <col min="6" max="6" width="13.77734375" style="20" bestFit="1" customWidth="1"/>
    <col min="7" max="7" width="13.6640625" style="20" customWidth="1"/>
    <col min="8" max="8" width="11.6640625" style="20" customWidth="1"/>
    <col min="9" max="9" width="12.88671875" style="20" customWidth="1"/>
    <col min="10" max="16384" width="8.88671875" style="20"/>
  </cols>
  <sheetData>
    <row r="2" spans="1:10" ht="18.75" x14ac:dyDescent="0.15">
      <c r="A2" s="21"/>
      <c r="B2" s="22" t="s">
        <v>2</v>
      </c>
      <c r="D2" s="21"/>
      <c r="E2" s="21"/>
      <c r="G2" s="22" t="s">
        <v>3</v>
      </c>
      <c r="I2" s="21"/>
      <c r="J2" s="21"/>
    </row>
    <row r="3" spans="1:10" ht="17.100000000000001" customHeight="1" x14ac:dyDescent="0.1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ht="20.100000000000001" customHeight="1" x14ac:dyDescent="0.15">
      <c r="A4" s="21"/>
      <c r="B4" s="33" t="s">
        <v>4</v>
      </c>
      <c r="C4" s="37" t="s">
        <v>82</v>
      </c>
      <c r="D4" s="37"/>
      <c r="E4" s="37"/>
      <c r="F4" s="21"/>
      <c r="G4" s="34" t="s">
        <v>4</v>
      </c>
      <c r="H4" s="37" t="s">
        <v>83</v>
      </c>
      <c r="I4" s="37"/>
      <c r="J4" s="21"/>
    </row>
    <row r="5" spans="1:10" ht="20.100000000000001" customHeight="1" x14ac:dyDescent="0.15">
      <c r="A5" s="21"/>
      <c r="B5" s="33" t="s">
        <v>0</v>
      </c>
      <c r="C5" s="37" t="s">
        <v>84</v>
      </c>
      <c r="D5" s="37"/>
      <c r="E5" s="37"/>
      <c r="F5" s="21"/>
      <c r="G5" s="34" t="s">
        <v>6</v>
      </c>
      <c r="H5" s="37" t="s">
        <v>89</v>
      </c>
      <c r="I5" s="37"/>
      <c r="J5" s="21"/>
    </row>
    <row r="6" spans="1:10" ht="20.100000000000001" customHeight="1" x14ac:dyDescent="0.15">
      <c r="A6" s="21"/>
      <c r="B6" s="33" t="s">
        <v>5</v>
      </c>
      <c r="C6" s="37" t="s">
        <v>85</v>
      </c>
      <c r="D6" s="37"/>
      <c r="E6" s="37"/>
      <c r="F6" s="21"/>
      <c r="G6" s="34" t="s">
        <v>33</v>
      </c>
      <c r="H6" s="37" t="s">
        <v>90</v>
      </c>
      <c r="I6" s="37"/>
      <c r="J6" s="21"/>
    </row>
    <row r="7" spans="1:10" ht="20.100000000000001" customHeight="1" x14ac:dyDescent="0.15">
      <c r="A7" s="21"/>
      <c r="B7" s="33" t="s">
        <v>6</v>
      </c>
      <c r="C7" s="37" t="s">
        <v>91</v>
      </c>
      <c r="D7" s="37"/>
      <c r="E7" s="37"/>
      <c r="F7" s="21"/>
      <c r="G7" s="34"/>
      <c r="H7" s="37"/>
      <c r="I7" s="37"/>
      <c r="J7" s="21"/>
    </row>
    <row r="8" spans="1:10" ht="20.100000000000001" customHeight="1" x14ac:dyDescent="0.15">
      <c r="A8" s="21"/>
      <c r="B8" s="33" t="s">
        <v>34</v>
      </c>
      <c r="C8" s="37" t="s">
        <v>86</v>
      </c>
      <c r="D8" s="37"/>
      <c r="E8" s="37"/>
      <c r="F8" s="21"/>
      <c r="G8" s="34" t="s">
        <v>47</v>
      </c>
      <c r="H8" s="37" t="s">
        <v>87</v>
      </c>
      <c r="I8" s="37"/>
      <c r="J8" s="21"/>
    </row>
    <row r="9" spans="1:10" ht="20.100000000000001" customHeight="1" x14ac:dyDescent="0.15">
      <c r="A9" s="21"/>
      <c r="B9" s="33" t="s">
        <v>36</v>
      </c>
      <c r="C9" s="43" t="s">
        <v>86</v>
      </c>
      <c r="D9" s="43"/>
      <c r="E9" s="43"/>
      <c r="F9" s="21"/>
      <c r="G9" s="34" t="s">
        <v>48</v>
      </c>
      <c r="H9" s="37" t="s">
        <v>88</v>
      </c>
      <c r="I9" s="37"/>
      <c r="J9" s="21"/>
    </row>
    <row r="10" spans="1:10" x14ac:dyDescent="0.15">
      <c r="A10" s="21"/>
      <c r="B10" s="21"/>
      <c r="C10" s="21"/>
      <c r="D10" s="21"/>
      <c r="E10" s="21"/>
      <c r="F10" s="21"/>
      <c r="G10" s="8"/>
      <c r="H10" s="41"/>
      <c r="I10" s="41"/>
      <c r="J10" s="21"/>
    </row>
    <row r="11" spans="1:10" ht="18.75" x14ac:dyDescent="0.15">
      <c r="A11" s="21"/>
      <c r="B11" s="22" t="s">
        <v>16</v>
      </c>
      <c r="C11" s="21"/>
      <c r="D11" s="21"/>
      <c r="E11" s="21"/>
      <c r="F11" s="21"/>
      <c r="G11" s="21"/>
      <c r="H11" s="21"/>
      <c r="I11" s="21"/>
      <c r="J11" s="21"/>
    </row>
    <row r="12" spans="1:10" x14ac:dyDescent="0.15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7.100000000000001" customHeight="1" x14ac:dyDescent="0.15">
      <c r="A13" s="21"/>
      <c r="B13" s="31" t="s">
        <v>1</v>
      </c>
      <c r="C13" s="42">
        <v>38384</v>
      </c>
      <c r="D13" s="42"/>
      <c r="E13" s="21"/>
      <c r="F13" s="21"/>
      <c r="G13" s="21"/>
      <c r="H13" s="21"/>
      <c r="I13" s="21"/>
      <c r="J13" s="21"/>
    </row>
    <row r="14" spans="1:10" ht="17.100000000000001" customHeight="1" x14ac:dyDescent="0.15">
      <c r="A14" s="21"/>
      <c r="B14" s="31"/>
      <c r="C14" s="39" t="s">
        <v>7</v>
      </c>
      <c r="D14" s="39"/>
      <c r="E14" s="39"/>
      <c r="F14" s="31" t="s">
        <v>8</v>
      </c>
      <c r="G14" s="32" t="s">
        <v>9</v>
      </c>
      <c r="H14" s="31" t="s">
        <v>10</v>
      </c>
      <c r="I14" s="31" t="s">
        <v>11</v>
      </c>
      <c r="J14" s="21"/>
    </row>
    <row r="15" spans="1:10" ht="17.100000000000001" customHeight="1" x14ac:dyDescent="0.15">
      <c r="A15" s="21"/>
      <c r="B15" s="31" t="s">
        <v>12</v>
      </c>
      <c r="C15" s="40" t="s">
        <v>92</v>
      </c>
      <c r="D15" s="38"/>
      <c r="E15" s="38"/>
      <c r="F15" s="30">
        <v>150000</v>
      </c>
      <c r="G15" s="30">
        <v>1</v>
      </c>
      <c r="H15" s="30">
        <v>120000</v>
      </c>
      <c r="I15" s="29">
        <f>(G15*H15)</f>
        <v>120000</v>
      </c>
      <c r="J15" s="21"/>
    </row>
    <row r="16" spans="1:10" ht="17.100000000000001" customHeight="1" x14ac:dyDescent="0.15">
      <c r="A16" s="21"/>
      <c r="B16" s="31" t="s">
        <v>13</v>
      </c>
      <c r="C16" s="37" t="s">
        <v>93</v>
      </c>
      <c r="D16" s="38"/>
      <c r="E16" s="38"/>
      <c r="F16" s="30">
        <v>33000</v>
      </c>
      <c r="G16" s="30">
        <v>2</v>
      </c>
      <c r="H16" s="30">
        <v>12000</v>
      </c>
      <c r="I16" s="29">
        <f t="shared" ref="I16:I38" si="0">(G16*H16)</f>
        <v>24000</v>
      </c>
      <c r="J16" s="21"/>
    </row>
    <row r="17" spans="1:10" ht="17.100000000000001" customHeight="1" x14ac:dyDescent="0.15">
      <c r="A17" s="21"/>
      <c r="B17" s="31" t="s">
        <v>14</v>
      </c>
      <c r="C17" s="37"/>
      <c r="D17" s="38"/>
      <c r="E17" s="38"/>
      <c r="F17" s="30"/>
      <c r="G17" s="30"/>
      <c r="H17" s="30"/>
      <c r="I17" s="29">
        <f t="shared" si="0"/>
        <v>0</v>
      </c>
      <c r="J17" s="21"/>
    </row>
    <row r="18" spans="1:10" ht="17.100000000000001" customHeight="1" x14ac:dyDescent="0.15">
      <c r="A18" s="21"/>
      <c r="B18" s="31" t="s">
        <v>49</v>
      </c>
      <c r="C18" s="37"/>
      <c r="D18" s="38"/>
      <c r="E18" s="38"/>
      <c r="F18" s="30"/>
      <c r="G18" s="30"/>
      <c r="H18" s="30"/>
      <c r="I18" s="29">
        <f t="shared" si="0"/>
        <v>0</v>
      </c>
      <c r="J18" s="21"/>
    </row>
    <row r="19" spans="1:10" ht="17.100000000000001" customHeight="1" x14ac:dyDescent="0.15">
      <c r="A19" s="21"/>
      <c r="B19" s="31" t="s">
        <v>50</v>
      </c>
      <c r="C19" s="37"/>
      <c r="D19" s="38"/>
      <c r="E19" s="38"/>
      <c r="F19" s="30"/>
      <c r="G19" s="30"/>
      <c r="H19" s="30"/>
      <c r="I19" s="29">
        <f t="shared" si="0"/>
        <v>0</v>
      </c>
      <c r="J19" s="21"/>
    </row>
    <row r="20" spans="1:10" ht="17.100000000000001" customHeight="1" x14ac:dyDescent="0.15">
      <c r="A20" s="21"/>
      <c r="B20" s="31" t="s">
        <v>51</v>
      </c>
      <c r="C20" s="37"/>
      <c r="D20" s="38"/>
      <c r="E20" s="38"/>
      <c r="F20" s="30"/>
      <c r="G20" s="30"/>
      <c r="H20" s="30"/>
      <c r="I20" s="29">
        <f t="shared" si="0"/>
        <v>0</v>
      </c>
      <c r="J20" s="21"/>
    </row>
    <row r="21" spans="1:10" ht="17.100000000000001" customHeight="1" x14ac:dyDescent="0.15">
      <c r="A21" s="21"/>
      <c r="B21" s="31" t="s">
        <v>52</v>
      </c>
      <c r="C21" s="37"/>
      <c r="D21" s="38"/>
      <c r="E21" s="38"/>
      <c r="F21" s="30"/>
      <c r="G21" s="30"/>
      <c r="H21" s="30"/>
      <c r="I21" s="29">
        <f t="shared" si="0"/>
        <v>0</v>
      </c>
      <c r="J21" s="21"/>
    </row>
    <row r="22" spans="1:10" ht="17.100000000000001" customHeight="1" x14ac:dyDescent="0.15">
      <c r="A22" s="21"/>
      <c r="B22" s="31" t="s">
        <v>53</v>
      </c>
      <c r="C22" s="37"/>
      <c r="D22" s="38"/>
      <c r="E22" s="38"/>
      <c r="F22" s="30"/>
      <c r="G22" s="30"/>
      <c r="H22" s="30"/>
      <c r="I22" s="29">
        <f t="shared" si="0"/>
        <v>0</v>
      </c>
      <c r="J22" s="21"/>
    </row>
    <row r="23" spans="1:10" ht="17.100000000000001" customHeight="1" x14ac:dyDescent="0.15">
      <c r="A23" s="21"/>
      <c r="B23" s="31" t="s">
        <v>54</v>
      </c>
      <c r="C23" s="37"/>
      <c r="D23" s="38"/>
      <c r="E23" s="38"/>
      <c r="F23" s="30"/>
      <c r="G23" s="30"/>
      <c r="H23" s="30"/>
      <c r="I23" s="29">
        <f t="shared" si="0"/>
        <v>0</v>
      </c>
      <c r="J23" s="21"/>
    </row>
    <row r="24" spans="1:10" ht="17.100000000000001" customHeight="1" x14ac:dyDescent="0.15">
      <c r="A24" s="21"/>
      <c r="B24" s="31" t="s">
        <v>55</v>
      </c>
      <c r="C24" s="37"/>
      <c r="D24" s="38"/>
      <c r="E24" s="38"/>
      <c r="F24" s="30"/>
      <c r="G24" s="30"/>
      <c r="H24" s="30"/>
      <c r="I24" s="29">
        <f t="shared" si="0"/>
        <v>0</v>
      </c>
      <c r="J24" s="21"/>
    </row>
    <row r="25" spans="1:10" ht="17.100000000000001" customHeight="1" x14ac:dyDescent="0.15">
      <c r="A25" s="21"/>
      <c r="B25" s="31" t="s">
        <v>56</v>
      </c>
      <c r="C25" s="37"/>
      <c r="D25" s="38"/>
      <c r="E25" s="38"/>
      <c r="F25" s="30"/>
      <c r="G25" s="30"/>
      <c r="H25" s="30"/>
      <c r="I25" s="29">
        <f t="shared" si="0"/>
        <v>0</v>
      </c>
      <c r="J25" s="21"/>
    </row>
    <row r="26" spans="1:10" ht="17.100000000000001" customHeight="1" x14ac:dyDescent="0.15">
      <c r="A26" s="21"/>
      <c r="B26" s="31" t="s">
        <v>57</v>
      </c>
      <c r="C26" s="37"/>
      <c r="D26" s="38"/>
      <c r="E26" s="38"/>
      <c r="F26" s="30"/>
      <c r="G26" s="30"/>
      <c r="H26" s="30"/>
      <c r="I26" s="29">
        <f t="shared" si="0"/>
        <v>0</v>
      </c>
      <c r="J26" s="21"/>
    </row>
    <row r="27" spans="1:10" ht="17.100000000000001" customHeight="1" x14ac:dyDescent="0.15">
      <c r="A27" s="21"/>
      <c r="B27" s="31" t="s">
        <v>58</v>
      </c>
      <c r="C27" s="37"/>
      <c r="D27" s="38"/>
      <c r="E27" s="38"/>
      <c r="F27" s="30"/>
      <c r="G27" s="30"/>
      <c r="H27" s="30"/>
      <c r="I27" s="29">
        <f t="shared" si="0"/>
        <v>0</v>
      </c>
      <c r="J27" s="21"/>
    </row>
    <row r="28" spans="1:10" ht="17.100000000000001" customHeight="1" x14ac:dyDescent="0.15">
      <c r="A28" s="21"/>
      <c r="B28" s="31" t="s">
        <v>59</v>
      </c>
      <c r="C28" s="37"/>
      <c r="D28" s="38"/>
      <c r="E28" s="38"/>
      <c r="F28" s="30"/>
      <c r="G28" s="30"/>
      <c r="H28" s="30"/>
      <c r="I28" s="29">
        <f t="shared" si="0"/>
        <v>0</v>
      </c>
      <c r="J28" s="21"/>
    </row>
    <row r="29" spans="1:10" ht="17.100000000000001" customHeight="1" x14ac:dyDescent="0.15">
      <c r="A29" s="21"/>
      <c r="B29" s="31" t="s">
        <v>60</v>
      </c>
      <c r="C29" s="37"/>
      <c r="D29" s="38"/>
      <c r="E29" s="38"/>
      <c r="F29" s="30"/>
      <c r="G29" s="30"/>
      <c r="H29" s="30"/>
      <c r="I29" s="29">
        <f t="shared" si="0"/>
        <v>0</v>
      </c>
      <c r="J29" s="21"/>
    </row>
    <row r="30" spans="1:10" ht="17.100000000000001" customHeight="1" x14ac:dyDescent="0.15">
      <c r="A30" s="21"/>
      <c r="B30" s="31" t="s">
        <v>61</v>
      </c>
      <c r="C30" s="37"/>
      <c r="D30" s="38"/>
      <c r="E30" s="38"/>
      <c r="F30" s="30"/>
      <c r="G30" s="30"/>
      <c r="H30" s="30"/>
      <c r="I30" s="29">
        <f t="shared" si="0"/>
        <v>0</v>
      </c>
      <c r="J30" s="21"/>
    </row>
    <row r="31" spans="1:10" ht="17.100000000000001" customHeight="1" x14ac:dyDescent="0.15">
      <c r="A31" s="21"/>
      <c r="B31" s="31" t="s">
        <v>62</v>
      </c>
      <c r="C31" s="37"/>
      <c r="D31" s="38"/>
      <c r="E31" s="38"/>
      <c r="F31" s="30"/>
      <c r="G31" s="30"/>
      <c r="H31" s="30"/>
      <c r="I31" s="29">
        <f t="shared" si="0"/>
        <v>0</v>
      </c>
      <c r="J31" s="21"/>
    </row>
    <row r="32" spans="1:10" ht="17.100000000000001" customHeight="1" x14ac:dyDescent="0.15">
      <c r="A32" s="21"/>
      <c r="B32" s="31" t="s">
        <v>63</v>
      </c>
      <c r="C32" s="37"/>
      <c r="D32" s="38"/>
      <c r="E32" s="38"/>
      <c r="F32" s="30"/>
      <c r="G32" s="30"/>
      <c r="H32" s="30"/>
      <c r="I32" s="29">
        <f t="shared" si="0"/>
        <v>0</v>
      </c>
      <c r="J32" s="21"/>
    </row>
    <row r="33" spans="1:10" ht="17.100000000000001" customHeight="1" x14ac:dyDescent="0.15">
      <c r="A33" s="21"/>
      <c r="B33" s="31" t="s">
        <v>64</v>
      </c>
      <c r="C33" s="37"/>
      <c r="D33" s="38"/>
      <c r="E33" s="38"/>
      <c r="F33" s="30"/>
      <c r="G33" s="30"/>
      <c r="H33" s="30"/>
      <c r="I33" s="29">
        <f t="shared" si="0"/>
        <v>0</v>
      </c>
      <c r="J33" s="21"/>
    </row>
    <row r="34" spans="1:10" ht="17.100000000000001" customHeight="1" x14ac:dyDescent="0.15">
      <c r="A34" s="21"/>
      <c r="B34" s="31" t="s">
        <v>65</v>
      </c>
      <c r="C34" s="37"/>
      <c r="D34" s="38"/>
      <c r="E34" s="38"/>
      <c r="F34" s="30"/>
      <c r="G34" s="30"/>
      <c r="H34" s="30"/>
      <c r="I34" s="29">
        <f t="shared" si="0"/>
        <v>0</v>
      </c>
      <c r="J34" s="21"/>
    </row>
    <row r="35" spans="1:10" ht="17.100000000000001" customHeight="1" x14ac:dyDescent="0.15">
      <c r="A35" s="21"/>
      <c r="B35" s="31" t="s">
        <v>66</v>
      </c>
      <c r="C35" s="37"/>
      <c r="D35" s="38"/>
      <c r="E35" s="38"/>
      <c r="F35" s="30"/>
      <c r="G35" s="30"/>
      <c r="H35" s="30"/>
      <c r="I35" s="29">
        <f t="shared" si="0"/>
        <v>0</v>
      </c>
      <c r="J35" s="21"/>
    </row>
    <row r="36" spans="1:10" ht="17.100000000000001" customHeight="1" x14ac:dyDescent="0.15">
      <c r="A36" s="21"/>
      <c r="B36" s="31" t="s">
        <v>67</v>
      </c>
      <c r="C36" s="37"/>
      <c r="D36" s="38"/>
      <c r="E36" s="38"/>
      <c r="F36" s="30"/>
      <c r="G36" s="30"/>
      <c r="H36" s="30"/>
      <c r="I36" s="29">
        <f t="shared" si="0"/>
        <v>0</v>
      </c>
      <c r="J36" s="21"/>
    </row>
    <row r="37" spans="1:10" ht="17.100000000000001" customHeight="1" x14ac:dyDescent="0.15">
      <c r="A37" s="21"/>
      <c r="B37" s="31" t="s">
        <v>68</v>
      </c>
      <c r="C37" s="37"/>
      <c r="D37" s="38"/>
      <c r="E37" s="38"/>
      <c r="F37" s="30"/>
      <c r="G37" s="30"/>
      <c r="H37" s="30"/>
      <c r="I37" s="29">
        <f t="shared" si="0"/>
        <v>0</v>
      </c>
      <c r="J37" s="21"/>
    </row>
    <row r="38" spans="1:10" ht="17.100000000000001" customHeight="1" x14ac:dyDescent="0.15">
      <c r="A38" s="21"/>
      <c r="B38" s="31" t="s">
        <v>69</v>
      </c>
      <c r="C38" s="37"/>
      <c r="D38" s="38"/>
      <c r="E38" s="38"/>
      <c r="F38" s="30"/>
      <c r="G38" s="30"/>
      <c r="H38" s="30"/>
      <c r="I38" s="29">
        <f t="shared" si="0"/>
        <v>0</v>
      </c>
      <c r="J38" s="21"/>
    </row>
    <row r="39" spans="1:10" ht="17.100000000000001" customHeight="1" x14ac:dyDescent="0.15">
      <c r="A39" s="21"/>
      <c r="B39" s="31" t="s">
        <v>15</v>
      </c>
      <c r="C39" s="37"/>
      <c r="D39" s="37"/>
      <c r="E39" s="37"/>
      <c r="F39" s="30"/>
      <c r="G39" s="30"/>
      <c r="H39" s="30"/>
      <c r="I39" s="29">
        <f>SUM(I15:I38)</f>
        <v>144000</v>
      </c>
      <c r="J39" s="21"/>
    </row>
    <row r="40" spans="1:10" ht="17.100000000000001" customHeight="1" x14ac:dyDescent="0.15">
      <c r="A40" s="21"/>
      <c r="B40" s="21"/>
      <c r="C40" s="21"/>
      <c r="D40" s="21"/>
      <c r="E40" s="21"/>
      <c r="F40" s="21"/>
      <c r="G40" s="21"/>
      <c r="I40" s="21"/>
      <c r="J40" s="21"/>
    </row>
    <row r="41" spans="1:10" ht="17.100000000000001" customHeight="1" x14ac:dyDescent="0.15">
      <c r="C41" s="28"/>
      <c r="D41" s="21" t="s">
        <v>17</v>
      </c>
    </row>
    <row r="42" spans="1:10" ht="17.100000000000001" customHeight="1" x14ac:dyDescent="0.15">
      <c r="C42" s="27"/>
      <c r="D42" s="21" t="s">
        <v>18</v>
      </c>
    </row>
    <row r="43" spans="1:10" ht="17.100000000000001" customHeight="1" x14ac:dyDescent="0.15"/>
    <row r="44" spans="1:10" ht="17.100000000000001" customHeight="1" x14ac:dyDescent="0.15">
      <c r="D44" s="23"/>
      <c r="E44" s="24"/>
      <c r="F44" s="25"/>
      <c r="G44" s="25"/>
      <c r="H44" s="25"/>
      <c r="I44" s="25"/>
    </row>
    <row r="45" spans="1:10" ht="17.100000000000001" customHeight="1" x14ac:dyDescent="0.15">
      <c r="D45" s="24"/>
      <c r="E45" s="24"/>
      <c r="F45" s="25"/>
      <c r="G45" s="25"/>
      <c r="H45" s="25"/>
      <c r="I45" s="25"/>
    </row>
    <row r="46" spans="1:10" x14ac:dyDescent="0.15">
      <c r="D46" s="24"/>
      <c r="E46" s="26"/>
      <c r="F46" s="25"/>
      <c r="G46" s="25"/>
      <c r="H46" s="25"/>
      <c r="I46" s="25"/>
    </row>
    <row r="47" spans="1:10" x14ac:dyDescent="0.15">
      <c r="D47" s="24"/>
      <c r="E47" s="26"/>
      <c r="F47" s="35" t="s">
        <v>80</v>
      </c>
      <c r="G47" s="35"/>
      <c r="H47" s="35"/>
      <c r="I47" s="35"/>
    </row>
    <row r="48" spans="1:10" x14ac:dyDescent="0.15">
      <c r="D48" s="24"/>
      <c r="E48" s="26"/>
      <c r="F48" s="36" t="s">
        <v>81</v>
      </c>
      <c r="G48" s="36"/>
      <c r="H48" s="36"/>
      <c r="I48" s="36"/>
    </row>
  </sheetData>
  <mergeCells count="42">
    <mergeCell ref="H8:I8"/>
    <mergeCell ref="H9:I9"/>
    <mergeCell ref="H4:I4"/>
    <mergeCell ref="H5:I5"/>
    <mergeCell ref="H6:I6"/>
    <mergeCell ref="H7:I7"/>
    <mergeCell ref="C4:E4"/>
    <mergeCell ref="C5:E5"/>
    <mergeCell ref="C6:E6"/>
    <mergeCell ref="C8:E8"/>
    <mergeCell ref="C9:E9"/>
    <mergeCell ref="C7:E7"/>
    <mergeCell ref="C14:E14"/>
    <mergeCell ref="C15:E15"/>
    <mergeCell ref="C16:E16"/>
    <mergeCell ref="C17:E17"/>
    <mergeCell ref="H10:I10"/>
    <mergeCell ref="C13:D13"/>
    <mergeCell ref="C23:E23"/>
    <mergeCell ref="C24:E24"/>
    <mergeCell ref="C25:E25"/>
    <mergeCell ref="C26:E26"/>
    <mergeCell ref="C18:E18"/>
    <mergeCell ref="C19:E19"/>
    <mergeCell ref="C20:E20"/>
    <mergeCell ref="C22:E22"/>
    <mergeCell ref="C21:E21"/>
    <mergeCell ref="C31:E31"/>
    <mergeCell ref="C32:E32"/>
    <mergeCell ref="C33:E33"/>
    <mergeCell ref="C34:E34"/>
    <mergeCell ref="C27:E27"/>
    <mergeCell ref="C28:E28"/>
    <mergeCell ref="C29:E29"/>
    <mergeCell ref="C30:E30"/>
    <mergeCell ref="F47:I47"/>
    <mergeCell ref="F48:I48"/>
    <mergeCell ref="C39:E39"/>
    <mergeCell ref="C35:E35"/>
    <mergeCell ref="C36:E36"/>
    <mergeCell ref="C37:E37"/>
    <mergeCell ref="C38:E38"/>
  </mergeCells>
  <phoneticPr fontId="2" type="noConversion"/>
  <pageMargins left="0.74803149606299213" right="0.74803149606299213" top="0.78740157480314965" bottom="0.78740157480314965" header="0.51181102362204722" footer="0.51181102362204722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showGridLines="0" showZeros="0" zoomScaleNormal="70" workbookViewId="0">
      <selection activeCell="C37" sqref="C37:M37"/>
    </sheetView>
  </sheetViews>
  <sheetFormatPr defaultColWidth="2.33203125" defaultRowHeight="13.5" customHeight="1" x14ac:dyDescent="0.15"/>
  <cols>
    <col min="1" max="16384" width="2.33203125" style="4"/>
  </cols>
  <sheetData>
    <row r="1" spans="1:32" ht="24.95" customHeight="1" x14ac:dyDescent="0.15">
      <c r="A1" s="106" t="s">
        <v>71</v>
      </c>
      <c r="B1" s="107"/>
      <c r="C1" s="107"/>
      <c r="D1" s="107"/>
      <c r="E1" s="107"/>
      <c r="F1" s="108"/>
      <c r="G1" s="109" t="s">
        <v>78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"/>
      <c r="AB1" s="2"/>
      <c r="AC1" s="1"/>
      <c r="AD1" s="1"/>
      <c r="AE1" s="1"/>
      <c r="AF1" s="3"/>
    </row>
    <row r="2" spans="1:32" ht="24.95" customHeight="1" thickBot="1" x14ac:dyDescent="0.2">
      <c r="A2" s="111"/>
      <c r="B2" s="112"/>
      <c r="C2" s="112"/>
      <c r="D2" s="112"/>
      <c r="E2" s="112"/>
      <c r="F2" s="113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7"/>
      <c r="AB2" s="99">
        <v>1</v>
      </c>
      <c r="AC2" s="99"/>
      <c r="AD2" s="18" t="s">
        <v>79</v>
      </c>
      <c r="AE2" s="97">
        <v>1</v>
      </c>
      <c r="AF2" s="98"/>
    </row>
    <row r="3" spans="1:32" ht="13.5" customHeight="1" x14ac:dyDescent="0.15">
      <c r="A3" s="134" t="s">
        <v>3</v>
      </c>
      <c r="B3" s="137" t="s">
        <v>31</v>
      </c>
      <c r="C3" s="137"/>
      <c r="D3" s="137"/>
      <c r="E3" s="100" t="str">
        <f>자료입력!H4</f>
        <v>㈜미래전자</v>
      </c>
      <c r="F3" s="101"/>
      <c r="G3" s="101"/>
      <c r="H3" s="101"/>
      <c r="I3" s="101"/>
      <c r="J3" s="101"/>
      <c r="K3" s="101"/>
      <c r="L3" s="101"/>
      <c r="M3" s="101"/>
      <c r="N3" s="102"/>
      <c r="O3" s="114" t="s">
        <v>72</v>
      </c>
      <c r="P3" s="115"/>
      <c r="Q3" s="138" t="s">
        <v>73</v>
      </c>
      <c r="R3" s="137" t="s">
        <v>19</v>
      </c>
      <c r="S3" s="137"/>
      <c r="T3" s="137"/>
      <c r="U3" s="95" t="str">
        <f>MID(자료입력!C5,1,1)</f>
        <v>0</v>
      </c>
      <c r="V3" s="95" t="str">
        <f>MID(자료입력!C5,2,1)</f>
        <v>0</v>
      </c>
      <c r="W3" s="95" t="str">
        <f>MID(자료입력!C5,3,1)</f>
        <v>0</v>
      </c>
      <c r="X3" s="93" t="s">
        <v>74</v>
      </c>
      <c r="Y3" s="95" t="str">
        <f>MID(자료입력!C5,5,1)</f>
        <v>0</v>
      </c>
      <c r="Z3" s="95" t="str">
        <f>MID(자료입력!C5,6,1)</f>
        <v>0</v>
      </c>
      <c r="AA3" s="93" t="s">
        <v>74</v>
      </c>
      <c r="AB3" s="95" t="str">
        <f>MID(자료입력!C5,8,1)</f>
        <v>0</v>
      </c>
      <c r="AC3" s="95" t="str">
        <f>MID(자료입력!C5,9,1)</f>
        <v>0</v>
      </c>
      <c r="AD3" s="95" t="str">
        <f>MID(자료입력!C5,10,1)</f>
        <v>0</v>
      </c>
      <c r="AE3" s="95" t="str">
        <f>MID(자료입력!C5,11,1)</f>
        <v>0</v>
      </c>
      <c r="AF3" s="85" t="str">
        <f>MID(자료입력!C5,12,1)</f>
        <v>0</v>
      </c>
    </row>
    <row r="4" spans="1:32" ht="13.5" customHeight="1" x14ac:dyDescent="0.15">
      <c r="A4" s="135"/>
      <c r="B4" s="133"/>
      <c r="C4" s="133"/>
      <c r="D4" s="133"/>
      <c r="E4" s="103"/>
      <c r="F4" s="104"/>
      <c r="G4" s="104"/>
      <c r="H4" s="104"/>
      <c r="I4" s="104"/>
      <c r="J4" s="104"/>
      <c r="K4" s="104"/>
      <c r="L4" s="104"/>
      <c r="M4" s="104"/>
      <c r="N4" s="105"/>
      <c r="O4" s="116"/>
      <c r="P4" s="117"/>
      <c r="Q4" s="139"/>
      <c r="R4" s="133"/>
      <c r="S4" s="133"/>
      <c r="T4" s="133"/>
      <c r="U4" s="96"/>
      <c r="V4" s="96"/>
      <c r="W4" s="96"/>
      <c r="X4" s="94"/>
      <c r="Y4" s="96"/>
      <c r="Z4" s="96"/>
      <c r="AA4" s="94"/>
      <c r="AB4" s="96"/>
      <c r="AC4" s="96"/>
      <c r="AD4" s="96"/>
      <c r="AE4" s="96"/>
      <c r="AF4" s="86"/>
    </row>
    <row r="5" spans="1:32" ht="13.5" customHeight="1" x14ac:dyDescent="0.15">
      <c r="A5" s="135"/>
      <c r="B5" s="127" t="s">
        <v>23</v>
      </c>
      <c r="C5" s="127"/>
      <c r="D5" s="127"/>
      <c r="E5" s="87" t="str">
        <f>자료입력!H5</f>
        <v>대전시 연막구 연막동 55번지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9"/>
      <c r="Q5" s="139"/>
      <c r="R5" s="127" t="s">
        <v>20</v>
      </c>
      <c r="S5" s="127"/>
      <c r="T5" s="127"/>
      <c r="U5" s="159" t="str">
        <f>자료입력!C4</f>
        <v>㈜한국텔레콤</v>
      </c>
      <c r="V5" s="160"/>
      <c r="W5" s="160"/>
      <c r="X5" s="160"/>
      <c r="Y5" s="160"/>
      <c r="Z5" s="160"/>
      <c r="AA5" s="161"/>
      <c r="AB5" s="164" t="s">
        <v>21</v>
      </c>
      <c r="AC5" s="153" t="str">
        <f>자료입력!C6</f>
        <v>김철수</v>
      </c>
      <c r="AD5" s="154"/>
      <c r="AE5" s="154"/>
      <c r="AF5" s="155"/>
    </row>
    <row r="6" spans="1:32" ht="13.5" customHeight="1" x14ac:dyDescent="0.15">
      <c r="A6" s="135"/>
      <c r="B6" s="130" t="s">
        <v>24</v>
      </c>
      <c r="C6" s="130"/>
      <c r="D6" s="130"/>
      <c r="E6" s="90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  <c r="Q6" s="139"/>
      <c r="R6" s="130" t="s">
        <v>22</v>
      </c>
      <c r="S6" s="130"/>
      <c r="T6" s="130"/>
      <c r="U6" s="103"/>
      <c r="V6" s="162"/>
      <c r="W6" s="162"/>
      <c r="X6" s="162"/>
      <c r="Y6" s="162"/>
      <c r="Z6" s="162"/>
      <c r="AA6" s="163"/>
      <c r="AB6" s="164"/>
      <c r="AC6" s="156"/>
      <c r="AD6" s="157"/>
      <c r="AE6" s="157"/>
      <c r="AF6" s="158"/>
    </row>
    <row r="7" spans="1:32" ht="13.5" customHeight="1" x14ac:dyDescent="0.15">
      <c r="A7" s="135"/>
      <c r="B7" s="141" t="s">
        <v>33</v>
      </c>
      <c r="C7" s="142"/>
      <c r="D7" s="143"/>
      <c r="E7" s="128" t="str">
        <f>자료입력!H6</f>
        <v>042-0000-0000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39"/>
      <c r="R7" s="127" t="s">
        <v>23</v>
      </c>
      <c r="S7" s="127"/>
      <c r="T7" s="127"/>
      <c r="U7" s="128" t="str">
        <f>자료입력!C7</f>
        <v xml:space="preserve">서울시 강남구 대치동 코엑스 </v>
      </c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9"/>
    </row>
    <row r="8" spans="1:32" ht="13.5" customHeight="1" x14ac:dyDescent="0.15">
      <c r="A8" s="135"/>
      <c r="B8" s="144"/>
      <c r="C8" s="145"/>
      <c r="D8" s="146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39"/>
      <c r="R8" s="130" t="s">
        <v>24</v>
      </c>
      <c r="S8" s="130"/>
      <c r="T8" s="130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9"/>
    </row>
    <row r="9" spans="1:32" ht="13.5" customHeight="1" x14ac:dyDescent="0.15">
      <c r="A9" s="135"/>
      <c r="B9" s="133" t="s">
        <v>15</v>
      </c>
      <c r="C9" s="133"/>
      <c r="D9" s="133"/>
      <c r="E9" s="147">
        <f>자료입력!I39</f>
        <v>144000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9"/>
      <c r="Q9" s="139"/>
      <c r="R9" s="133" t="s">
        <v>35</v>
      </c>
      <c r="S9" s="133"/>
      <c r="T9" s="133"/>
      <c r="U9" s="118" t="str">
        <f>자료입력!C8</f>
        <v>02-0000-0000</v>
      </c>
      <c r="V9" s="118"/>
      <c r="W9" s="118"/>
      <c r="X9" s="118"/>
      <c r="Y9" s="118"/>
      <c r="Z9" s="118"/>
      <c r="AA9" s="131" t="s">
        <v>36</v>
      </c>
      <c r="AB9" s="118" t="str">
        <f>자료입력!C9</f>
        <v>02-0000-0000</v>
      </c>
      <c r="AC9" s="118"/>
      <c r="AD9" s="118"/>
      <c r="AE9" s="118"/>
      <c r="AF9" s="119"/>
    </row>
    <row r="10" spans="1:32" ht="13.5" customHeight="1" thickBot="1" x14ac:dyDescent="0.2">
      <c r="A10" s="136"/>
      <c r="B10" s="127"/>
      <c r="C10" s="127"/>
      <c r="D10" s="127"/>
      <c r="E10" s="150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2"/>
      <c r="Q10" s="140"/>
      <c r="R10" s="127"/>
      <c r="S10" s="127"/>
      <c r="T10" s="127"/>
      <c r="U10" s="75"/>
      <c r="V10" s="75"/>
      <c r="W10" s="75"/>
      <c r="X10" s="75"/>
      <c r="Y10" s="75"/>
      <c r="Z10" s="75"/>
      <c r="AA10" s="132"/>
      <c r="AB10" s="75"/>
      <c r="AC10" s="75"/>
      <c r="AD10" s="75"/>
      <c r="AE10" s="75"/>
      <c r="AF10" s="76"/>
    </row>
    <row r="11" spans="1:32" ht="15" customHeight="1" thickBot="1" x14ac:dyDescent="0.2">
      <c r="A11" s="9" t="s">
        <v>25</v>
      </c>
      <c r="B11" s="10" t="s">
        <v>26</v>
      </c>
      <c r="C11" s="121" t="s">
        <v>27</v>
      </c>
      <c r="D11" s="122"/>
      <c r="E11" s="122"/>
      <c r="F11" s="122"/>
      <c r="G11" s="122"/>
      <c r="H11" s="122"/>
      <c r="I11" s="122"/>
      <c r="J11" s="122"/>
      <c r="K11" s="122"/>
      <c r="L11" s="122"/>
      <c r="M11" s="123"/>
      <c r="N11" s="121" t="s">
        <v>39</v>
      </c>
      <c r="O11" s="122"/>
      <c r="P11" s="123"/>
      <c r="Q11" s="121" t="s">
        <v>38</v>
      </c>
      <c r="R11" s="122"/>
      <c r="S11" s="123"/>
      <c r="T11" s="120" t="s">
        <v>75</v>
      </c>
      <c r="U11" s="120"/>
      <c r="V11" s="120"/>
      <c r="W11" s="120"/>
      <c r="X11" s="120"/>
      <c r="Y11" s="120"/>
      <c r="Z11" s="120" t="s">
        <v>37</v>
      </c>
      <c r="AA11" s="120"/>
      <c r="AB11" s="120"/>
      <c r="AC11" s="120"/>
      <c r="AD11" s="120"/>
      <c r="AE11" s="120" t="s">
        <v>28</v>
      </c>
      <c r="AF11" s="124"/>
    </row>
    <row r="12" spans="1:32" ht="15" customHeight="1" x14ac:dyDescent="0.15">
      <c r="A12" s="11">
        <f>MONTH(자료입력!C13)</f>
        <v>2</v>
      </c>
      <c r="B12" s="12">
        <f>DAY(자료입력!C13)</f>
        <v>1</v>
      </c>
      <c r="C12" s="77" t="str">
        <f>자료입력!C15</f>
        <v>PDA</v>
      </c>
      <c r="D12" s="78"/>
      <c r="E12" s="78"/>
      <c r="F12" s="78"/>
      <c r="G12" s="78"/>
      <c r="H12" s="78"/>
      <c r="I12" s="78"/>
      <c r="J12" s="78"/>
      <c r="K12" s="78"/>
      <c r="L12" s="78"/>
      <c r="M12" s="79"/>
      <c r="N12" s="77">
        <f>자료입력!F15</f>
        <v>150000</v>
      </c>
      <c r="O12" s="78"/>
      <c r="P12" s="79"/>
      <c r="Q12" s="80">
        <f>자료입력!G15</f>
        <v>1</v>
      </c>
      <c r="R12" s="81"/>
      <c r="S12" s="82"/>
      <c r="T12" s="74">
        <f>자료입력!H15</f>
        <v>120000</v>
      </c>
      <c r="U12" s="74"/>
      <c r="V12" s="74"/>
      <c r="W12" s="74"/>
      <c r="X12" s="74"/>
      <c r="Y12" s="74"/>
      <c r="Z12" s="74">
        <f>자료입력!I15</f>
        <v>120000</v>
      </c>
      <c r="AA12" s="74"/>
      <c r="AB12" s="74"/>
      <c r="AC12" s="74"/>
      <c r="AD12" s="74"/>
      <c r="AE12" s="125"/>
      <c r="AF12" s="126"/>
    </row>
    <row r="13" spans="1:32" ht="15" customHeight="1" x14ac:dyDescent="0.15">
      <c r="A13" s="13"/>
      <c r="B13" s="14"/>
      <c r="C13" s="77" t="str">
        <f>자료입력!C16</f>
        <v>키보드</v>
      </c>
      <c r="D13" s="78"/>
      <c r="E13" s="78"/>
      <c r="F13" s="78"/>
      <c r="G13" s="78"/>
      <c r="H13" s="78"/>
      <c r="I13" s="78"/>
      <c r="J13" s="78"/>
      <c r="K13" s="78"/>
      <c r="L13" s="78"/>
      <c r="M13" s="79"/>
      <c r="N13" s="77">
        <f>자료입력!F16</f>
        <v>33000</v>
      </c>
      <c r="O13" s="78"/>
      <c r="P13" s="79"/>
      <c r="Q13" s="80">
        <f>자료입력!G16</f>
        <v>2</v>
      </c>
      <c r="R13" s="81"/>
      <c r="S13" s="82"/>
      <c r="T13" s="74">
        <f>자료입력!H16</f>
        <v>12000</v>
      </c>
      <c r="U13" s="74"/>
      <c r="V13" s="74"/>
      <c r="W13" s="74"/>
      <c r="X13" s="74"/>
      <c r="Y13" s="74"/>
      <c r="Z13" s="74">
        <f>자료입력!I16</f>
        <v>24000</v>
      </c>
      <c r="AA13" s="74"/>
      <c r="AB13" s="74"/>
      <c r="AC13" s="74"/>
      <c r="AD13" s="74"/>
      <c r="AE13" s="118"/>
      <c r="AF13" s="119"/>
    </row>
    <row r="14" spans="1:32" ht="15" customHeight="1" x14ac:dyDescent="0.15">
      <c r="A14" s="13"/>
      <c r="B14" s="14"/>
      <c r="C14" s="77">
        <f>자료입력!C17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9"/>
      <c r="N14" s="77">
        <f>자료입력!F17</f>
        <v>0</v>
      </c>
      <c r="O14" s="78"/>
      <c r="P14" s="79"/>
      <c r="Q14" s="80">
        <f>자료입력!G17</f>
        <v>0</v>
      </c>
      <c r="R14" s="81"/>
      <c r="S14" s="82"/>
      <c r="T14" s="74">
        <f>자료입력!H17</f>
        <v>0</v>
      </c>
      <c r="U14" s="74"/>
      <c r="V14" s="74"/>
      <c r="W14" s="74"/>
      <c r="X14" s="74"/>
      <c r="Y14" s="74"/>
      <c r="Z14" s="74">
        <f>자료입력!I17</f>
        <v>0</v>
      </c>
      <c r="AA14" s="74"/>
      <c r="AB14" s="74"/>
      <c r="AC14" s="74"/>
      <c r="AD14" s="74"/>
      <c r="AE14" s="118"/>
      <c r="AF14" s="119"/>
    </row>
    <row r="15" spans="1:32" ht="15" customHeight="1" x14ac:dyDescent="0.15">
      <c r="A15" s="15"/>
      <c r="B15" s="16"/>
      <c r="C15" s="77">
        <f>자료입력!C18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9"/>
      <c r="N15" s="77">
        <f>자료입력!F18</f>
        <v>0</v>
      </c>
      <c r="O15" s="78"/>
      <c r="P15" s="79"/>
      <c r="Q15" s="80">
        <f>자료입력!G18</f>
        <v>0</v>
      </c>
      <c r="R15" s="81"/>
      <c r="S15" s="82"/>
      <c r="T15" s="74">
        <f>자료입력!H18</f>
        <v>0</v>
      </c>
      <c r="U15" s="74"/>
      <c r="V15" s="74"/>
      <c r="W15" s="74"/>
      <c r="X15" s="74"/>
      <c r="Y15" s="74"/>
      <c r="Z15" s="74">
        <f>자료입력!I18</f>
        <v>0</v>
      </c>
      <c r="AA15" s="74"/>
      <c r="AB15" s="74"/>
      <c r="AC15" s="74"/>
      <c r="AD15" s="74"/>
      <c r="AE15" s="83"/>
      <c r="AF15" s="84"/>
    </row>
    <row r="16" spans="1:32" ht="15" customHeight="1" x14ac:dyDescent="0.15">
      <c r="A16" s="15"/>
      <c r="B16" s="16"/>
      <c r="C16" s="77">
        <f>자료입력!C19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9"/>
      <c r="N16" s="77">
        <f>자료입력!F19</f>
        <v>0</v>
      </c>
      <c r="O16" s="78"/>
      <c r="P16" s="79"/>
      <c r="Q16" s="80">
        <f>자료입력!G19</f>
        <v>0</v>
      </c>
      <c r="R16" s="81"/>
      <c r="S16" s="82"/>
      <c r="T16" s="74">
        <f>자료입력!H19</f>
        <v>0</v>
      </c>
      <c r="U16" s="74"/>
      <c r="V16" s="74"/>
      <c r="W16" s="74"/>
      <c r="X16" s="74"/>
      <c r="Y16" s="74"/>
      <c r="Z16" s="74">
        <f>자료입력!I19</f>
        <v>0</v>
      </c>
      <c r="AA16" s="74"/>
      <c r="AB16" s="74"/>
      <c r="AC16" s="74"/>
      <c r="AD16" s="74"/>
      <c r="AE16" s="83"/>
      <c r="AF16" s="84"/>
    </row>
    <row r="17" spans="1:32" ht="15" customHeight="1" x14ac:dyDescent="0.15">
      <c r="A17" s="15"/>
      <c r="B17" s="16"/>
      <c r="C17" s="77">
        <f>자료입력!C20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9"/>
      <c r="N17" s="77">
        <f>자료입력!F20</f>
        <v>0</v>
      </c>
      <c r="O17" s="78"/>
      <c r="P17" s="79"/>
      <c r="Q17" s="80">
        <f>자료입력!G20</f>
        <v>0</v>
      </c>
      <c r="R17" s="81"/>
      <c r="S17" s="82"/>
      <c r="T17" s="74">
        <f>자료입력!H20</f>
        <v>0</v>
      </c>
      <c r="U17" s="74"/>
      <c r="V17" s="74"/>
      <c r="W17" s="74"/>
      <c r="X17" s="74"/>
      <c r="Y17" s="74"/>
      <c r="Z17" s="74">
        <f>자료입력!I20</f>
        <v>0</v>
      </c>
      <c r="AA17" s="74"/>
      <c r="AB17" s="74"/>
      <c r="AC17" s="74"/>
      <c r="AD17" s="74"/>
      <c r="AE17" s="83"/>
      <c r="AF17" s="84"/>
    </row>
    <row r="18" spans="1:32" ht="15" customHeight="1" x14ac:dyDescent="0.15">
      <c r="A18" s="15"/>
      <c r="B18" s="16"/>
      <c r="C18" s="77">
        <f>자료입력!C21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9"/>
      <c r="N18" s="77">
        <f>자료입력!F21</f>
        <v>0</v>
      </c>
      <c r="O18" s="78"/>
      <c r="P18" s="79"/>
      <c r="Q18" s="80">
        <f>자료입력!G21</f>
        <v>0</v>
      </c>
      <c r="R18" s="81"/>
      <c r="S18" s="82"/>
      <c r="T18" s="74">
        <f>자료입력!H21</f>
        <v>0</v>
      </c>
      <c r="U18" s="74"/>
      <c r="V18" s="74"/>
      <c r="W18" s="74"/>
      <c r="X18" s="74"/>
      <c r="Y18" s="74"/>
      <c r="Z18" s="74">
        <f>자료입력!I21</f>
        <v>0</v>
      </c>
      <c r="AA18" s="74"/>
      <c r="AB18" s="74"/>
      <c r="AC18" s="74"/>
      <c r="AD18" s="74"/>
      <c r="AE18" s="83"/>
      <c r="AF18" s="84"/>
    </row>
    <row r="19" spans="1:32" ht="15" customHeight="1" x14ac:dyDescent="0.15">
      <c r="A19" s="15"/>
      <c r="B19" s="16"/>
      <c r="C19" s="77">
        <f>자료입력!C22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9"/>
      <c r="N19" s="77">
        <f>자료입력!F22</f>
        <v>0</v>
      </c>
      <c r="O19" s="78"/>
      <c r="P19" s="79"/>
      <c r="Q19" s="80">
        <f>자료입력!G22</f>
        <v>0</v>
      </c>
      <c r="R19" s="81"/>
      <c r="S19" s="82"/>
      <c r="T19" s="74">
        <f>자료입력!H22</f>
        <v>0</v>
      </c>
      <c r="U19" s="74"/>
      <c r="V19" s="74"/>
      <c r="W19" s="74"/>
      <c r="X19" s="74"/>
      <c r="Y19" s="74"/>
      <c r="Z19" s="74">
        <f>자료입력!I22</f>
        <v>0</v>
      </c>
      <c r="AA19" s="74"/>
      <c r="AB19" s="74"/>
      <c r="AC19" s="74"/>
      <c r="AD19" s="74"/>
      <c r="AE19" s="83"/>
      <c r="AF19" s="84"/>
    </row>
    <row r="20" spans="1:32" ht="15" customHeight="1" x14ac:dyDescent="0.15">
      <c r="A20" s="15"/>
      <c r="B20" s="16"/>
      <c r="C20" s="77">
        <f>자료입력!C23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9"/>
      <c r="N20" s="77">
        <f>자료입력!F23</f>
        <v>0</v>
      </c>
      <c r="O20" s="78"/>
      <c r="P20" s="79"/>
      <c r="Q20" s="80">
        <f>자료입력!G23</f>
        <v>0</v>
      </c>
      <c r="R20" s="81"/>
      <c r="S20" s="82"/>
      <c r="T20" s="74">
        <f>자료입력!H23</f>
        <v>0</v>
      </c>
      <c r="U20" s="74"/>
      <c r="V20" s="74"/>
      <c r="W20" s="74"/>
      <c r="X20" s="74"/>
      <c r="Y20" s="74"/>
      <c r="Z20" s="74">
        <f>자료입력!I23</f>
        <v>0</v>
      </c>
      <c r="AA20" s="74"/>
      <c r="AB20" s="74"/>
      <c r="AC20" s="74"/>
      <c r="AD20" s="74"/>
      <c r="AE20" s="83"/>
      <c r="AF20" s="84"/>
    </row>
    <row r="21" spans="1:32" ht="15" customHeight="1" thickBot="1" x14ac:dyDescent="0.2">
      <c r="A21" s="15"/>
      <c r="B21" s="16"/>
      <c r="C21" s="77">
        <f>자료입력!C24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9"/>
      <c r="N21" s="77">
        <f>자료입력!F24</f>
        <v>0</v>
      </c>
      <c r="O21" s="78"/>
      <c r="P21" s="79"/>
      <c r="Q21" s="80">
        <f>자료입력!G24</f>
        <v>0</v>
      </c>
      <c r="R21" s="81"/>
      <c r="S21" s="82"/>
      <c r="T21" s="74">
        <f>자료입력!H24</f>
        <v>0</v>
      </c>
      <c r="U21" s="74"/>
      <c r="V21" s="74"/>
      <c r="W21" s="74"/>
      <c r="X21" s="74"/>
      <c r="Y21" s="74"/>
      <c r="Z21" s="74">
        <f>자료입력!I24</f>
        <v>0</v>
      </c>
      <c r="AA21" s="74"/>
      <c r="AB21" s="74"/>
      <c r="AC21" s="74"/>
      <c r="AD21" s="74"/>
      <c r="AE21" s="75"/>
      <c r="AF21" s="76"/>
    </row>
    <row r="22" spans="1:32" ht="15" customHeight="1" x14ac:dyDescent="0.15">
      <c r="A22" s="60" t="s">
        <v>40</v>
      </c>
      <c r="B22" s="54"/>
      <c r="C22" s="62" t="str">
        <f>자료입력!H8</f>
        <v>김영희</v>
      </c>
      <c r="D22" s="63"/>
      <c r="E22" s="63"/>
      <c r="F22" s="63"/>
      <c r="G22" s="64"/>
      <c r="H22" s="54" t="s">
        <v>41</v>
      </c>
      <c r="I22" s="54"/>
      <c r="J22" s="68" t="str">
        <f>자료입력!H9</f>
        <v>홍길동</v>
      </c>
      <c r="K22" s="69"/>
      <c r="L22" s="69"/>
      <c r="M22" s="70"/>
      <c r="N22" s="54" t="s">
        <v>44</v>
      </c>
      <c r="O22" s="54"/>
      <c r="P22" s="56" t="s">
        <v>45</v>
      </c>
      <c r="Q22" s="56"/>
      <c r="R22" s="56" t="s">
        <v>46</v>
      </c>
      <c r="S22" s="56"/>
      <c r="T22" s="58" t="s">
        <v>43</v>
      </c>
      <c r="U22" s="58"/>
      <c r="V22" s="44" t="s">
        <v>42</v>
      </c>
      <c r="W22" s="45"/>
      <c r="X22" s="46"/>
      <c r="Y22" s="50">
        <f>SUM(Z12:AD21)</f>
        <v>144000</v>
      </c>
      <c r="Z22" s="50"/>
      <c r="AA22" s="50"/>
      <c r="AB22" s="50"/>
      <c r="AC22" s="50"/>
      <c r="AD22" s="50"/>
      <c r="AE22" s="50"/>
      <c r="AF22" s="51"/>
    </row>
    <row r="23" spans="1:32" ht="15.75" customHeight="1" thickBot="1" x14ac:dyDescent="0.2">
      <c r="A23" s="61"/>
      <c r="B23" s="55"/>
      <c r="C23" s="65"/>
      <c r="D23" s="66"/>
      <c r="E23" s="66"/>
      <c r="F23" s="66"/>
      <c r="G23" s="67"/>
      <c r="H23" s="55"/>
      <c r="I23" s="55"/>
      <c r="J23" s="71"/>
      <c r="K23" s="72"/>
      <c r="L23" s="72"/>
      <c r="M23" s="73"/>
      <c r="N23" s="55"/>
      <c r="O23" s="55"/>
      <c r="P23" s="57"/>
      <c r="Q23" s="57"/>
      <c r="R23" s="57"/>
      <c r="S23" s="57"/>
      <c r="T23" s="59"/>
      <c r="U23" s="59"/>
      <c r="V23" s="47"/>
      <c r="W23" s="48"/>
      <c r="X23" s="49"/>
      <c r="Y23" s="52"/>
      <c r="Z23" s="52"/>
      <c r="AA23" s="52"/>
      <c r="AB23" s="52"/>
      <c r="AC23" s="52"/>
      <c r="AD23" s="52"/>
      <c r="AE23" s="52"/>
      <c r="AF23" s="53"/>
    </row>
    <row r="24" spans="1:32" ht="13.5" customHeight="1" thickBot="1" x14ac:dyDescent="0.2">
      <c r="A24" s="5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5"/>
      <c r="X24" s="6"/>
      <c r="Y24" s="6"/>
      <c r="Z24" s="6"/>
      <c r="AA24" s="6"/>
      <c r="AB24" s="6"/>
      <c r="AC24" s="6"/>
      <c r="AD24" s="6"/>
      <c r="AE24" s="6"/>
      <c r="AF24" s="7"/>
    </row>
    <row r="25" spans="1:32" ht="24.95" customHeight="1" x14ac:dyDescent="0.15">
      <c r="A25" s="106" t="s">
        <v>71</v>
      </c>
      <c r="B25" s="107"/>
      <c r="C25" s="107"/>
      <c r="D25" s="107"/>
      <c r="E25" s="107"/>
      <c r="F25" s="108"/>
      <c r="G25" s="109" t="s">
        <v>78</v>
      </c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"/>
      <c r="AB25" s="2"/>
      <c r="AC25" s="1"/>
      <c r="AD25" s="1"/>
      <c r="AE25" s="1"/>
      <c r="AF25" s="3"/>
    </row>
    <row r="26" spans="1:32" ht="24.95" customHeight="1" thickBot="1" x14ac:dyDescent="0.2">
      <c r="A26" s="111"/>
      <c r="B26" s="112"/>
      <c r="C26" s="112"/>
      <c r="D26" s="112"/>
      <c r="E26" s="112"/>
      <c r="F26" s="113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9"/>
      <c r="AB26" s="99">
        <v>1</v>
      </c>
      <c r="AC26" s="99"/>
      <c r="AD26" s="18" t="s">
        <v>79</v>
      </c>
      <c r="AE26" s="97">
        <v>2</v>
      </c>
      <c r="AF26" s="98"/>
    </row>
    <row r="27" spans="1:32" ht="13.5" customHeight="1" x14ac:dyDescent="0.15">
      <c r="A27" s="134" t="s">
        <v>3</v>
      </c>
      <c r="B27" s="137" t="s">
        <v>31</v>
      </c>
      <c r="C27" s="137"/>
      <c r="D27" s="137"/>
      <c r="E27" s="100" t="str">
        <f>E3</f>
        <v>㈜미래전자</v>
      </c>
      <c r="F27" s="101"/>
      <c r="G27" s="101"/>
      <c r="H27" s="101"/>
      <c r="I27" s="101"/>
      <c r="J27" s="101"/>
      <c r="K27" s="101"/>
      <c r="L27" s="101"/>
      <c r="M27" s="101"/>
      <c r="N27" s="102"/>
      <c r="O27" s="114" t="s">
        <v>32</v>
      </c>
      <c r="P27" s="115"/>
      <c r="Q27" s="138" t="s">
        <v>30</v>
      </c>
      <c r="R27" s="137" t="s">
        <v>19</v>
      </c>
      <c r="S27" s="137"/>
      <c r="T27" s="137"/>
      <c r="U27" s="95" t="str">
        <f>U3</f>
        <v>0</v>
      </c>
      <c r="V27" s="95" t="str">
        <f>V3</f>
        <v>0</v>
      </c>
      <c r="W27" s="95" t="str">
        <f>W3</f>
        <v>0</v>
      </c>
      <c r="X27" s="93" t="s">
        <v>29</v>
      </c>
      <c r="Y27" s="95" t="str">
        <f>Y3</f>
        <v>0</v>
      </c>
      <c r="Z27" s="95" t="str">
        <f>Z3</f>
        <v>0</v>
      </c>
      <c r="AA27" s="93" t="s">
        <v>29</v>
      </c>
      <c r="AB27" s="95" t="str">
        <f>AB3</f>
        <v>0</v>
      </c>
      <c r="AC27" s="95" t="str">
        <f>AC3</f>
        <v>0</v>
      </c>
      <c r="AD27" s="95" t="str">
        <f>AD3</f>
        <v>0</v>
      </c>
      <c r="AE27" s="95" t="str">
        <f>AE3</f>
        <v>0</v>
      </c>
      <c r="AF27" s="85" t="str">
        <f>AF3</f>
        <v>0</v>
      </c>
    </row>
    <row r="28" spans="1:32" ht="13.5" customHeight="1" x14ac:dyDescent="0.15">
      <c r="A28" s="135"/>
      <c r="B28" s="133"/>
      <c r="C28" s="133"/>
      <c r="D28" s="133"/>
      <c r="E28" s="103"/>
      <c r="F28" s="104"/>
      <c r="G28" s="104"/>
      <c r="H28" s="104"/>
      <c r="I28" s="104"/>
      <c r="J28" s="104"/>
      <c r="K28" s="104"/>
      <c r="L28" s="104"/>
      <c r="M28" s="104"/>
      <c r="N28" s="105"/>
      <c r="O28" s="116"/>
      <c r="P28" s="117"/>
      <c r="Q28" s="139"/>
      <c r="R28" s="133"/>
      <c r="S28" s="133"/>
      <c r="T28" s="133"/>
      <c r="U28" s="96"/>
      <c r="V28" s="96"/>
      <c r="W28" s="96"/>
      <c r="X28" s="94"/>
      <c r="Y28" s="96"/>
      <c r="Z28" s="96"/>
      <c r="AA28" s="94"/>
      <c r="AB28" s="96"/>
      <c r="AC28" s="96"/>
      <c r="AD28" s="96"/>
      <c r="AE28" s="96"/>
      <c r="AF28" s="86"/>
    </row>
    <row r="29" spans="1:32" ht="13.5" customHeight="1" x14ac:dyDescent="0.15">
      <c r="A29" s="135"/>
      <c r="B29" s="127" t="s">
        <v>23</v>
      </c>
      <c r="C29" s="127"/>
      <c r="D29" s="127"/>
      <c r="E29" s="87" t="str">
        <f>E5</f>
        <v>대전시 연막구 연막동 55번지</v>
      </c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9"/>
      <c r="Q29" s="139"/>
      <c r="R29" s="127" t="s">
        <v>20</v>
      </c>
      <c r="S29" s="127"/>
      <c r="T29" s="127"/>
      <c r="U29" s="159" t="str">
        <f>U5</f>
        <v>㈜한국텔레콤</v>
      </c>
      <c r="V29" s="160"/>
      <c r="W29" s="160"/>
      <c r="X29" s="160"/>
      <c r="Y29" s="160"/>
      <c r="Z29" s="160"/>
      <c r="AA29" s="161"/>
      <c r="AB29" s="164" t="s">
        <v>21</v>
      </c>
      <c r="AC29" s="153" t="str">
        <f>AC5</f>
        <v>김철수</v>
      </c>
      <c r="AD29" s="154"/>
      <c r="AE29" s="154"/>
      <c r="AF29" s="155"/>
    </row>
    <row r="30" spans="1:32" ht="13.5" customHeight="1" x14ac:dyDescent="0.15">
      <c r="A30" s="135"/>
      <c r="B30" s="130" t="s">
        <v>24</v>
      </c>
      <c r="C30" s="130"/>
      <c r="D30" s="130"/>
      <c r="E30" s="90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2"/>
      <c r="Q30" s="139"/>
      <c r="R30" s="130" t="s">
        <v>22</v>
      </c>
      <c r="S30" s="130"/>
      <c r="T30" s="130"/>
      <c r="U30" s="103"/>
      <c r="V30" s="162"/>
      <c r="W30" s="162"/>
      <c r="X30" s="162"/>
      <c r="Y30" s="162"/>
      <c r="Z30" s="162"/>
      <c r="AA30" s="163"/>
      <c r="AB30" s="164"/>
      <c r="AC30" s="156"/>
      <c r="AD30" s="157"/>
      <c r="AE30" s="157"/>
      <c r="AF30" s="158"/>
    </row>
    <row r="31" spans="1:32" ht="13.5" customHeight="1" x14ac:dyDescent="0.15">
      <c r="A31" s="135"/>
      <c r="B31" s="141" t="s">
        <v>33</v>
      </c>
      <c r="C31" s="142"/>
      <c r="D31" s="143"/>
      <c r="E31" s="128" t="str">
        <f>E7</f>
        <v>042-0000-0000</v>
      </c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39"/>
      <c r="R31" s="127" t="s">
        <v>23</v>
      </c>
      <c r="S31" s="127"/>
      <c r="T31" s="127"/>
      <c r="U31" s="128" t="str">
        <f>U7</f>
        <v xml:space="preserve">서울시 강남구 대치동 코엑스 </v>
      </c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9"/>
    </row>
    <row r="32" spans="1:32" ht="13.5" customHeight="1" x14ac:dyDescent="0.15">
      <c r="A32" s="135"/>
      <c r="B32" s="144"/>
      <c r="C32" s="145"/>
      <c r="D32" s="146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39"/>
      <c r="R32" s="130" t="s">
        <v>24</v>
      </c>
      <c r="S32" s="130"/>
      <c r="T32" s="130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9"/>
    </row>
    <row r="33" spans="1:32" ht="13.5" customHeight="1" x14ac:dyDescent="0.15">
      <c r="A33" s="135"/>
      <c r="B33" s="133" t="s">
        <v>15</v>
      </c>
      <c r="C33" s="133"/>
      <c r="D33" s="133"/>
      <c r="E33" s="147">
        <f>E9</f>
        <v>144000</v>
      </c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9"/>
      <c r="Q33" s="139"/>
      <c r="R33" s="133" t="s">
        <v>35</v>
      </c>
      <c r="S33" s="133"/>
      <c r="T33" s="133"/>
      <c r="U33" s="118" t="str">
        <f>U9</f>
        <v>02-0000-0000</v>
      </c>
      <c r="V33" s="118"/>
      <c r="W33" s="118"/>
      <c r="X33" s="118"/>
      <c r="Y33" s="118"/>
      <c r="Z33" s="118"/>
      <c r="AA33" s="131" t="s">
        <v>36</v>
      </c>
      <c r="AB33" s="118" t="str">
        <f>AB9</f>
        <v>02-0000-0000</v>
      </c>
      <c r="AC33" s="118"/>
      <c r="AD33" s="118"/>
      <c r="AE33" s="118"/>
      <c r="AF33" s="119"/>
    </row>
    <row r="34" spans="1:32" ht="13.5" customHeight="1" thickBot="1" x14ac:dyDescent="0.2">
      <c r="A34" s="136"/>
      <c r="B34" s="127"/>
      <c r="C34" s="127"/>
      <c r="D34" s="127"/>
      <c r="E34" s="150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2"/>
      <c r="Q34" s="140"/>
      <c r="R34" s="127"/>
      <c r="S34" s="127"/>
      <c r="T34" s="127"/>
      <c r="U34" s="75"/>
      <c r="V34" s="75"/>
      <c r="W34" s="75"/>
      <c r="X34" s="75"/>
      <c r="Y34" s="75"/>
      <c r="Z34" s="75"/>
      <c r="AA34" s="132"/>
      <c r="AB34" s="75"/>
      <c r="AC34" s="75"/>
      <c r="AD34" s="75"/>
      <c r="AE34" s="75"/>
      <c r="AF34" s="76"/>
    </row>
    <row r="35" spans="1:32" ht="15" customHeight="1" thickBot="1" x14ac:dyDescent="0.2">
      <c r="A35" s="9" t="s">
        <v>25</v>
      </c>
      <c r="B35" s="10" t="s">
        <v>26</v>
      </c>
      <c r="C35" s="121" t="s">
        <v>27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3"/>
      <c r="N35" s="121" t="s">
        <v>39</v>
      </c>
      <c r="O35" s="122"/>
      <c r="P35" s="123"/>
      <c r="Q35" s="121" t="s">
        <v>38</v>
      </c>
      <c r="R35" s="122"/>
      <c r="S35" s="123"/>
      <c r="T35" s="120" t="s">
        <v>75</v>
      </c>
      <c r="U35" s="120"/>
      <c r="V35" s="120"/>
      <c r="W35" s="120"/>
      <c r="X35" s="120"/>
      <c r="Y35" s="120"/>
      <c r="Z35" s="120" t="s">
        <v>37</v>
      </c>
      <c r="AA35" s="120"/>
      <c r="AB35" s="120"/>
      <c r="AC35" s="120"/>
      <c r="AD35" s="120"/>
      <c r="AE35" s="120" t="s">
        <v>28</v>
      </c>
      <c r="AF35" s="124"/>
    </row>
    <row r="36" spans="1:32" ht="15" customHeight="1" x14ac:dyDescent="0.15">
      <c r="A36" s="11">
        <f>MONTH(자료입력!C13)</f>
        <v>2</v>
      </c>
      <c r="B36" s="12">
        <f>DAY(자료입력!C13)</f>
        <v>1</v>
      </c>
      <c r="C36" s="77" t="str">
        <f>C12</f>
        <v>PDA</v>
      </c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77">
        <f>N12</f>
        <v>150000</v>
      </c>
      <c r="O36" s="78"/>
      <c r="P36" s="79"/>
      <c r="Q36" s="80">
        <f>Q12</f>
        <v>1</v>
      </c>
      <c r="R36" s="81"/>
      <c r="S36" s="82"/>
      <c r="T36" s="74">
        <f>T12</f>
        <v>120000</v>
      </c>
      <c r="U36" s="74"/>
      <c r="V36" s="74"/>
      <c r="W36" s="74"/>
      <c r="X36" s="74"/>
      <c r="Y36" s="74"/>
      <c r="Z36" s="74">
        <f>Z12</f>
        <v>120000</v>
      </c>
      <c r="AA36" s="74"/>
      <c r="AB36" s="74"/>
      <c r="AC36" s="74"/>
      <c r="AD36" s="74"/>
      <c r="AE36" s="125"/>
      <c r="AF36" s="126"/>
    </row>
    <row r="37" spans="1:32" ht="15" customHeight="1" x14ac:dyDescent="0.15">
      <c r="A37" s="13"/>
      <c r="B37" s="14"/>
      <c r="C37" s="77" t="str">
        <f t="shared" ref="C37:C45" si="0">C13</f>
        <v>키보드</v>
      </c>
      <c r="D37" s="78"/>
      <c r="E37" s="78"/>
      <c r="F37" s="78"/>
      <c r="G37" s="78"/>
      <c r="H37" s="78"/>
      <c r="I37" s="78"/>
      <c r="J37" s="78"/>
      <c r="K37" s="78"/>
      <c r="L37" s="78"/>
      <c r="M37" s="79"/>
      <c r="N37" s="77">
        <f t="shared" ref="N37:N45" si="1">N13</f>
        <v>33000</v>
      </c>
      <c r="O37" s="78"/>
      <c r="P37" s="79"/>
      <c r="Q37" s="80">
        <f t="shared" ref="Q37:Q45" si="2">Q13</f>
        <v>2</v>
      </c>
      <c r="R37" s="81"/>
      <c r="S37" s="82"/>
      <c r="T37" s="74">
        <f t="shared" ref="T37:T45" si="3">T13</f>
        <v>12000</v>
      </c>
      <c r="U37" s="74"/>
      <c r="V37" s="74"/>
      <c r="W37" s="74"/>
      <c r="X37" s="74"/>
      <c r="Y37" s="74"/>
      <c r="Z37" s="74">
        <f t="shared" ref="Z37:Z45" si="4">Z13</f>
        <v>24000</v>
      </c>
      <c r="AA37" s="74"/>
      <c r="AB37" s="74"/>
      <c r="AC37" s="74"/>
      <c r="AD37" s="74"/>
      <c r="AE37" s="118"/>
      <c r="AF37" s="119"/>
    </row>
    <row r="38" spans="1:32" ht="15" customHeight="1" x14ac:dyDescent="0.15">
      <c r="A38" s="13"/>
      <c r="B38" s="14"/>
      <c r="C38" s="77">
        <f t="shared" si="0"/>
        <v>0</v>
      </c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77">
        <f t="shared" si="1"/>
        <v>0</v>
      </c>
      <c r="O38" s="78"/>
      <c r="P38" s="79"/>
      <c r="Q38" s="80">
        <f t="shared" si="2"/>
        <v>0</v>
      </c>
      <c r="R38" s="81"/>
      <c r="S38" s="82"/>
      <c r="T38" s="74">
        <f t="shared" si="3"/>
        <v>0</v>
      </c>
      <c r="U38" s="74"/>
      <c r="V38" s="74"/>
      <c r="W38" s="74"/>
      <c r="X38" s="74"/>
      <c r="Y38" s="74"/>
      <c r="Z38" s="74">
        <f t="shared" si="4"/>
        <v>0</v>
      </c>
      <c r="AA38" s="74"/>
      <c r="AB38" s="74"/>
      <c r="AC38" s="74"/>
      <c r="AD38" s="74"/>
      <c r="AE38" s="118"/>
      <c r="AF38" s="119"/>
    </row>
    <row r="39" spans="1:32" ht="15" customHeight="1" x14ac:dyDescent="0.15">
      <c r="A39" s="15"/>
      <c r="B39" s="16"/>
      <c r="C39" s="77">
        <f t="shared" si="0"/>
        <v>0</v>
      </c>
      <c r="D39" s="78"/>
      <c r="E39" s="78"/>
      <c r="F39" s="78"/>
      <c r="G39" s="78"/>
      <c r="H39" s="78"/>
      <c r="I39" s="78"/>
      <c r="J39" s="78"/>
      <c r="K39" s="78"/>
      <c r="L39" s="78"/>
      <c r="M39" s="79"/>
      <c r="N39" s="77">
        <f t="shared" si="1"/>
        <v>0</v>
      </c>
      <c r="O39" s="78"/>
      <c r="P39" s="79"/>
      <c r="Q39" s="80">
        <f t="shared" si="2"/>
        <v>0</v>
      </c>
      <c r="R39" s="81"/>
      <c r="S39" s="82"/>
      <c r="T39" s="74">
        <f t="shared" si="3"/>
        <v>0</v>
      </c>
      <c r="U39" s="74"/>
      <c r="V39" s="74"/>
      <c r="W39" s="74"/>
      <c r="X39" s="74"/>
      <c r="Y39" s="74"/>
      <c r="Z39" s="74">
        <f t="shared" si="4"/>
        <v>0</v>
      </c>
      <c r="AA39" s="74"/>
      <c r="AB39" s="74"/>
      <c r="AC39" s="74"/>
      <c r="AD39" s="74"/>
      <c r="AE39" s="83"/>
      <c r="AF39" s="84"/>
    </row>
    <row r="40" spans="1:32" ht="15" customHeight="1" x14ac:dyDescent="0.15">
      <c r="A40" s="15"/>
      <c r="B40" s="16"/>
      <c r="C40" s="77">
        <f t="shared" si="0"/>
        <v>0</v>
      </c>
      <c r="D40" s="78"/>
      <c r="E40" s="78"/>
      <c r="F40" s="78"/>
      <c r="G40" s="78"/>
      <c r="H40" s="78"/>
      <c r="I40" s="78"/>
      <c r="J40" s="78"/>
      <c r="K40" s="78"/>
      <c r="L40" s="78"/>
      <c r="M40" s="79"/>
      <c r="N40" s="77">
        <f t="shared" si="1"/>
        <v>0</v>
      </c>
      <c r="O40" s="78"/>
      <c r="P40" s="79"/>
      <c r="Q40" s="80">
        <f t="shared" si="2"/>
        <v>0</v>
      </c>
      <c r="R40" s="81"/>
      <c r="S40" s="82"/>
      <c r="T40" s="74">
        <f t="shared" si="3"/>
        <v>0</v>
      </c>
      <c r="U40" s="74"/>
      <c r="V40" s="74"/>
      <c r="W40" s="74"/>
      <c r="X40" s="74"/>
      <c r="Y40" s="74"/>
      <c r="Z40" s="74">
        <f t="shared" si="4"/>
        <v>0</v>
      </c>
      <c r="AA40" s="74"/>
      <c r="AB40" s="74"/>
      <c r="AC40" s="74"/>
      <c r="AD40" s="74"/>
      <c r="AE40" s="83"/>
      <c r="AF40" s="84"/>
    </row>
    <row r="41" spans="1:32" ht="15" customHeight="1" x14ac:dyDescent="0.15">
      <c r="A41" s="15"/>
      <c r="B41" s="16"/>
      <c r="C41" s="77">
        <f t="shared" si="0"/>
        <v>0</v>
      </c>
      <c r="D41" s="78"/>
      <c r="E41" s="78"/>
      <c r="F41" s="78"/>
      <c r="G41" s="78"/>
      <c r="H41" s="78"/>
      <c r="I41" s="78"/>
      <c r="J41" s="78"/>
      <c r="K41" s="78"/>
      <c r="L41" s="78"/>
      <c r="M41" s="79"/>
      <c r="N41" s="77">
        <f t="shared" si="1"/>
        <v>0</v>
      </c>
      <c r="O41" s="78"/>
      <c r="P41" s="79"/>
      <c r="Q41" s="80">
        <f t="shared" si="2"/>
        <v>0</v>
      </c>
      <c r="R41" s="81"/>
      <c r="S41" s="82"/>
      <c r="T41" s="74">
        <f t="shared" si="3"/>
        <v>0</v>
      </c>
      <c r="U41" s="74"/>
      <c r="V41" s="74"/>
      <c r="W41" s="74"/>
      <c r="X41" s="74"/>
      <c r="Y41" s="74"/>
      <c r="Z41" s="74">
        <f t="shared" si="4"/>
        <v>0</v>
      </c>
      <c r="AA41" s="74"/>
      <c r="AB41" s="74"/>
      <c r="AC41" s="74"/>
      <c r="AD41" s="74"/>
      <c r="AE41" s="83"/>
      <c r="AF41" s="84"/>
    </row>
    <row r="42" spans="1:32" ht="15" customHeight="1" x14ac:dyDescent="0.15">
      <c r="A42" s="15"/>
      <c r="B42" s="16"/>
      <c r="C42" s="77">
        <f t="shared" si="0"/>
        <v>0</v>
      </c>
      <c r="D42" s="78"/>
      <c r="E42" s="78"/>
      <c r="F42" s="78"/>
      <c r="G42" s="78"/>
      <c r="H42" s="78"/>
      <c r="I42" s="78"/>
      <c r="J42" s="78"/>
      <c r="K42" s="78"/>
      <c r="L42" s="78"/>
      <c r="M42" s="79"/>
      <c r="N42" s="77">
        <f t="shared" si="1"/>
        <v>0</v>
      </c>
      <c r="O42" s="78"/>
      <c r="P42" s="79"/>
      <c r="Q42" s="80">
        <f t="shared" si="2"/>
        <v>0</v>
      </c>
      <c r="R42" s="81"/>
      <c r="S42" s="82"/>
      <c r="T42" s="74">
        <f t="shared" si="3"/>
        <v>0</v>
      </c>
      <c r="U42" s="74"/>
      <c r="V42" s="74"/>
      <c r="W42" s="74"/>
      <c r="X42" s="74"/>
      <c r="Y42" s="74"/>
      <c r="Z42" s="74">
        <f t="shared" si="4"/>
        <v>0</v>
      </c>
      <c r="AA42" s="74"/>
      <c r="AB42" s="74"/>
      <c r="AC42" s="74"/>
      <c r="AD42" s="74"/>
      <c r="AE42" s="83"/>
      <c r="AF42" s="84"/>
    </row>
    <row r="43" spans="1:32" ht="15" customHeight="1" x14ac:dyDescent="0.15">
      <c r="A43" s="15"/>
      <c r="B43" s="16"/>
      <c r="C43" s="77">
        <f t="shared" si="0"/>
        <v>0</v>
      </c>
      <c r="D43" s="78"/>
      <c r="E43" s="78"/>
      <c r="F43" s="78"/>
      <c r="G43" s="78"/>
      <c r="H43" s="78"/>
      <c r="I43" s="78"/>
      <c r="J43" s="78"/>
      <c r="K43" s="78"/>
      <c r="L43" s="78"/>
      <c r="M43" s="79"/>
      <c r="N43" s="77">
        <f t="shared" si="1"/>
        <v>0</v>
      </c>
      <c r="O43" s="78"/>
      <c r="P43" s="79"/>
      <c r="Q43" s="80">
        <f t="shared" si="2"/>
        <v>0</v>
      </c>
      <c r="R43" s="81"/>
      <c r="S43" s="82"/>
      <c r="T43" s="74">
        <f t="shared" si="3"/>
        <v>0</v>
      </c>
      <c r="U43" s="74"/>
      <c r="V43" s="74"/>
      <c r="W43" s="74"/>
      <c r="X43" s="74"/>
      <c r="Y43" s="74"/>
      <c r="Z43" s="74">
        <f t="shared" si="4"/>
        <v>0</v>
      </c>
      <c r="AA43" s="74"/>
      <c r="AB43" s="74"/>
      <c r="AC43" s="74"/>
      <c r="AD43" s="74"/>
      <c r="AE43" s="83"/>
      <c r="AF43" s="84"/>
    </row>
    <row r="44" spans="1:32" ht="15" customHeight="1" x14ac:dyDescent="0.15">
      <c r="A44" s="15"/>
      <c r="B44" s="16"/>
      <c r="C44" s="77">
        <f t="shared" si="0"/>
        <v>0</v>
      </c>
      <c r="D44" s="78"/>
      <c r="E44" s="78"/>
      <c r="F44" s="78"/>
      <c r="G44" s="78"/>
      <c r="H44" s="78"/>
      <c r="I44" s="78"/>
      <c r="J44" s="78"/>
      <c r="K44" s="78"/>
      <c r="L44" s="78"/>
      <c r="M44" s="79"/>
      <c r="N44" s="77">
        <f t="shared" si="1"/>
        <v>0</v>
      </c>
      <c r="O44" s="78"/>
      <c r="P44" s="79"/>
      <c r="Q44" s="80">
        <f t="shared" si="2"/>
        <v>0</v>
      </c>
      <c r="R44" s="81"/>
      <c r="S44" s="82"/>
      <c r="T44" s="74">
        <f t="shared" si="3"/>
        <v>0</v>
      </c>
      <c r="U44" s="74"/>
      <c r="V44" s="74"/>
      <c r="W44" s="74"/>
      <c r="X44" s="74"/>
      <c r="Y44" s="74"/>
      <c r="Z44" s="74">
        <f t="shared" si="4"/>
        <v>0</v>
      </c>
      <c r="AA44" s="74"/>
      <c r="AB44" s="74"/>
      <c r="AC44" s="74"/>
      <c r="AD44" s="74"/>
      <c r="AE44" s="83"/>
      <c r="AF44" s="84"/>
    </row>
    <row r="45" spans="1:32" ht="15" customHeight="1" thickBot="1" x14ac:dyDescent="0.2">
      <c r="A45" s="15"/>
      <c r="B45" s="16"/>
      <c r="C45" s="77">
        <f t="shared" si="0"/>
        <v>0</v>
      </c>
      <c r="D45" s="78"/>
      <c r="E45" s="78"/>
      <c r="F45" s="78"/>
      <c r="G45" s="78"/>
      <c r="H45" s="78"/>
      <c r="I45" s="78"/>
      <c r="J45" s="78"/>
      <c r="K45" s="78"/>
      <c r="L45" s="78"/>
      <c r="M45" s="79"/>
      <c r="N45" s="77">
        <f t="shared" si="1"/>
        <v>0</v>
      </c>
      <c r="O45" s="78"/>
      <c r="P45" s="79"/>
      <c r="Q45" s="80">
        <f t="shared" si="2"/>
        <v>0</v>
      </c>
      <c r="R45" s="81"/>
      <c r="S45" s="82"/>
      <c r="T45" s="74">
        <f t="shared" si="3"/>
        <v>0</v>
      </c>
      <c r="U45" s="74"/>
      <c r="V45" s="74"/>
      <c r="W45" s="74"/>
      <c r="X45" s="74"/>
      <c r="Y45" s="74"/>
      <c r="Z45" s="74">
        <f t="shared" si="4"/>
        <v>0</v>
      </c>
      <c r="AA45" s="74"/>
      <c r="AB45" s="74"/>
      <c r="AC45" s="74"/>
      <c r="AD45" s="74"/>
      <c r="AE45" s="75"/>
      <c r="AF45" s="76"/>
    </row>
    <row r="46" spans="1:32" ht="15" customHeight="1" x14ac:dyDescent="0.15">
      <c r="A46" s="60" t="s">
        <v>40</v>
      </c>
      <c r="B46" s="54"/>
      <c r="C46" s="62" t="str">
        <f>C22</f>
        <v>김영희</v>
      </c>
      <c r="D46" s="63"/>
      <c r="E46" s="63"/>
      <c r="F46" s="63"/>
      <c r="G46" s="64"/>
      <c r="H46" s="54" t="s">
        <v>41</v>
      </c>
      <c r="I46" s="54"/>
      <c r="J46" s="68" t="str">
        <f>J22</f>
        <v>홍길동</v>
      </c>
      <c r="K46" s="69"/>
      <c r="L46" s="69"/>
      <c r="M46" s="70"/>
      <c r="N46" s="54" t="s">
        <v>44</v>
      </c>
      <c r="O46" s="54"/>
      <c r="P46" s="56" t="s">
        <v>45</v>
      </c>
      <c r="Q46" s="56"/>
      <c r="R46" s="56" t="s">
        <v>46</v>
      </c>
      <c r="S46" s="56"/>
      <c r="T46" s="58" t="s">
        <v>43</v>
      </c>
      <c r="U46" s="58"/>
      <c r="V46" s="44" t="s">
        <v>42</v>
      </c>
      <c r="W46" s="45"/>
      <c r="X46" s="46"/>
      <c r="Y46" s="50">
        <f>SUM(Z36:AD45)</f>
        <v>144000</v>
      </c>
      <c r="Z46" s="50"/>
      <c r="AA46" s="50"/>
      <c r="AB46" s="50"/>
      <c r="AC46" s="50"/>
      <c r="AD46" s="50"/>
      <c r="AE46" s="50"/>
      <c r="AF46" s="51"/>
    </row>
    <row r="47" spans="1:32" ht="15.75" customHeight="1" thickBot="1" x14ac:dyDescent="0.2">
      <c r="A47" s="61"/>
      <c r="B47" s="55"/>
      <c r="C47" s="65"/>
      <c r="D47" s="66"/>
      <c r="E47" s="66"/>
      <c r="F47" s="66"/>
      <c r="G47" s="67"/>
      <c r="H47" s="55"/>
      <c r="I47" s="55"/>
      <c r="J47" s="71"/>
      <c r="K47" s="72"/>
      <c r="L47" s="72"/>
      <c r="M47" s="73"/>
      <c r="N47" s="55"/>
      <c r="O47" s="55"/>
      <c r="P47" s="57"/>
      <c r="Q47" s="57"/>
      <c r="R47" s="57"/>
      <c r="S47" s="57"/>
      <c r="T47" s="59"/>
      <c r="U47" s="59"/>
      <c r="V47" s="47"/>
      <c r="W47" s="48"/>
      <c r="X47" s="49"/>
      <c r="Y47" s="52"/>
      <c r="Z47" s="52"/>
      <c r="AA47" s="52"/>
      <c r="AB47" s="52"/>
      <c r="AC47" s="52"/>
      <c r="AD47" s="52"/>
      <c r="AE47" s="52"/>
      <c r="AF47" s="53"/>
    </row>
  </sheetData>
  <mergeCells count="236"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AC5:AF6"/>
    <mergeCell ref="R6:T6"/>
    <mergeCell ref="R5:T5"/>
    <mergeCell ref="B6:D6"/>
    <mergeCell ref="R8:T8"/>
    <mergeCell ref="E5:P6"/>
    <mergeCell ref="B7:D8"/>
    <mergeCell ref="B9:D10"/>
    <mergeCell ref="E9:P10"/>
    <mergeCell ref="E7:P8"/>
    <mergeCell ref="R7:T7"/>
    <mergeCell ref="R9:T10"/>
    <mergeCell ref="AB5:AB6"/>
    <mergeCell ref="U9:Z10"/>
    <mergeCell ref="T11:Y11"/>
    <mergeCell ref="Z11:AD11"/>
    <mergeCell ref="AA9:AA10"/>
    <mergeCell ref="AB9:AF10"/>
    <mergeCell ref="AE11:AF11"/>
    <mergeCell ref="AE12:AF12"/>
    <mergeCell ref="Q11:S11"/>
    <mergeCell ref="Q12:S12"/>
    <mergeCell ref="C11:M11"/>
    <mergeCell ref="C12:M12"/>
    <mergeCell ref="T12:Y12"/>
    <mergeCell ref="Z12:AD12"/>
    <mergeCell ref="N11:P11"/>
    <mergeCell ref="N12:P12"/>
    <mergeCell ref="AE13:AF13"/>
    <mergeCell ref="T14:Y14"/>
    <mergeCell ref="Z14:AD14"/>
    <mergeCell ref="AE14:AF14"/>
    <mergeCell ref="T13:Y13"/>
    <mergeCell ref="Z13:AD13"/>
    <mergeCell ref="Q14:S14"/>
    <mergeCell ref="Q21:S21"/>
    <mergeCell ref="N13:P13"/>
    <mergeCell ref="N18:P18"/>
    <mergeCell ref="N19:P19"/>
    <mergeCell ref="N20:P20"/>
    <mergeCell ref="Q18:S18"/>
    <mergeCell ref="Q19:S19"/>
    <mergeCell ref="AB26:AC26"/>
    <mergeCell ref="T21:Y21"/>
    <mergeCell ref="Z21:AD21"/>
    <mergeCell ref="A22:B23"/>
    <mergeCell ref="C22:G23"/>
    <mergeCell ref="H22:I23"/>
    <mergeCell ref="J22:M23"/>
    <mergeCell ref="C21:M21"/>
    <mergeCell ref="P22:Q23"/>
    <mergeCell ref="N21:P21"/>
    <mergeCell ref="AC29:AF30"/>
    <mergeCell ref="R27:T28"/>
    <mergeCell ref="R29:T29"/>
    <mergeCell ref="R30:T30"/>
    <mergeCell ref="U29:AA30"/>
    <mergeCell ref="AB29:AB30"/>
    <mergeCell ref="A27:A34"/>
    <mergeCell ref="B27:D28"/>
    <mergeCell ref="Q27:Q34"/>
    <mergeCell ref="B30:D30"/>
    <mergeCell ref="B29:D29"/>
    <mergeCell ref="E31:P32"/>
    <mergeCell ref="B33:D34"/>
    <mergeCell ref="B31:D32"/>
    <mergeCell ref="E33:P34"/>
    <mergeCell ref="O27:P28"/>
    <mergeCell ref="R31:T31"/>
    <mergeCell ref="U31:AF32"/>
    <mergeCell ref="R32:T32"/>
    <mergeCell ref="U33:Z34"/>
    <mergeCell ref="AA33:AA34"/>
    <mergeCell ref="AB33:AF34"/>
    <mergeCell ref="R33:T34"/>
    <mergeCell ref="AE37:AF37"/>
    <mergeCell ref="T35:Y35"/>
    <mergeCell ref="Z35:AD35"/>
    <mergeCell ref="C35:M35"/>
    <mergeCell ref="N35:P35"/>
    <mergeCell ref="Q35:S35"/>
    <mergeCell ref="AE35:AF35"/>
    <mergeCell ref="T36:Y36"/>
    <mergeCell ref="Z36:AD36"/>
    <mergeCell ref="AE36:AF36"/>
    <mergeCell ref="Z38:AD38"/>
    <mergeCell ref="N37:P37"/>
    <mergeCell ref="Q37:S37"/>
    <mergeCell ref="C38:M38"/>
    <mergeCell ref="N38:P38"/>
    <mergeCell ref="Q38:S38"/>
    <mergeCell ref="T37:Y37"/>
    <mergeCell ref="Z37:AD37"/>
    <mergeCell ref="O3:P4"/>
    <mergeCell ref="E3:N4"/>
    <mergeCell ref="AE39:AF39"/>
    <mergeCell ref="T39:Y39"/>
    <mergeCell ref="Z39:AD39"/>
    <mergeCell ref="C39:M39"/>
    <mergeCell ref="N39:P39"/>
    <mergeCell ref="Q39:S39"/>
    <mergeCell ref="AE38:AF38"/>
    <mergeCell ref="C36:M36"/>
    <mergeCell ref="Z3:Z4"/>
    <mergeCell ref="AA3:AA4"/>
    <mergeCell ref="AB3:AB4"/>
    <mergeCell ref="U3:U4"/>
    <mergeCell ref="V3:V4"/>
    <mergeCell ref="W3:W4"/>
    <mergeCell ref="X3:X4"/>
    <mergeCell ref="Y3:Y4"/>
    <mergeCell ref="AE26:AF26"/>
    <mergeCell ref="E27:N28"/>
    <mergeCell ref="A25:F25"/>
    <mergeCell ref="G25:Z26"/>
    <mergeCell ref="A26:F26"/>
    <mergeCell ref="AC27:AC28"/>
    <mergeCell ref="AD27:AD28"/>
    <mergeCell ref="AE27:AE28"/>
    <mergeCell ref="Y27:Y28"/>
    <mergeCell ref="AE2:AF2"/>
    <mergeCell ref="AB2:AC2"/>
    <mergeCell ref="AC3:AC4"/>
    <mergeCell ref="AD3:AD4"/>
    <mergeCell ref="AE3:AE4"/>
    <mergeCell ref="AF3:AF4"/>
    <mergeCell ref="N15:P15"/>
    <mergeCell ref="R22:S23"/>
    <mergeCell ref="N16:P16"/>
    <mergeCell ref="N17:P17"/>
    <mergeCell ref="C13:M13"/>
    <mergeCell ref="C14:M14"/>
    <mergeCell ref="N14:P14"/>
    <mergeCell ref="Q20:S20"/>
    <mergeCell ref="N22:O23"/>
    <mergeCell ref="Q13:S13"/>
    <mergeCell ref="T18:Y18"/>
    <mergeCell ref="Z19:AD19"/>
    <mergeCell ref="Z20:AD20"/>
    <mergeCell ref="Y22:AF23"/>
    <mergeCell ref="C15:M15"/>
    <mergeCell ref="C16:M16"/>
    <mergeCell ref="C17:M17"/>
    <mergeCell ref="C18:M18"/>
    <mergeCell ref="C19:M19"/>
    <mergeCell ref="C20:M20"/>
    <mergeCell ref="AE18:AF18"/>
    <mergeCell ref="Z18:AD18"/>
    <mergeCell ref="T19:Y19"/>
    <mergeCell ref="T20:Y20"/>
    <mergeCell ref="Q15:S15"/>
    <mergeCell ref="Q16:S16"/>
    <mergeCell ref="Q17:S17"/>
    <mergeCell ref="T15:Y15"/>
    <mergeCell ref="T16:Y16"/>
    <mergeCell ref="T17:Y17"/>
    <mergeCell ref="Z15:AD15"/>
    <mergeCell ref="Z16:AD16"/>
    <mergeCell ref="Z17:AD17"/>
    <mergeCell ref="AE15:AF15"/>
    <mergeCell ref="AE16:AF16"/>
    <mergeCell ref="AE17:AF17"/>
    <mergeCell ref="U27:U28"/>
    <mergeCell ref="V27:V28"/>
    <mergeCell ref="W27:W28"/>
    <mergeCell ref="X27:X28"/>
    <mergeCell ref="AE19:AF19"/>
    <mergeCell ref="AE20:AF20"/>
    <mergeCell ref="Z27:Z28"/>
    <mergeCell ref="AE21:AF21"/>
    <mergeCell ref="T22:U23"/>
    <mergeCell ref="V22:X23"/>
    <mergeCell ref="Q40:S40"/>
    <mergeCell ref="T40:Y40"/>
    <mergeCell ref="AF27:AF28"/>
    <mergeCell ref="E29:P30"/>
    <mergeCell ref="AA27:AA28"/>
    <mergeCell ref="AB27:AB28"/>
    <mergeCell ref="N36:P36"/>
    <mergeCell ref="Q36:S36"/>
    <mergeCell ref="C37:M37"/>
    <mergeCell ref="T38:Y38"/>
    <mergeCell ref="Z40:AD40"/>
    <mergeCell ref="AE40:AF40"/>
    <mergeCell ref="C41:M41"/>
    <mergeCell ref="N41:P41"/>
    <mergeCell ref="Q41:S41"/>
    <mergeCell ref="T41:Y41"/>
    <mergeCell ref="Z41:AD41"/>
    <mergeCell ref="AE41:AF41"/>
    <mergeCell ref="C40:M40"/>
    <mergeCell ref="N40:P40"/>
    <mergeCell ref="C43:M43"/>
    <mergeCell ref="N43:P43"/>
    <mergeCell ref="Q43:S43"/>
    <mergeCell ref="T43:Y43"/>
    <mergeCell ref="C42:M42"/>
    <mergeCell ref="N42:P42"/>
    <mergeCell ref="Q42:S42"/>
    <mergeCell ref="T42:Y42"/>
    <mergeCell ref="Z42:AD42"/>
    <mergeCell ref="AE42:AF42"/>
    <mergeCell ref="Z43:AD43"/>
    <mergeCell ref="AE43:AF43"/>
    <mergeCell ref="Z44:AD44"/>
    <mergeCell ref="AE44:AF44"/>
    <mergeCell ref="C44:M44"/>
    <mergeCell ref="N44:P44"/>
    <mergeCell ref="C45:M45"/>
    <mergeCell ref="N45:P45"/>
    <mergeCell ref="Q45:S45"/>
    <mergeCell ref="T45:Y45"/>
    <mergeCell ref="Q44:S44"/>
    <mergeCell ref="T44:Y44"/>
    <mergeCell ref="A46:B47"/>
    <mergeCell ref="C46:G47"/>
    <mergeCell ref="H46:I47"/>
    <mergeCell ref="J46:M47"/>
    <mergeCell ref="Z45:AD45"/>
    <mergeCell ref="AE45:AF45"/>
    <mergeCell ref="V46:X47"/>
    <mergeCell ref="Y46:AF47"/>
    <mergeCell ref="N46:O47"/>
    <mergeCell ref="P46:Q47"/>
    <mergeCell ref="R46:S47"/>
    <mergeCell ref="T46:U47"/>
  </mergeCells>
  <phoneticPr fontId="2" type="noConversion"/>
  <pageMargins left="0.74803149606299213" right="0.74803149606299213" top="0.43307086614173229" bottom="0.43307086614173229" header="0.43307086614173229" footer="0.19685039370078741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zoomScaleNormal="70" workbookViewId="0">
      <selection activeCell="G1" sqref="G1:Z2"/>
    </sheetView>
  </sheetViews>
  <sheetFormatPr defaultColWidth="2.33203125" defaultRowHeight="13.5" customHeight="1" x14ac:dyDescent="0.15"/>
  <cols>
    <col min="1" max="4" width="2.33203125" style="4"/>
    <col min="5" max="5" width="2.33203125" style="4" customWidth="1"/>
    <col min="6" max="16384" width="2.33203125" style="4"/>
  </cols>
  <sheetData>
    <row r="1" spans="1:32" ht="24.95" customHeight="1" x14ac:dyDescent="0.15">
      <c r="A1" s="106" t="s">
        <v>71</v>
      </c>
      <c r="B1" s="107"/>
      <c r="C1" s="107"/>
      <c r="D1" s="107"/>
      <c r="E1" s="107"/>
      <c r="F1" s="108"/>
      <c r="G1" s="109" t="s">
        <v>76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"/>
      <c r="AB1" s="2"/>
      <c r="AC1" s="1"/>
      <c r="AD1" s="1"/>
      <c r="AE1" s="1"/>
      <c r="AF1" s="3"/>
    </row>
    <row r="2" spans="1:32" ht="24.95" customHeight="1" thickBot="1" x14ac:dyDescent="0.2">
      <c r="A2" s="111"/>
      <c r="B2" s="112"/>
      <c r="C2" s="112"/>
      <c r="D2" s="112"/>
      <c r="E2" s="112"/>
      <c r="F2" s="113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86" t="s">
        <v>70</v>
      </c>
      <c r="AB2" s="186"/>
      <c r="AC2" s="186"/>
      <c r="AD2" s="186"/>
      <c r="AE2" s="186"/>
      <c r="AF2" s="187"/>
    </row>
    <row r="3" spans="1:32" ht="13.5" customHeight="1" x14ac:dyDescent="0.15">
      <c r="A3" s="134" t="s">
        <v>3</v>
      </c>
      <c r="B3" s="137" t="s">
        <v>31</v>
      </c>
      <c r="C3" s="137"/>
      <c r="D3" s="137"/>
      <c r="E3" s="100" t="str">
        <f>자료입력!H4</f>
        <v>㈜미래전자</v>
      </c>
      <c r="F3" s="101"/>
      <c r="G3" s="101"/>
      <c r="H3" s="101"/>
      <c r="I3" s="101"/>
      <c r="J3" s="101"/>
      <c r="K3" s="101"/>
      <c r="L3" s="101"/>
      <c r="M3" s="101"/>
      <c r="N3" s="102"/>
      <c r="O3" s="114" t="s">
        <v>32</v>
      </c>
      <c r="P3" s="115"/>
      <c r="Q3" s="138" t="s">
        <v>30</v>
      </c>
      <c r="R3" s="137" t="s">
        <v>19</v>
      </c>
      <c r="S3" s="137"/>
      <c r="T3" s="137"/>
      <c r="U3" s="95" t="str">
        <f>MID(자료입력!C5,1,1)</f>
        <v>0</v>
      </c>
      <c r="V3" s="95" t="str">
        <f>MID(자료입력!C5,2,1)</f>
        <v>0</v>
      </c>
      <c r="W3" s="95" t="str">
        <f>MID(자료입력!C5,3,1)</f>
        <v>0</v>
      </c>
      <c r="X3" s="93" t="s">
        <v>29</v>
      </c>
      <c r="Y3" s="95" t="str">
        <f>MID(자료입력!C5,5,1)</f>
        <v>0</v>
      </c>
      <c r="Z3" s="95" t="str">
        <f>MID(자료입력!C5,6,1)</f>
        <v>0</v>
      </c>
      <c r="AA3" s="93" t="s">
        <v>29</v>
      </c>
      <c r="AB3" s="95" t="str">
        <f>MID(자료입력!C5,8,1)</f>
        <v>0</v>
      </c>
      <c r="AC3" s="95" t="str">
        <f>MID(자료입력!C5,9,1)</f>
        <v>0</v>
      </c>
      <c r="AD3" s="95" t="str">
        <f>MID(자료입력!C5,10,1)</f>
        <v>0</v>
      </c>
      <c r="AE3" s="95" t="str">
        <f>MID(자료입력!C5,11,1)</f>
        <v>0</v>
      </c>
      <c r="AF3" s="85" t="str">
        <f>MID(자료입력!C5,12,1)</f>
        <v>0</v>
      </c>
    </row>
    <row r="4" spans="1:32" ht="13.5" customHeight="1" x14ac:dyDescent="0.15">
      <c r="A4" s="135"/>
      <c r="B4" s="133"/>
      <c r="C4" s="133"/>
      <c r="D4" s="133"/>
      <c r="E4" s="103"/>
      <c r="F4" s="104"/>
      <c r="G4" s="104"/>
      <c r="H4" s="104"/>
      <c r="I4" s="104"/>
      <c r="J4" s="104"/>
      <c r="K4" s="104"/>
      <c r="L4" s="104"/>
      <c r="M4" s="104"/>
      <c r="N4" s="105"/>
      <c r="O4" s="116"/>
      <c r="P4" s="117"/>
      <c r="Q4" s="139"/>
      <c r="R4" s="133"/>
      <c r="S4" s="133"/>
      <c r="T4" s="133"/>
      <c r="U4" s="96"/>
      <c r="V4" s="96"/>
      <c r="W4" s="96"/>
      <c r="X4" s="94"/>
      <c r="Y4" s="96"/>
      <c r="Z4" s="96"/>
      <c r="AA4" s="94"/>
      <c r="AB4" s="96"/>
      <c r="AC4" s="96"/>
      <c r="AD4" s="96"/>
      <c r="AE4" s="96"/>
      <c r="AF4" s="86"/>
    </row>
    <row r="5" spans="1:32" ht="13.5" customHeight="1" x14ac:dyDescent="0.15">
      <c r="A5" s="135"/>
      <c r="B5" s="127" t="s">
        <v>23</v>
      </c>
      <c r="C5" s="127"/>
      <c r="D5" s="127"/>
      <c r="E5" s="87" t="str">
        <f>자료입력!H5</f>
        <v>대전시 연막구 연막동 55번지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9"/>
      <c r="Q5" s="139"/>
      <c r="R5" s="127" t="s">
        <v>20</v>
      </c>
      <c r="S5" s="127"/>
      <c r="T5" s="127"/>
      <c r="U5" s="159" t="str">
        <f>자료입력!C4</f>
        <v>㈜한국텔레콤</v>
      </c>
      <c r="V5" s="160"/>
      <c r="W5" s="160"/>
      <c r="X5" s="160"/>
      <c r="Y5" s="160"/>
      <c r="Z5" s="160"/>
      <c r="AA5" s="161"/>
      <c r="AB5" s="164" t="s">
        <v>21</v>
      </c>
      <c r="AC5" s="153" t="str">
        <f>자료입력!C6</f>
        <v>김철수</v>
      </c>
      <c r="AD5" s="154"/>
      <c r="AE5" s="154"/>
      <c r="AF5" s="155"/>
    </row>
    <row r="6" spans="1:32" ht="13.5" customHeight="1" x14ac:dyDescent="0.15">
      <c r="A6" s="135"/>
      <c r="B6" s="130" t="s">
        <v>24</v>
      </c>
      <c r="C6" s="130"/>
      <c r="D6" s="130"/>
      <c r="E6" s="90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  <c r="Q6" s="139"/>
      <c r="R6" s="130" t="s">
        <v>22</v>
      </c>
      <c r="S6" s="130"/>
      <c r="T6" s="130"/>
      <c r="U6" s="103"/>
      <c r="V6" s="162"/>
      <c r="W6" s="162"/>
      <c r="X6" s="162"/>
      <c r="Y6" s="162"/>
      <c r="Z6" s="162"/>
      <c r="AA6" s="163"/>
      <c r="AB6" s="164"/>
      <c r="AC6" s="156"/>
      <c r="AD6" s="157"/>
      <c r="AE6" s="157"/>
      <c r="AF6" s="158"/>
    </row>
    <row r="7" spans="1:32" ht="13.5" customHeight="1" x14ac:dyDescent="0.15">
      <c r="A7" s="135"/>
      <c r="B7" s="141" t="s">
        <v>33</v>
      </c>
      <c r="C7" s="142"/>
      <c r="D7" s="143"/>
      <c r="E7" s="128" t="str">
        <f>자료입력!H6</f>
        <v>042-0000-0000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39"/>
      <c r="R7" s="127" t="s">
        <v>23</v>
      </c>
      <c r="S7" s="127"/>
      <c r="T7" s="127"/>
      <c r="U7" s="128" t="str">
        <f>자료입력!C7</f>
        <v xml:space="preserve">서울시 강남구 대치동 코엑스 </v>
      </c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9"/>
    </row>
    <row r="8" spans="1:32" ht="13.5" customHeight="1" x14ac:dyDescent="0.15">
      <c r="A8" s="135"/>
      <c r="B8" s="144"/>
      <c r="C8" s="145"/>
      <c r="D8" s="146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39"/>
      <c r="R8" s="130" t="s">
        <v>24</v>
      </c>
      <c r="S8" s="130"/>
      <c r="T8" s="130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9"/>
    </row>
    <row r="9" spans="1:32" ht="13.5" customHeight="1" x14ac:dyDescent="0.15">
      <c r="A9" s="135"/>
      <c r="B9" s="133" t="s">
        <v>15</v>
      </c>
      <c r="C9" s="133"/>
      <c r="D9" s="133"/>
      <c r="E9" s="147">
        <f>자료입력!I39</f>
        <v>144000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9"/>
      <c r="Q9" s="139"/>
      <c r="R9" s="133" t="s">
        <v>35</v>
      </c>
      <c r="S9" s="133"/>
      <c r="T9" s="133"/>
      <c r="U9" s="118" t="str">
        <f>자료입력!C8</f>
        <v>02-0000-0000</v>
      </c>
      <c r="V9" s="118"/>
      <c r="W9" s="118"/>
      <c r="X9" s="118"/>
      <c r="Y9" s="118"/>
      <c r="Z9" s="118"/>
      <c r="AA9" s="131" t="s">
        <v>36</v>
      </c>
      <c r="AB9" s="118" t="str">
        <f>자료입력!C9</f>
        <v>02-0000-0000</v>
      </c>
      <c r="AC9" s="118"/>
      <c r="AD9" s="118"/>
      <c r="AE9" s="118"/>
      <c r="AF9" s="119"/>
    </row>
    <row r="10" spans="1:32" ht="13.5" customHeight="1" thickBot="1" x14ac:dyDescent="0.2">
      <c r="A10" s="136"/>
      <c r="B10" s="127"/>
      <c r="C10" s="127"/>
      <c r="D10" s="127"/>
      <c r="E10" s="150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2"/>
      <c r="Q10" s="140"/>
      <c r="R10" s="127"/>
      <c r="S10" s="127"/>
      <c r="T10" s="127"/>
      <c r="U10" s="75"/>
      <c r="V10" s="75"/>
      <c r="W10" s="75"/>
      <c r="X10" s="75"/>
      <c r="Y10" s="75"/>
      <c r="Z10" s="75"/>
      <c r="AA10" s="132"/>
      <c r="AB10" s="75"/>
      <c r="AC10" s="75"/>
      <c r="AD10" s="75"/>
      <c r="AE10" s="75"/>
      <c r="AF10" s="76"/>
    </row>
    <row r="11" spans="1:32" ht="15" customHeight="1" thickBot="1" x14ac:dyDescent="0.2">
      <c r="A11" s="9" t="s">
        <v>25</v>
      </c>
      <c r="B11" s="10" t="s">
        <v>26</v>
      </c>
      <c r="C11" s="121" t="s">
        <v>27</v>
      </c>
      <c r="D11" s="122"/>
      <c r="E11" s="122"/>
      <c r="F11" s="122"/>
      <c r="G11" s="122"/>
      <c r="H11" s="122"/>
      <c r="I11" s="122"/>
      <c r="J11" s="122"/>
      <c r="K11" s="122"/>
      <c r="L11" s="122"/>
      <c r="M11" s="123"/>
      <c r="N11" s="121" t="s">
        <v>39</v>
      </c>
      <c r="O11" s="122"/>
      <c r="P11" s="123"/>
      <c r="Q11" s="121" t="s">
        <v>38</v>
      </c>
      <c r="R11" s="122"/>
      <c r="S11" s="123"/>
      <c r="T11" s="120" t="s">
        <v>75</v>
      </c>
      <c r="U11" s="120"/>
      <c r="V11" s="120"/>
      <c r="W11" s="120"/>
      <c r="X11" s="120"/>
      <c r="Y11" s="120"/>
      <c r="Z11" s="120" t="s">
        <v>37</v>
      </c>
      <c r="AA11" s="120"/>
      <c r="AB11" s="120"/>
      <c r="AC11" s="120"/>
      <c r="AD11" s="120"/>
      <c r="AE11" s="120" t="s">
        <v>28</v>
      </c>
      <c r="AF11" s="124"/>
    </row>
    <row r="12" spans="1:32" ht="20.100000000000001" customHeight="1" x14ac:dyDescent="0.15">
      <c r="A12" s="11">
        <f>MONTH(자료입력!C13)</f>
        <v>2</v>
      </c>
      <c r="B12" s="12">
        <f>DAY(자료입력!C13)</f>
        <v>1</v>
      </c>
      <c r="C12" s="77" t="str">
        <f>자료입력!C15</f>
        <v>PDA</v>
      </c>
      <c r="D12" s="78"/>
      <c r="E12" s="78"/>
      <c r="F12" s="78"/>
      <c r="G12" s="78"/>
      <c r="H12" s="78"/>
      <c r="I12" s="78"/>
      <c r="J12" s="78"/>
      <c r="K12" s="78"/>
      <c r="L12" s="78"/>
      <c r="M12" s="79"/>
      <c r="N12" s="77">
        <f>자료입력!F15</f>
        <v>150000</v>
      </c>
      <c r="O12" s="78"/>
      <c r="P12" s="79"/>
      <c r="Q12" s="80">
        <f>자료입력!G15</f>
        <v>1</v>
      </c>
      <c r="R12" s="81"/>
      <c r="S12" s="82"/>
      <c r="T12" s="74">
        <f>자료입력!H15</f>
        <v>120000</v>
      </c>
      <c r="U12" s="74"/>
      <c r="V12" s="74"/>
      <c r="W12" s="74"/>
      <c r="X12" s="74"/>
      <c r="Y12" s="74"/>
      <c r="Z12" s="74">
        <f>자료입력!I15</f>
        <v>120000</v>
      </c>
      <c r="AA12" s="74"/>
      <c r="AB12" s="74"/>
      <c r="AC12" s="74"/>
      <c r="AD12" s="74"/>
      <c r="AE12" s="125"/>
      <c r="AF12" s="126"/>
    </row>
    <row r="13" spans="1:32" ht="20.100000000000001" customHeight="1" x14ac:dyDescent="0.15">
      <c r="A13" s="13"/>
      <c r="B13" s="14"/>
      <c r="C13" s="77" t="str">
        <f>자료입력!C16</f>
        <v>키보드</v>
      </c>
      <c r="D13" s="78"/>
      <c r="E13" s="78"/>
      <c r="F13" s="78"/>
      <c r="G13" s="78"/>
      <c r="H13" s="78"/>
      <c r="I13" s="78"/>
      <c r="J13" s="78"/>
      <c r="K13" s="78"/>
      <c r="L13" s="78"/>
      <c r="M13" s="79"/>
      <c r="N13" s="77">
        <f>자료입력!F16</f>
        <v>33000</v>
      </c>
      <c r="O13" s="78"/>
      <c r="P13" s="79"/>
      <c r="Q13" s="80">
        <f>자료입력!G16</f>
        <v>2</v>
      </c>
      <c r="R13" s="81"/>
      <c r="S13" s="82"/>
      <c r="T13" s="74">
        <f>자료입력!H16</f>
        <v>12000</v>
      </c>
      <c r="U13" s="74"/>
      <c r="V13" s="74"/>
      <c r="W13" s="74"/>
      <c r="X13" s="74"/>
      <c r="Y13" s="74"/>
      <c r="Z13" s="74">
        <f>자료입력!I16</f>
        <v>24000</v>
      </c>
      <c r="AA13" s="74"/>
      <c r="AB13" s="74"/>
      <c r="AC13" s="74"/>
      <c r="AD13" s="74"/>
      <c r="AE13" s="118"/>
      <c r="AF13" s="119"/>
    </row>
    <row r="14" spans="1:32" ht="20.100000000000001" customHeight="1" x14ac:dyDescent="0.15">
      <c r="A14" s="13"/>
      <c r="B14" s="14"/>
      <c r="C14" s="77">
        <f>자료입력!C17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9"/>
      <c r="N14" s="77">
        <f>자료입력!F17</f>
        <v>0</v>
      </c>
      <c r="O14" s="78"/>
      <c r="P14" s="79"/>
      <c r="Q14" s="80">
        <f>자료입력!G17</f>
        <v>0</v>
      </c>
      <c r="R14" s="81"/>
      <c r="S14" s="82"/>
      <c r="T14" s="74">
        <f>자료입력!H17</f>
        <v>0</v>
      </c>
      <c r="U14" s="74"/>
      <c r="V14" s="74"/>
      <c r="W14" s="74"/>
      <c r="X14" s="74"/>
      <c r="Y14" s="74"/>
      <c r="Z14" s="74">
        <f>자료입력!I17</f>
        <v>0</v>
      </c>
      <c r="AA14" s="74"/>
      <c r="AB14" s="74"/>
      <c r="AC14" s="74"/>
      <c r="AD14" s="74"/>
      <c r="AE14" s="118"/>
      <c r="AF14" s="119"/>
    </row>
    <row r="15" spans="1:32" ht="20.100000000000001" customHeight="1" x14ac:dyDescent="0.15">
      <c r="A15" s="15"/>
      <c r="B15" s="16"/>
      <c r="C15" s="77">
        <f>자료입력!C18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9"/>
      <c r="N15" s="77">
        <f>자료입력!F18</f>
        <v>0</v>
      </c>
      <c r="O15" s="78"/>
      <c r="P15" s="79"/>
      <c r="Q15" s="80">
        <f>자료입력!G18</f>
        <v>0</v>
      </c>
      <c r="R15" s="81"/>
      <c r="S15" s="82"/>
      <c r="T15" s="74">
        <f>자료입력!H18</f>
        <v>0</v>
      </c>
      <c r="U15" s="74"/>
      <c r="V15" s="74"/>
      <c r="W15" s="74"/>
      <c r="X15" s="74"/>
      <c r="Y15" s="74"/>
      <c r="Z15" s="74">
        <f>자료입력!I18</f>
        <v>0</v>
      </c>
      <c r="AA15" s="74"/>
      <c r="AB15" s="74"/>
      <c r="AC15" s="74"/>
      <c r="AD15" s="74"/>
      <c r="AE15" s="83"/>
      <c r="AF15" s="84"/>
    </row>
    <row r="16" spans="1:32" ht="20.100000000000001" customHeight="1" x14ac:dyDescent="0.15">
      <c r="A16" s="15"/>
      <c r="B16" s="16"/>
      <c r="C16" s="77">
        <f>자료입력!C19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9"/>
      <c r="N16" s="77">
        <f>자료입력!F19</f>
        <v>0</v>
      </c>
      <c r="O16" s="78"/>
      <c r="P16" s="79"/>
      <c r="Q16" s="80">
        <f>자료입력!G19</f>
        <v>0</v>
      </c>
      <c r="R16" s="81"/>
      <c r="S16" s="82"/>
      <c r="T16" s="74">
        <f>자료입력!H19</f>
        <v>0</v>
      </c>
      <c r="U16" s="74"/>
      <c r="V16" s="74"/>
      <c r="W16" s="74"/>
      <c r="X16" s="74"/>
      <c r="Y16" s="74"/>
      <c r="Z16" s="74">
        <f>자료입력!I19</f>
        <v>0</v>
      </c>
      <c r="AA16" s="74"/>
      <c r="AB16" s="74"/>
      <c r="AC16" s="74"/>
      <c r="AD16" s="74"/>
      <c r="AE16" s="83"/>
      <c r="AF16" s="84"/>
    </row>
    <row r="17" spans="1:32" ht="20.100000000000001" customHeight="1" x14ac:dyDescent="0.15">
      <c r="A17" s="15"/>
      <c r="B17" s="16"/>
      <c r="C17" s="77">
        <f>자료입력!C20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9"/>
      <c r="N17" s="77">
        <f>자료입력!F20</f>
        <v>0</v>
      </c>
      <c r="O17" s="78"/>
      <c r="P17" s="79"/>
      <c r="Q17" s="80">
        <f>자료입력!G20</f>
        <v>0</v>
      </c>
      <c r="R17" s="81"/>
      <c r="S17" s="82"/>
      <c r="T17" s="74">
        <f>자료입력!H20</f>
        <v>0</v>
      </c>
      <c r="U17" s="74"/>
      <c r="V17" s="74"/>
      <c r="W17" s="74"/>
      <c r="X17" s="74"/>
      <c r="Y17" s="74"/>
      <c r="Z17" s="74">
        <f>자료입력!I20</f>
        <v>0</v>
      </c>
      <c r="AA17" s="74"/>
      <c r="AB17" s="74"/>
      <c r="AC17" s="74"/>
      <c r="AD17" s="74"/>
      <c r="AE17" s="83"/>
      <c r="AF17" s="84"/>
    </row>
    <row r="18" spans="1:32" ht="20.100000000000001" customHeight="1" x14ac:dyDescent="0.15">
      <c r="A18" s="15"/>
      <c r="B18" s="16"/>
      <c r="C18" s="77">
        <f>자료입력!C21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9"/>
      <c r="N18" s="77">
        <f>자료입력!F21</f>
        <v>0</v>
      </c>
      <c r="O18" s="78"/>
      <c r="P18" s="79"/>
      <c r="Q18" s="80">
        <f>자료입력!G21</f>
        <v>0</v>
      </c>
      <c r="R18" s="81"/>
      <c r="S18" s="82"/>
      <c r="T18" s="74">
        <f>자료입력!H21</f>
        <v>0</v>
      </c>
      <c r="U18" s="74"/>
      <c r="V18" s="74"/>
      <c r="W18" s="74"/>
      <c r="X18" s="74"/>
      <c r="Y18" s="74"/>
      <c r="Z18" s="74">
        <f>자료입력!I21</f>
        <v>0</v>
      </c>
      <c r="AA18" s="74"/>
      <c r="AB18" s="74"/>
      <c r="AC18" s="74"/>
      <c r="AD18" s="74"/>
      <c r="AE18" s="83"/>
      <c r="AF18" s="84"/>
    </row>
    <row r="19" spans="1:32" ht="20.100000000000001" customHeight="1" x14ac:dyDescent="0.15">
      <c r="A19" s="15"/>
      <c r="B19" s="16"/>
      <c r="C19" s="77">
        <f>자료입력!C22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9"/>
      <c r="N19" s="77">
        <f>자료입력!F22</f>
        <v>0</v>
      </c>
      <c r="O19" s="78"/>
      <c r="P19" s="79"/>
      <c r="Q19" s="80">
        <f>자료입력!G22</f>
        <v>0</v>
      </c>
      <c r="R19" s="81"/>
      <c r="S19" s="82"/>
      <c r="T19" s="74">
        <f>자료입력!H22</f>
        <v>0</v>
      </c>
      <c r="U19" s="74"/>
      <c r="V19" s="74"/>
      <c r="W19" s="74"/>
      <c r="X19" s="74"/>
      <c r="Y19" s="74"/>
      <c r="Z19" s="74">
        <f>자료입력!I22</f>
        <v>0</v>
      </c>
      <c r="AA19" s="74"/>
      <c r="AB19" s="74"/>
      <c r="AC19" s="74"/>
      <c r="AD19" s="74"/>
      <c r="AE19" s="83"/>
      <c r="AF19" s="84"/>
    </row>
    <row r="20" spans="1:32" ht="20.100000000000001" customHeight="1" x14ac:dyDescent="0.15">
      <c r="A20" s="15"/>
      <c r="B20" s="16"/>
      <c r="C20" s="77">
        <f>자료입력!C23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9"/>
      <c r="N20" s="77">
        <f>자료입력!F23</f>
        <v>0</v>
      </c>
      <c r="O20" s="78"/>
      <c r="P20" s="79"/>
      <c r="Q20" s="80">
        <f>자료입력!G23</f>
        <v>0</v>
      </c>
      <c r="R20" s="81"/>
      <c r="S20" s="82"/>
      <c r="T20" s="74">
        <f>자료입력!H23</f>
        <v>0</v>
      </c>
      <c r="U20" s="74"/>
      <c r="V20" s="74"/>
      <c r="W20" s="74"/>
      <c r="X20" s="74"/>
      <c r="Y20" s="74"/>
      <c r="Z20" s="74">
        <f>자료입력!I23</f>
        <v>0</v>
      </c>
      <c r="AA20" s="74"/>
      <c r="AB20" s="74"/>
      <c r="AC20" s="74"/>
      <c r="AD20" s="74"/>
      <c r="AE20" s="83"/>
      <c r="AF20" s="84"/>
    </row>
    <row r="21" spans="1:32" ht="20.100000000000001" customHeight="1" x14ac:dyDescent="0.15">
      <c r="A21" s="13"/>
      <c r="B21" s="14"/>
      <c r="C21" s="77">
        <f>자료입력!C24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9"/>
      <c r="N21" s="77">
        <f>자료입력!F24</f>
        <v>0</v>
      </c>
      <c r="O21" s="78"/>
      <c r="P21" s="79"/>
      <c r="Q21" s="80">
        <f>자료입력!G24</f>
        <v>0</v>
      </c>
      <c r="R21" s="81"/>
      <c r="S21" s="82"/>
      <c r="T21" s="74">
        <f>자료입력!H24</f>
        <v>0</v>
      </c>
      <c r="U21" s="74"/>
      <c r="V21" s="74"/>
      <c r="W21" s="74"/>
      <c r="X21" s="74"/>
      <c r="Y21" s="74"/>
      <c r="Z21" s="74">
        <f>자료입력!I24</f>
        <v>0</v>
      </c>
      <c r="AA21" s="74"/>
      <c r="AB21" s="74"/>
      <c r="AC21" s="74"/>
      <c r="AD21" s="74"/>
      <c r="AE21" s="118"/>
      <c r="AF21" s="119"/>
    </row>
    <row r="22" spans="1:32" ht="20.100000000000001" customHeight="1" x14ac:dyDescent="0.15">
      <c r="A22" s="15"/>
      <c r="B22" s="16"/>
      <c r="C22" s="77">
        <f>자료입력!C25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9"/>
      <c r="N22" s="77">
        <f>자료입력!F25</f>
        <v>0</v>
      </c>
      <c r="O22" s="78"/>
      <c r="P22" s="79"/>
      <c r="Q22" s="80">
        <f>자료입력!G25</f>
        <v>0</v>
      </c>
      <c r="R22" s="81"/>
      <c r="S22" s="82"/>
      <c r="T22" s="74">
        <f>자료입력!H25</f>
        <v>0</v>
      </c>
      <c r="U22" s="74"/>
      <c r="V22" s="74"/>
      <c r="W22" s="74"/>
      <c r="X22" s="74"/>
      <c r="Y22" s="74"/>
      <c r="Z22" s="74">
        <f>자료입력!I25</f>
        <v>0</v>
      </c>
      <c r="AA22" s="74"/>
      <c r="AB22" s="74"/>
      <c r="AC22" s="74"/>
      <c r="AD22" s="74"/>
      <c r="AE22" s="83"/>
      <c r="AF22" s="84"/>
    </row>
    <row r="23" spans="1:32" ht="20.100000000000001" customHeight="1" x14ac:dyDescent="0.15">
      <c r="A23" s="15"/>
      <c r="B23" s="16"/>
      <c r="C23" s="77">
        <f>자료입력!C26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9"/>
      <c r="N23" s="77">
        <f>자료입력!F26</f>
        <v>0</v>
      </c>
      <c r="O23" s="78"/>
      <c r="P23" s="79"/>
      <c r="Q23" s="80">
        <f>자료입력!G26</f>
        <v>0</v>
      </c>
      <c r="R23" s="81"/>
      <c r="S23" s="82"/>
      <c r="T23" s="74">
        <f>자료입력!H26</f>
        <v>0</v>
      </c>
      <c r="U23" s="74"/>
      <c r="V23" s="74"/>
      <c r="W23" s="74"/>
      <c r="X23" s="74"/>
      <c r="Y23" s="74"/>
      <c r="Z23" s="74">
        <f>자료입력!I26</f>
        <v>0</v>
      </c>
      <c r="AA23" s="74"/>
      <c r="AB23" s="74"/>
      <c r="AC23" s="74"/>
      <c r="AD23" s="74"/>
      <c r="AE23" s="83"/>
      <c r="AF23" s="84"/>
    </row>
    <row r="24" spans="1:32" ht="20.100000000000001" customHeight="1" x14ac:dyDescent="0.15">
      <c r="A24" s="15"/>
      <c r="B24" s="16"/>
      <c r="C24" s="77">
        <f>자료입력!C27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9"/>
      <c r="N24" s="77">
        <f>자료입력!F27</f>
        <v>0</v>
      </c>
      <c r="O24" s="78"/>
      <c r="P24" s="79"/>
      <c r="Q24" s="80">
        <f>자료입력!G27</f>
        <v>0</v>
      </c>
      <c r="R24" s="81"/>
      <c r="S24" s="82"/>
      <c r="T24" s="74">
        <f>자료입력!H27</f>
        <v>0</v>
      </c>
      <c r="U24" s="74"/>
      <c r="V24" s="74"/>
      <c r="W24" s="74"/>
      <c r="X24" s="74"/>
      <c r="Y24" s="74"/>
      <c r="Z24" s="74">
        <f>자료입력!I27</f>
        <v>0</v>
      </c>
      <c r="AA24" s="74"/>
      <c r="AB24" s="74"/>
      <c r="AC24" s="74"/>
      <c r="AD24" s="74"/>
      <c r="AE24" s="83"/>
      <c r="AF24" s="84"/>
    </row>
    <row r="25" spans="1:32" ht="20.100000000000001" customHeight="1" x14ac:dyDescent="0.15">
      <c r="A25" s="15"/>
      <c r="B25" s="16"/>
      <c r="C25" s="77">
        <f>자료입력!C28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9"/>
      <c r="N25" s="77">
        <f>자료입력!F28</f>
        <v>0</v>
      </c>
      <c r="O25" s="78"/>
      <c r="P25" s="79"/>
      <c r="Q25" s="80">
        <f>자료입력!G28</f>
        <v>0</v>
      </c>
      <c r="R25" s="81"/>
      <c r="S25" s="82"/>
      <c r="T25" s="74">
        <f>자료입력!H28</f>
        <v>0</v>
      </c>
      <c r="U25" s="74"/>
      <c r="V25" s="74"/>
      <c r="W25" s="74"/>
      <c r="X25" s="74"/>
      <c r="Y25" s="74"/>
      <c r="Z25" s="74">
        <f>자료입력!I28</f>
        <v>0</v>
      </c>
      <c r="AA25" s="74"/>
      <c r="AB25" s="74"/>
      <c r="AC25" s="74"/>
      <c r="AD25" s="74"/>
      <c r="AE25" s="83"/>
      <c r="AF25" s="84"/>
    </row>
    <row r="26" spans="1:32" ht="20.100000000000001" customHeight="1" x14ac:dyDescent="0.15">
      <c r="A26" s="15"/>
      <c r="B26" s="16"/>
      <c r="C26" s="77">
        <f>자료입력!C29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9"/>
      <c r="N26" s="77">
        <f>자료입력!F29</f>
        <v>0</v>
      </c>
      <c r="O26" s="78"/>
      <c r="P26" s="79"/>
      <c r="Q26" s="80">
        <f>자료입력!G29</f>
        <v>0</v>
      </c>
      <c r="R26" s="81"/>
      <c r="S26" s="82"/>
      <c r="T26" s="74">
        <f>자료입력!H29</f>
        <v>0</v>
      </c>
      <c r="U26" s="74"/>
      <c r="V26" s="74"/>
      <c r="W26" s="74"/>
      <c r="X26" s="74"/>
      <c r="Y26" s="74"/>
      <c r="Z26" s="74">
        <f>자료입력!I29</f>
        <v>0</v>
      </c>
      <c r="AA26" s="74"/>
      <c r="AB26" s="74"/>
      <c r="AC26" s="74"/>
      <c r="AD26" s="74"/>
      <c r="AE26" s="83"/>
      <c r="AF26" s="84"/>
    </row>
    <row r="27" spans="1:32" ht="20.100000000000001" customHeight="1" x14ac:dyDescent="0.15">
      <c r="A27" s="13"/>
      <c r="B27" s="14"/>
      <c r="C27" s="77">
        <f>자료입력!C30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9"/>
      <c r="N27" s="77">
        <f>자료입력!F30</f>
        <v>0</v>
      </c>
      <c r="O27" s="78"/>
      <c r="P27" s="79"/>
      <c r="Q27" s="80">
        <f>자료입력!G30</f>
        <v>0</v>
      </c>
      <c r="R27" s="81"/>
      <c r="S27" s="82"/>
      <c r="T27" s="74">
        <f>자료입력!H30</f>
        <v>0</v>
      </c>
      <c r="U27" s="74"/>
      <c r="V27" s="74"/>
      <c r="W27" s="74"/>
      <c r="X27" s="74"/>
      <c r="Y27" s="74"/>
      <c r="Z27" s="74">
        <f>자료입력!I30</f>
        <v>0</v>
      </c>
      <c r="AA27" s="74"/>
      <c r="AB27" s="74"/>
      <c r="AC27" s="74"/>
      <c r="AD27" s="74"/>
      <c r="AE27" s="118"/>
      <c r="AF27" s="119"/>
    </row>
    <row r="28" spans="1:32" ht="20.100000000000001" customHeight="1" x14ac:dyDescent="0.15">
      <c r="A28" s="15"/>
      <c r="B28" s="16"/>
      <c r="C28" s="77">
        <f>자료입력!C31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9"/>
      <c r="N28" s="77">
        <f>자료입력!F31</f>
        <v>0</v>
      </c>
      <c r="O28" s="78"/>
      <c r="P28" s="79"/>
      <c r="Q28" s="80">
        <f>자료입력!G31</f>
        <v>0</v>
      </c>
      <c r="R28" s="81"/>
      <c r="S28" s="82"/>
      <c r="T28" s="74">
        <f>자료입력!H31</f>
        <v>0</v>
      </c>
      <c r="U28" s="74"/>
      <c r="V28" s="74"/>
      <c r="W28" s="74"/>
      <c r="X28" s="74"/>
      <c r="Y28" s="74"/>
      <c r="Z28" s="74">
        <f>자료입력!I31</f>
        <v>0</v>
      </c>
      <c r="AA28" s="74"/>
      <c r="AB28" s="74"/>
      <c r="AC28" s="74"/>
      <c r="AD28" s="74"/>
      <c r="AE28" s="83"/>
      <c r="AF28" s="84"/>
    </row>
    <row r="29" spans="1:32" ht="20.100000000000001" customHeight="1" x14ac:dyDescent="0.15">
      <c r="A29" s="15"/>
      <c r="B29" s="16"/>
      <c r="C29" s="77">
        <f>자료입력!C32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9"/>
      <c r="N29" s="77">
        <f>자료입력!F32</f>
        <v>0</v>
      </c>
      <c r="O29" s="78"/>
      <c r="P29" s="79"/>
      <c r="Q29" s="80">
        <f>자료입력!G32</f>
        <v>0</v>
      </c>
      <c r="R29" s="81"/>
      <c r="S29" s="82"/>
      <c r="T29" s="74">
        <f>자료입력!H32</f>
        <v>0</v>
      </c>
      <c r="U29" s="74"/>
      <c r="V29" s="74"/>
      <c r="W29" s="74"/>
      <c r="X29" s="74"/>
      <c r="Y29" s="74"/>
      <c r="Z29" s="74">
        <f>자료입력!I32</f>
        <v>0</v>
      </c>
      <c r="AA29" s="74"/>
      <c r="AB29" s="74"/>
      <c r="AC29" s="74"/>
      <c r="AD29" s="74"/>
      <c r="AE29" s="83"/>
      <c r="AF29" s="84"/>
    </row>
    <row r="30" spans="1:32" ht="20.100000000000001" customHeight="1" x14ac:dyDescent="0.15">
      <c r="A30" s="15"/>
      <c r="B30" s="16"/>
      <c r="C30" s="77">
        <f>자료입력!C33</f>
        <v>0</v>
      </c>
      <c r="D30" s="78"/>
      <c r="E30" s="78"/>
      <c r="F30" s="78"/>
      <c r="G30" s="78"/>
      <c r="H30" s="78"/>
      <c r="I30" s="78"/>
      <c r="J30" s="78"/>
      <c r="K30" s="78"/>
      <c r="L30" s="78"/>
      <c r="M30" s="79"/>
      <c r="N30" s="77">
        <f>자료입력!F33</f>
        <v>0</v>
      </c>
      <c r="O30" s="78"/>
      <c r="P30" s="79"/>
      <c r="Q30" s="80">
        <f>자료입력!G33</f>
        <v>0</v>
      </c>
      <c r="R30" s="81"/>
      <c r="S30" s="82"/>
      <c r="T30" s="74">
        <f>자료입력!H33</f>
        <v>0</v>
      </c>
      <c r="U30" s="74"/>
      <c r="V30" s="74"/>
      <c r="W30" s="74"/>
      <c r="X30" s="74"/>
      <c r="Y30" s="74"/>
      <c r="Z30" s="74">
        <f>자료입력!I33</f>
        <v>0</v>
      </c>
      <c r="AA30" s="74"/>
      <c r="AB30" s="74"/>
      <c r="AC30" s="74"/>
      <c r="AD30" s="74"/>
      <c r="AE30" s="83"/>
      <c r="AF30" s="84"/>
    </row>
    <row r="31" spans="1:32" ht="20.100000000000001" customHeight="1" x14ac:dyDescent="0.15">
      <c r="A31" s="15"/>
      <c r="B31" s="16"/>
      <c r="C31" s="77">
        <f>자료입력!C34</f>
        <v>0</v>
      </c>
      <c r="D31" s="78"/>
      <c r="E31" s="78"/>
      <c r="F31" s="78"/>
      <c r="G31" s="78"/>
      <c r="H31" s="78"/>
      <c r="I31" s="78"/>
      <c r="J31" s="78"/>
      <c r="K31" s="78"/>
      <c r="L31" s="78"/>
      <c r="M31" s="79"/>
      <c r="N31" s="77">
        <f>자료입력!F34</f>
        <v>0</v>
      </c>
      <c r="O31" s="78"/>
      <c r="P31" s="79"/>
      <c r="Q31" s="80">
        <f>자료입력!G34</f>
        <v>0</v>
      </c>
      <c r="R31" s="81"/>
      <c r="S31" s="82"/>
      <c r="T31" s="74">
        <f>자료입력!H34</f>
        <v>0</v>
      </c>
      <c r="U31" s="74"/>
      <c r="V31" s="74"/>
      <c r="W31" s="74"/>
      <c r="X31" s="74"/>
      <c r="Y31" s="74"/>
      <c r="Z31" s="74">
        <f>자료입력!I34</f>
        <v>0</v>
      </c>
      <c r="AA31" s="74"/>
      <c r="AB31" s="74"/>
      <c r="AC31" s="74"/>
      <c r="AD31" s="74"/>
      <c r="AE31" s="83"/>
      <c r="AF31" s="84"/>
    </row>
    <row r="32" spans="1:32" ht="20.100000000000001" customHeight="1" x14ac:dyDescent="0.15">
      <c r="A32" s="15"/>
      <c r="B32" s="16"/>
      <c r="C32" s="77">
        <f>자료입력!C35</f>
        <v>0</v>
      </c>
      <c r="D32" s="78"/>
      <c r="E32" s="78"/>
      <c r="F32" s="78"/>
      <c r="G32" s="78"/>
      <c r="H32" s="78"/>
      <c r="I32" s="78"/>
      <c r="J32" s="78"/>
      <c r="K32" s="78"/>
      <c r="L32" s="78"/>
      <c r="M32" s="79"/>
      <c r="N32" s="77">
        <f>자료입력!F35</f>
        <v>0</v>
      </c>
      <c r="O32" s="78"/>
      <c r="P32" s="79"/>
      <c r="Q32" s="80">
        <f>자료입력!G35</f>
        <v>0</v>
      </c>
      <c r="R32" s="81"/>
      <c r="S32" s="82"/>
      <c r="T32" s="74">
        <f>자료입력!H35</f>
        <v>0</v>
      </c>
      <c r="U32" s="74"/>
      <c r="V32" s="74"/>
      <c r="W32" s="74"/>
      <c r="X32" s="74"/>
      <c r="Y32" s="74"/>
      <c r="Z32" s="74">
        <f>자료입력!I35</f>
        <v>0</v>
      </c>
      <c r="AA32" s="74"/>
      <c r="AB32" s="74"/>
      <c r="AC32" s="74"/>
      <c r="AD32" s="74"/>
      <c r="AE32" s="83"/>
      <c r="AF32" s="84"/>
    </row>
    <row r="33" spans="1:32" ht="20.100000000000001" customHeight="1" x14ac:dyDescent="0.15">
      <c r="A33" s="15"/>
      <c r="B33" s="16"/>
      <c r="C33" s="77">
        <f>자료입력!C36</f>
        <v>0</v>
      </c>
      <c r="D33" s="78"/>
      <c r="E33" s="78"/>
      <c r="F33" s="78"/>
      <c r="G33" s="78"/>
      <c r="H33" s="78"/>
      <c r="I33" s="78"/>
      <c r="J33" s="78"/>
      <c r="K33" s="78"/>
      <c r="L33" s="78"/>
      <c r="M33" s="79"/>
      <c r="N33" s="77">
        <f>자료입력!F36</f>
        <v>0</v>
      </c>
      <c r="O33" s="78"/>
      <c r="P33" s="79"/>
      <c r="Q33" s="80">
        <f>자료입력!G36</f>
        <v>0</v>
      </c>
      <c r="R33" s="81"/>
      <c r="S33" s="82"/>
      <c r="T33" s="74">
        <f>자료입력!H36</f>
        <v>0</v>
      </c>
      <c r="U33" s="74"/>
      <c r="V33" s="74"/>
      <c r="W33" s="74"/>
      <c r="X33" s="74"/>
      <c r="Y33" s="74"/>
      <c r="Z33" s="74">
        <f>자료입력!I36</f>
        <v>0</v>
      </c>
      <c r="AA33" s="74"/>
      <c r="AB33" s="74"/>
      <c r="AC33" s="74"/>
      <c r="AD33" s="74"/>
      <c r="AE33" s="83"/>
      <c r="AF33" s="84"/>
    </row>
    <row r="34" spans="1:32" ht="20.100000000000001" customHeight="1" x14ac:dyDescent="0.15">
      <c r="A34" s="15"/>
      <c r="B34" s="16"/>
      <c r="C34" s="77">
        <f>자료입력!C37</f>
        <v>0</v>
      </c>
      <c r="D34" s="78"/>
      <c r="E34" s="78"/>
      <c r="F34" s="78"/>
      <c r="G34" s="78"/>
      <c r="H34" s="78"/>
      <c r="I34" s="78"/>
      <c r="J34" s="78"/>
      <c r="K34" s="78"/>
      <c r="L34" s="78"/>
      <c r="M34" s="79"/>
      <c r="N34" s="77">
        <f>자료입력!F37</f>
        <v>0</v>
      </c>
      <c r="O34" s="78"/>
      <c r="P34" s="79"/>
      <c r="Q34" s="80">
        <f>자료입력!G37</f>
        <v>0</v>
      </c>
      <c r="R34" s="81"/>
      <c r="S34" s="82"/>
      <c r="T34" s="74">
        <f>자료입력!H37</f>
        <v>0</v>
      </c>
      <c r="U34" s="74"/>
      <c r="V34" s="74"/>
      <c r="W34" s="74"/>
      <c r="X34" s="74"/>
      <c r="Y34" s="74"/>
      <c r="Z34" s="74">
        <f>자료입력!I37</f>
        <v>0</v>
      </c>
      <c r="AA34" s="74"/>
      <c r="AB34" s="74"/>
      <c r="AC34" s="74"/>
      <c r="AD34" s="74"/>
      <c r="AE34" s="83"/>
      <c r="AF34" s="165"/>
    </row>
    <row r="35" spans="1:32" ht="20.100000000000001" customHeight="1" x14ac:dyDescent="0.15">
      <c r="A35" s="15"/>
      <c r="B35" s="16"/>
      <c r="C35" s="83">
        <f>자료입력!C38</f>
        <v>0</v>
      </c>
      <c r="D35" s="181"/>
      <c r="E35" s="181"/>
      <c r="F35" s="181"/>
      <c r="G35" s="181"/>
      <c r="H35" s="181"/>
      <c r="I35" s="181"/>
      <c r="J35" s="181"/>
      <c r="K35" s="181"/>
      <c r="L35" s="181"/>
      <c r="M35" s="182"/>
      <c r="N35" s="83">
        <f>자료입력!F38</f>
        <v>0</v>
      </c>
      <c r="O35" s="181"/>
      <c r="P35" s="182"/>
      <c r="Q35" s="175">
        <f>자료입력!G38</f>
        <v>0</v>
      </c>
      <c r="R35" s="176"/>
      <c r="S35" s="177"/>
      <c r="T35" s="183">
        <f>자료입력!H38</f>
        <v>0</v>
      </c>
      <c r="U35" s="184"/>
      <c r="V35" s="184"/>
      <c r="W35" s="184"/>
      <c r="X35" s="184"/>
      <c r="Y35" s="185"/>
      <c r="Z35" s="183">
        <f>자료입력!I38</f>
        <v>0</v>
      </c>
      <c r="AA35" s="184"/>
      <c r="AB35" s="184"/>
      <c r="AC35" s="184"/>
      <c r="AD35" s="185"/>
      <c r="AE35" s="83"/>
      <c r="AF35" s="165"/>
    </row>
    <row r="36" spans="1:32" ht="24.75" customHeight="1" thickBot="1" x14ac:dyDescent="0.2">
      <c r="A36" s="178" t="s">
        <v>77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80"/>
      <c r="N36" s="169"/>
      <c r="O36" s="170"/>
      <c r="P36" s="171"/>
      <c r="Q36" s="172"/>
      <c r="R36" s="173"/>
      <c r="S36" s="174"/>
      <c r="T36" s="166">
        <f>SUM(T12:Y35)</f>
        <v>132000</v>
      </c>
      <c r="U36" s="166"/>
      <c r="V36" s="166"/>
      <c r="W36" s="166"/>
      <c r="X36" s="166"/>
      <c r="Y36" s="166"/>
      <c r="Z36" s="166">
        <f>SUM(Z12:AD35)</f>
        <v>144000</v>
      </c>
      <c r="AA36" s="166"/>
      <c r="AB36" s="166"/>
      <c r="AC36" s="166"/>
      <c r="AD36" s="166"/>
      <c r="AE36" s="167"/>
      <c r="AF36" s="168"/>
    </row>
    <row r="37" spans="1:32" ht="15" customHeight="1" x14ac:dyDescent="0.15">
      <c r="A37" s="60" t="s">
        <v>40</v>
      </c>
      <c r="B37" s="54"/>
      <c r="C37" s="62" t="str">
        <f>자료입력!H8</f>
        <v>김영희</v>
      </c>
      <c r="D37" s="63"/>
      <c r="E37" s="63"/>
      <c r="F37" s="63"/>
      <c r="G37" s="64"/>
      <c r="H37" s="54" t="s">
        <v>41</v>
      </c>
      <c r="I37" s="54"/>
      <c r="J37" s="68" t="str">
        <f>자료입력!H9</f>
        <v>홍길동</v>
      </c>
      <c r="K37" s="69"/>
      <c r="L37" s="69"/>
      <c r="M37" s="70"/>
      <c r="N37" s="54" t="s">
        <v>44</v>
      </c>
      <c r="O37" s="54"/>
      <c r="P37" s="56" t="s">
        <v>45</v>
      </c>
      <c r="Q37" s="56"/>
      <c r="R37" s="56" t="s">
        <v>46</v>
      </c>
      <c r="S37" s="56"/>
      <c r="T37" s="58" t="s">
        <v>43</v>
      </c>
      <c r="U37" s="58"/>
      <c r="V37" s="44" t="s">
        <v>42</v>
      </c>
      <c r="W37" s="45"/>
      <c r="X37" s="46"/>
      <c r="Y37" s="50">
        <f>SUM(Z12:AD35)</f>
        <v>144000</v>
      </c>
      <c r="Z37" s="50"/>
      <c r="AA37" s="50"/>
      <c r="AB37" s="50"/>
      <c r="AC37" s="50"/>
      <c r="AD37" s="50"/>
      <c r="AE37" s="50"/>
      <c r="AF37" s="51"/>
    </row>
    <row r="38" spans="1:32" ht="15.75" customHeight="1" thickBot="1" x14ac:dyDescent="0.2">
      <c r="A38" s="61"/>
      <c r="B38" s="55"/>
      <c r="C38" s="65"/>
      <c r="D38" s="66"/>
      <c r="E38" s="66"/>
      <c r="F38" s="66"/>
      <c r="G38" s="67"/>
      <c r="H38" s="55"/>
      <c r="I38" s="55"/>
      <c r="J38" s="71"/>
      <c r="K38" s="72"/>
      <c r="L38" s="72"/>
      <c r="M38" s="73"/>
      <c r="N38" s="55"/>
      <c r="O38" s="55"/>
      <c r="P38" s="57"/>
      <c r="Q38" s="57"/>
      <c r="R38" s="57"/>
      <c r="S38" s="57"/>
      <c r="T38" s="59"/>
      <c r="U38" s="59"/>
      <c r="V38" s="47"/>
      <c r="W38" s="48"/>
      <c r="X38" s="49"/>
      <c r="Y38" s="52"/>
      <c r="Z38" s="52"/>
      <c r="AA38" s="52"/>
      <c r="AB38" s="52"/>
      <c r="AC38" s="52"/>
      <c r="AD38" s="52"/>
      <c r="AE38" s="52"/>
      <c r="AF38" s="53"/>
    </row>
  </sheetData>
  <mergeCells count="207">
    <mergeCell ref="Z20:AD20"/>
    <mergeCell ref="AE15:AF15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Q20:S20"/>
    <mergeCell ref="T15:Y15"/>
    <mergeCell ref="T16:Y16"/>
    <mergeCell ref="T17:Y17"/>
    <mergeCell ref="T18:Y18"/>
    <mergeCell ref="T19:Y19"/>
    <mergeCell ref="T20:Y20"/>
    <mergeCell ref="Z19:AD19"/>
    <mergeCell ref="Q17:S17"/>
    <mergeCell ref="N15:P15"/>
    <mergeCell ref="N16:P16"/>
    <mergeCell ref="N17:P17"/>
    <mergeCell ref="C17:M17"/>
    <mergeCell ref="C15:M15"/>
    <mergeCell ref="C16:M16"/>
    <mergeCell ref="N23:P23"/>
    <mergeCell ref="C18:M18"/>
    <mergeCell ref="C19:M19"/>
    <mergeCell ref="C20:M20"/>
    <mergeCell ref="P37:Q38"/>
    <mergeCell ref="N18:P18"/>
    <mergeCell ref="N19:P19"/>
    <mergeCell ref="N20:P20"/>
    <mergeCell ref="Q18:S18"/>
    <mergeCell ref="X3:X4"/>
    <mergeCell ref="Q19:S19"/>
    <mergeCell ref="Q34:S34"/>
    <mergeCell ref="N37:O38"/>
    <mergeCell ref="Q13:S13"/>
    <mergeCell ref="Q14:S14"/>
    <mergeCell ref="N11:P11"/>
    <mergeCell ref="N12:P12"/>
    <mergeCell ref="N13:P13"/>
    <mergeCell ref="N14:P14"/>
    <mergeCell ref="Q30:S30"/>
    <mergeCell ref="T30:Y30"/>
    <mergeCell ref="Z30:AD30"/>
    <mergeCell ref="C29:M29"/>
    <mergeCell ref="T29:Y29"/>
    <mergeCell ref="O3:P4"/>
    <mergeCell ref="E3:N4"/>
    <mergeCell ref="AB3:AB4"/>
    <mergeCell ref="AA3:AA4"/>
    <mergeCell ref="W3:W4"/>
    <mergeCell ref="AA2:AF2"/>
    <mergeCell ref="AC3:AC4"/>
    <mergeCell ref="AD3:AD4"/>
    <mergeCell ref="AE3:AE4"/>
    <mergeCell ref="AF3:AF4"/>
    <mergeCell ref="Y3:Y4"/>
    <mergeCell ref="Z3:Z4"/>
    <mergeCell ref="C35:M35"/>
    <mergeCell ref="U3:U4"/>
    <mergeCell ref="V3:V4"/>
    <mergeCell ref="N29:P29"/>
    <mergeCell ref="Q29:S29"/>
    <mergeCell ref="C13:M13"/>
    <mergeCell ref="C14:M14"/>
    <mergeCell ref="Q15:S15"/>
    <mergeCell ref="Q16:S16"/>
    <mergeCell ref="C30:M30"/>
    <mergeCell ref="Y37:AF38"/>
    <mergeCell ref="Q23:S23"/>
    <mergeCell ref="T23:Y23"/>
    <mergeCell ref="T35:Y35"/>
    <mergeCell ref="Z24:AD24"/>
    <mergeCell ref="AE24:AF24"/>
    <mergeCell ref="Z28:AD28"/>
    <mergeCell ref="Z32:AD32"/>
    <mergeCell ref="Z35:AD35"/>
    <mergeCell ref="AE35:AF3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C34:M34"/>
    <mergeCell ref="AE13:AF13"/>
    <mergeCell ref="T14:Y14"/>
    <mergeCell ref="Z14:AD14"/>
    <mergeCell ref="AE14:AF14"/>
    <mergeCell ref="T13:Y13"/>
    <mergeCell ref="Z13:AD13"/>
    <mergeCell ref="C21:M21"/>
    <mergeCell ref="Q11:S11"/>
    <mergeCell ref="Q12:S12"/>
    <mergeCell ref="C11:M11"/>
    <mergeCell ref="C12:M12"/>
    <mergeCell ref="T12:Y12"/>
    <mergeCell ref="Z12:AD12"/>
    <mergeCell ref="T11:Y11"/>
    <mergeCell ref="Z11:AD11"/>
    <mergeCell ref="AA9:AA10"/>
    <mergeCell ref="AB9:AF10"/>
    <mergeCell ref="AE11:AF11"/>
    <mergeCell ref="AE12:AF12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AB5:AB6"/>
    <mergeCell ref="AC5:AF6"/>
    <mergeCell ref="R6:T6"/>
    <mergeCell ref="R5:T5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N21:P21"/>
    <mergeCell ref="Q21:S21"/>
    <mergeCell ref="T21:Y21"/>
    <mergeCell ref="C22:M22"/>
    <mergeCell ref="N22:P22"/>
    <mergeCell ref="Q22:S22"/>
    <mergeCell ref="T22:Y22"/>
    <mergeCell ref="C24:M24"/>
    <mergeCell ref="N24:P24"/>
    <mergeCell ref="Q24:S24"/>
    <mergeCell ref="T24:Y24"/>
    <mergeCell ref="AE21:AF21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AE30:AF30"/>
    <mergeCell ref="N25:P25"/>
    <mergeCell ref="AE27:AF27"/>
    <mergeCell ref="Z25:AD25"/>
    <mergeCell ref="Z27:AD27"/>
    <mergeCell ref="Q25:S25"/>
    <mergeCell ref="T25:Y25"/>
    <mergeCell ref="Z29:AD29"/>
    <mergeCell ref="AE29:AF29"/>
    <mergeCell ref="N30:P30"/>
    <mergeCell ref="AE28:AF28"/>
    <mergeCell ref="C27:M27"/>
    <mergeCell ref="N27:P27"/>
    <mergeCell ref="Q27:S27"/>
    <mergeCell ref="C28:M28"/>
    <mergeCell ref="N28:P28"/>
    <mergeCell ref="Q28:S28"/>
    <mergeCell ref="T28:Y28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  <mergeCell ref="T36:Y36"/>
    <mergeCell ref="Z36:AD36"/>
    <mergeCell ref="AE36:AF36"/>
    <mergeCell ref="N36:P36"/>
    <mergeCell ref="Q36:S36"/>
    <mergeCell ref="Q35:S35"/>
    <mergeCell ref="N34:P34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자료입력</vt:lpstr>
      <vt:lpstr>거래명세서양식</vt:lpstr>
      <vt:lpstr>거래명세서양식 (2)</vt:lpstr>
      <vt:lpstr>거래명세서양식!Print_Area</vt:lpstr>
      <vt:lpstr>'거래명세서양식 (2)'!Print_Area</vt:lpstr>
      <vt:lpstr>자료입력!Print_Area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2016-10-22T06:09:20Z</dcterms:modified>
</cp:coreProperties>
</file>