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1" l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5" i="1"/>
  <c r="C75" i="1"/>
  <c r="E44" i="1"/>
  <c r="F44" i="1"/>
  <c r="G44" i="1"/>
  <c r="H44" i="1"/>
  <c r="C44" i="1"/>
  <c r="D4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C12" i="1"/>
  <c r="F107" i="1"/>
  <c r="C1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D93" i="1"/>
  <c r="C93" i="1"/>
  <c r="E62" i="1"/>
  <c r="F62" i="1"/>
  <c r="G62" i="1"/>
  <c r="H62" i="1"/>
  <c r="D62" i="1"/>
  <c r="C62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C23" i="1"/>
  <c r="BA23" i="1"/>
  <c r="AY23" i="1"/>
  <c r="AW23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C76" i="1"/>
  <c r="D45" i="1"/>
  <c r="E45" i="1"/>
  <c r="F45" i="1"/>
  <c r="G45" i="1"/>
  <c r="H45" i="1"/>
  <c r="C45" i="1"/>
  <c r="E13" i="1"/>
  <c r="F13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</calcChain>
</file>

<file path=xl/sharedStrings.xml><?xml version="1.0" encoding="utf-8"?>
<sst xmlns="http://schemas.openxmlformats.org/spreadsheetml/2006/main" count="1082" uniqueCount="122">
  <si>
    <t>Substrate Treatment</t>
  </si>
  <si>
    <t>Regioregularity</t>
  </si>
  <si>
    <t>Film Thickness</t>
  </si>
  <si>
    <t>Processing Environment</t>
  </si>
  <si>
    <t>N2</t>
  </si>
  <si>
    <t>Mobility Environment</t>
  </si>
  <si>
    <t>Vacuum</t>
  </si>
  <si>
    <t>OFET regime</t>
  </si>
  <si>
    <t>linear</t>
  </si>
  <si>
    <t>Author</t>
  </si>
  <si>
    <t>Wang</t>
  </si>
  <si>
    <t>Year</t>
  </si>
  <si>
    <t>PDI</t>
  </si>
  <si>
    <t>Spin Time</t>
  </si>
  <si>
    <t>Verilhac</t>
  </si>
  <si>
    <t>Solvent 1</t>
  </si>
  <si>
    <t>Solvent 2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</si>
  <si>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</si>
  <si>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</si>
  <si>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</si>
  <si>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</si>
  <si>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</si>
  <si>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</si>
  <si>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</si>
  <si>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</si>
  <si>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</si>
  <si>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</si>
  <si>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Solution Treatment</t>
  </si>
  <si>
    <t>OTS</t>
  </si>
  <si>
    <t>HMDS</t>
  </si>
  <si>
    <t>OFET config.</t>
  </si>
  <si>
    <t>BGBC</t>
  </si>
  <si>
    <t xml:space="preserve"> </t>
  </si>
  <si>
    <t>Kline</t>
  </si>
  <si>
    <t>saturation</t>
  </si>
  <si>
    <t>20 - 50 nm</t>
  </si>
  <si>
    <t>50 nm</t>
  </si>
  <si>
    <t>Annealing Cooling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</si>
  <si>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</si>
  <si>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</si>
  <si>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</si>
  <si>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</si>
  <si>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</si>
  <si>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</si>
  <si>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</si>
  <si>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Molecular Weight (kDa) Mn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</si>
  <si>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</si>
  <si>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</si>
  <si>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</si>
  <si>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</si>
  <si>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</si>
  <si>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</si>
  <si>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</si>
  <si>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</si>
  <si>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</si>
  <si>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</si>
  <si>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</si>
  <si>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</si>
  <si>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</si>
  <si>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</si>
  <si>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</si>
  <si>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</si>
  <si>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</si>
  <si>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</si>
  <si>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</si>
  <si>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</si>
  <si>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</si>
  <si>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</si>
  <si>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Channel Length</t>
  </si>
  <si>
    <t>Channel Width</t>
  </si>
  <si>
    <t>20 µm</t>
  </si>
  <si>
    <t>10mm</t>
  </si>
  <si>
    <t>10 mm</t>
  </si>
  <si>
    <t>TCB</t>
  </si>
  <si>
    <t>high</t>
  </si>
  <si>
    <t>regioregular</t>
  </si>
  <si>
    <t>Vol. frac solvent 1</t>
  </si>
  <si>
    <t>Hansen Radius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</si>
  <si>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</si>
  <si>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</si>
  <si>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</si>
  <si>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</si>
  <si>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</si>
  <si>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</si>
  <si>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</si>
  <si>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</si>
  <si>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</si>
  <si>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</si>
  <si>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</si>
  <si>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Solution aging time, min</t>
  </si>
  <si>
    <t>Solution aging temp, C</t>
  </si>
  <si>
    <t>Solution Concentration, mg/mL</t>
  </si>
  <si>
    <t>Spin Rate, rpm</t>
  </si>
  <si>
    <t>Annealing Temp, C</t>
  </si>
  <si>
    <t>Annealing Time, hr</t>
  </si>
  <si>
    <t>SCORES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</si>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</sst>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81403196798207"/>
                  <c:y val="0.091403073158444"/>
                </c:manualLayout>
              </c:layout>
              <c:numFmt formatCode="General" sourceLinked="0"/>
            </c:trendlineLbl>
          </c:trendline>
          <c:xVal>
            <c:numRef>
              <c:f>Sheet1!$C$5:$BS$5</c:f>
              <c:numCache>
                <c:formatCode>General</c:formatCode>
                <c:ptCount val="69"/>
                <c:pt idx="0">
                  <c:v>64.0</c:v>
                </c:pt>
                <c:pt idx="1">
                  <c:v>158.0</c:v>
                </c:pt>
                <c:pt idx="2">
                  <c:v>1.09</c:v>
                </c:pt>
                <c:pt idx="3">
                  <c:v>1.9</c:v>
                </c:pt>
                <c:pt idx="4">
                  <c:v>5.6</c:v>
                </c:pt>
                <c:pt idx="5">
                  <c:v>8.9</c:v>
                </c:pt>
                <c:pt idx="6">
                  <c:v>10.8</c:v>
                </c:pt>
                <c:pt idx="7">
                  <c:v>27.0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3.2</c:v>
                </c:pt>
                <c:pt idx="12">
                  <c:v>9.0</c:v>
                </c:pt>
                <c:pt idx="13">
                  <c:v>31.1</c:v>
                </c:pt>
                <c:pt idx="14">
                  <c:v>3.2</c:v>
                </c:pt>
                <c:pt idx="15">
                  <c:v>9.0</c:v>
                </c:pt>
                <c:pt idx="16">
                  <c:v>31.1</c:v>
                </c:pt>
                <c:pt idx="17">
                  <c:v>4.0</c:v>
                </c:pt>
                <c:pt idx="18">
                  <c:v>9.0</c:v>
                </c:pt>
                <c:pt idx="19">
                  <c:v>11.6</c:v>
                </c:pt>
                <c:pt idx="20">
                  <c:v>33.8</c:v>
                </c:pt>
                <c:pt idx="21">
                  <c:v>4.6</c:v>
                </c:pt>
                <c:pt idx="22">
                  <c:v>13.4</c:v>
                </c:pt>
                <c:pt idx="23">
                  <c:v>29.8</c:v>
                </c:pt>
                <c:pt idx="24">
                  <c:v>36.5</c:v>
                </c:pt>
                <c:pt idx="25">
                  <c:v>3.2</c:v>
                </c:pt>
                <c:pt idx="26">
                  <c:v>16.2</c:v>
                </c:pt>
                <c:pt idx="27">
                  <c:v>31.1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40.3</c:v>
                </c:pt>
                <c:pt idx="40">
                  <c:v>40.3</c:v>
                </c:pt>
                <c:pt idx="41">
                  <c:v>40.3</c:v>
                </c:pt>
                <c:pt idx="42">
                  <c:v>40.3</c:v>
                </c:pt>
                <c:pt idx="43">
                  <c:v>40.3</c:v>
                </c:pt>
                <c:pt idx="44">
                  <c:v>40.3</c:v>
                </c:pt>
                <c:pt idx="45">
                  <c:v>19.0</c:v>
                </c:pt>
                <c:pt idx="46">
                  <c:v>19.0</c:v>
                </c:pt>
                <c:pt idx="47">
                  <c:v>13.8</c:v>
                </c:pt>
                <c:pt idx="48">
                  <c:v>13.8</c:v>
                </c:pt>
                <c:pt idx="49">
                  <c:v>5.6</c:v>
                </c:pt>
                <c:pt idx="50">
                  <c:v>5.6</c:v>
                </c:pt>
                <c:pt idx="51">
                  <c:v>2.2</c:v>
                </c:pt>
                <c:pt idx="52">
                  <c:v>2.2</c:v>
                </c:pt>
                <c:pt idx="53">
                  <c:v>15.4</c:v>
                </c:pt>
                <c:pt idx="54">
                  <c:v>20.0</c:v>
                </c:pt>
                <c:pt idx="55">
                  <c:v>22.0</c:v>
                </c:pt>
                <c:pt idx="56">
                  <c:v>29.0</c:v>
                </c:pt>
                <c:pt idx="57">
                  <c:v>42.0</c:v>
                </c:pt>
                <c:pt idx="58">
                  <c:v>52.0</c:v>
                </c:pt>
                <c:pt idx="59">
                  <c:v>76.0</c:v>
                </c:pt>
                <c:pt idx="60">
                  <c:v>270.0</c:v>
                </c:pt>
                <c:pt idx="61">
                  <c:v>15.4</c:v>
                </c:pt>
                <c:pt idx="62">
                  <c:v>20.0</c:v>
                </c:pt>
                <c:pt idx="63">
                  <c:v>22.0</c:v>
                </c:pt>
                <c:pt idx="64">
                  <c:v>29.0</c:v>
                </c:pt>
                <c:pt idx="65">
                  <c:v>42.0</c:v>
                </c:pt>
                <c:pt idx="66">
                  <c:v>52.0</c:v>
                </c:pt>
                <c:pt idx="67">
                  <c:v>76.0</c:v>
                </c:pt>
                <c:pt idx="68">
                  <c:v>270.0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Sheet1!$C$68:$S$68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32424"/>
        <c:axId val="-2105026888"/>
      </c:scatterChart>
      <c:valAx>
        <c:axId val="-210503242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5026888"/>
        <c:crosses val="autoZero"/>
        <c:crossBetween val="midCat"/>
      </c:valAx>
      <c:valAx>
        <c:axId val="-2105026888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032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Sheet1!$D$6:$BT$6</c:f>
              <c:numCache>
                <c:formatCode>General</c:formatCode>
                <c:ptCount val="69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Sheet1!$C$38:$H$38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Sheet1!$C$69:$S$69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42280"/>
        <c:axId val="-2104939288"/>
      </c:scatterChart>
      <c:valAx>
        <c:axId val="-210494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939288"/>
        <c:crosses val="autoZero"/>
        <c:crossBetween val="midCat"/>
      </c:valAx>
      <c:valAx>
        <c:axId val="-2104939288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942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Sheet1!$C$13:$BS$13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Sheet1!$C$45:$H$45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Sheet1!$C$76:$S$76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02712"/>
        <c:axId val="-2104899720"/>
      </c:scatterChart>
      <c:valAx>
        <c:axId val="-210490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899720"/>
        <c:crosses val="autoZero"/>
        <c:crossBetween val="midCat"/>
      </c:valAx>
      <c:valAx>
        <c:axId val="-2104899720"/>
        <c:scaling>
          <c:logBase val="10.0"/>
          <c:orientation val="minMax"/>
        </c:scaling>
        <c:delete val="0"/>
        <c:axPos val="l"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04902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95</xdr:row>
      <xdr:rowOff>29634</xdr:rowOff>
    </xdr:from>
    <xdr:to>
      <xdr:col>21</xdr:col>
      <xdr:colOff>203200</xdr:colOff>
      <xdr:row>119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95</xdr:row>
      <xdr:rowOff>79587</xdr:rowOff>
    </xdr:from>
    <xdr:to>
      <xdr:col>34</xdr:col>
      <xdr:colOff>388619</xdr:colOff>
      <xdr:row>119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95</xdr:row>
      <xdr:rowOff>0</xdr:rowOff>
    </xdr:from>
    <xdr:to>
      <xdr:col>46</xdr:col>
      <xdr:colOff>549487</xdr:colOff>
      <xdr:row>118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34"/>
  <sheetViews>
    <sheetView tabSelected="1" zoomScale="125" zoomScaleNormal="125" zoomScalePageLayoutView="125" workbookViewId="0">
      <pane xSplit="4940" topLeftCell="BJ1" activePane="topRight"/>
      <selection activeCell="A12" sqref="A12:XFD12"/>
      <selection pane="topRight" activeCell="BT3" sqref="BT3"/>
    </sheetView>
  </sheetViews>
  <sheetFormatPr baseColWidth="10" defaultColWidth="8.83203125" defaultRowHeight="14" x14ac:dyDescent="0"/>
  <cols>
    <col min="2" max="2" width="31.5" bestFit="1" customWidth="1"/>
  </cols>
  <sheetData>
    <row r="2" spans="1:71">
      <c r="A2" s="1" t="s">
        <v>17</v>
      </c>
      <c r="B2" t="s">
        <v>9</v>
      </c>
      <c r="C2" t="s">
        <v>10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  <c r="AJ2" t="s">
        <v>44</v>
      </c>
      <c r="AK2" t="s">
        <v>44</v>
      </c>
      <c r="AL2" t="s">
        <v>44</v>
      </c>
      <c r="AM2" t="s">
        <v>44</v>
      </c>
      <c r="AN2" t="s">
        <v>44</v>
      </c>
      <c r="AO2" t="s">
        <v>44</v>
      </c>
      <c r="AP2" t="s">
        <v>44</v>
      </c>
      <c r="AQ2" t="s">
        <v>44</v>
      </c>
      <c r="AR2" t="s">
        <v>44</v>
      </c>
      <c r="AS2" t="s">
        <v>44</v>
      </c>
      <c r="AT2" t="s">
        <v>44</v>
      </c>
      <c r="AU2" t="s">
        <v>44</v>
      </c>
      <c r="AV2" t="s">
        <v>50</v>
      </c>
      <c r="AW2" t="s">
        <v>50</v>
      </c>
      <c r="AX2" t="s">
        <v>50</v>
      </c>
      <c r="AY2" t="s">
        <v>50</v>
      </c>
      <c r="AZ2" t="s">
        <v>50</v>
      </c>
      <c r="BA2" t="s">
        <v>50</v>
      </c>
      <c r="BB2" t="s">
        <v>50</v>
      </c>
      <c r="BC2" t="s">
        <v>50</v>
      </c>
      <c r="BD2" t="s">
        <v>44</v>
      </c>
      <c r="BE2" t="s">
        <v>44</v>
      </c>
      <c r="BF2" t="s">
        <v>44</v>
      </c>
      <c r="BG2" t="s">
        <v>44</v>
      </c>
      <c r="BH2" t="s">
        <v>44</v>
      </c>
      <c r="BI2" t="s">
        <v>44</v>
      </c>
      <c r="BJ2" t="s">
        <v>44</v>
      </c>
      <c r="BK2" t="s">
        <v>44</v>
      </c>
      <c r="BL2" t="s">
        <v>44</v>
      </c>
      <c r="BM2" t="s">
        <v>44</v>
      </c>
      <c r="BN2" t="s">
        <v>44</v>
      </c>
      <c r="BO2" t="s">
        <v>44</v>
      </c>
      <c r="BP2" t="s">
        <v>44</v>
      </c>
      <c r="BQ2" t="s">
        <v>44</v>
      </c>
      <c r="BR2" t="s">
        <v>44</v>
      </c>
      <c r="BS2" t="s">
        <v>44</v>
      </c>
    </row>
    <row r="3" spans="1:71">
      <c r="B3" t="s">
        <v>11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</row>
    <row r="4" spans="1:71">
      <c r="B4" t="s">
        <v>53</v>
      </c>
      <c r="D4" t="s">
        <v>21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61</v>
      </c>
      <c r="U4" t="s">
        <v>61</v>
      </c>
      <c r="V4" t="s">
        <v>62</v>
      </c>
      <c r="W4" t="s">
        <v>62</v>
      </c>
      <c r="X4" t="s">
        <v>62</v>
      </c>
      <c r="Y4" t="s">
        <v>62</v>
      </c>
      <c r="Z4" t="s">
        <v>62</v>
      </c>
      <c r="AA4" t="s">
        <v>62</v>
      </c>
      <c r="AB4" t="s">
        <v>62</v>
      </c>
      <c r="AC4" t="s">
        <v>62</v>
      </c>
      <c r="AD4" t="s">
        <v>62</v>
      </c>
      <c r="AE4" t="s">
        <v>63</v>
      </c>
      <c r="AF4" t="s">
        <v>63</v>
      </c>
      <c r="AG4" t="s">
        <v>63</v>
      </c>
      <c r="AH4" t="s">
        <v>63</v>
      </c>
      <c r="AI4" t="s">
        <v>63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  <c r="AP4" t="s">
        <v>63</v>
      </c>
      <c r="AQ4" t="s">
        <v>63</v>
      </c>
      <c r="AR4" t="s">
        <v>63</v>
      </c>
      <c r="AS4" t="s">
        <v>63</v>
      </c>
      <c r="AT4" t="s">
        <v>63</v>
      </c>
      <c r="AU4" t="s">
        <v>63</v>
      </c>
      <c r="AV4" t="s">
        <v>64</v>
      </c>
      <c r="AW4" t="s">
        <v>64</v>
      </c>
      <c r="AX4" t="s">
        <v>65</v>
      </c>
      <c r="AY4" t="s">
        <v>65</v>
      </c>
      <c r="AZ4" t="s">
        <v>65</v>
      </c>
      <c r="BA4" t="s">
        <v>65</v>
      </c>
      <c r="BB4" t="s">
        <v>65</v>
      </c>
      <c r="BC4" t="s">
        <v>65</v>
      </c>
      <c r="BD4" t="s">
        <v>66</v>
      </c>
      <c r="BE4" t="s">
        <v>66</v>
      </c>
      <c r="BF4" t="s">
        <v>66</v>
      </c>
      <c r="BG4" t="s">
        <v>66</v>
      </c>
      <c r="BH4" t="s">
        <v>66</v>
      </c>
      <c r="BI4" t="s">
        <v>66</v>
      </c>
      <c r="BJ4" t="s">
        <v>66</v>
      </c>
      <c r="BK4" t="s">
        <v>66</v>
      </c>
      <c r="BL4" t="s">
        <v>66</v>
      </c>
      <c r="BM4" t="s">
        <v>66</v>
      </c>
      <c r="BN4" t="s">
        <v>66</v>
      </c>
      <c r="BO4" t="s">
        <v>66</v>
      </c>
      <c r="BP4" t="s">
        <v>66</v>
      </c>
      <c r="BQ4" t="s">
        <v>66</v>
      </c>
      <c r="BR4" t="s">
        <v>66</v>
      </c>
      <c r="BS4" t="s">
        <v>66</v>
      </c>
    </row>
    <row r="5" spans="1:71" s="4" customFormat="1">
      <c r="B5" s="4" t="s">
        <v>96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</row>
    <row r="6" spans="1:71" s="4" customFormat="1">
      <c r="B6" s="4" t="s">
        <v>12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</row>
    <row r="7" spans="1:71" s="4" customFormat="1">
      <c r="B7" s="4" t="s">
        <v>97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75</v>
      </c>
      <c r="AW7" s="4" t="s">
        <v>75</v>
      </c>
      <c r="AX7" s="4" t="s">
        <v>75</v>
      </c>
      <c r="AY7" s="4" t="s">
        <v>75</v>
      </c>
      <c r="AZ7" s="4" t="s">
        <v>75</v>
      </c>
      <c r="BA7" s="4" t="s">
        <v>75</v>
      </c>
      <c r="BB7" s="4" t="s">
        <v>75</v>
      </c>
      <c r="BC7" s="4" t="s">
        <v>75</v>
      </c>
      <c r="BD7" s="4" t="s">
        <v>74</v>
      </c>
      <c r="BE7" s="4" t="s">
        <v>74</v>
      </c>
      <c r="BF7" s="4" t="s">
        <v>74</v>
      </c>
      <c r="BG7" s="4" t="s">
        <v>74</v>
      </c>
      <c r="BH7" s="4" t="s">
        <v>74</v>
      </c>
      <c r="BI7" s="4" t="s">
        <v>74</v>
      </c>
      <c r="BJ7" s="4" t="s">
        <v>74</v>
      </c>
      <c r="BK7" s="4" t="s">
        <v>74</v>
      </c>
      <c r="BL7" s="4" t="s">
        <v>74</v>
      </c>
      <c r="BM7" s="4" t="s">
        <v>74</v>
      </c>
      <c r="BN7" s="4" t="s">
        <v>74</v>
      </c>
      <c r="BO7" s="4" t="s">
        <v>74</v>
      </c>
      <c r="BP7" s="4" t="s">
        <v>74</v>
      </c>
      <c r="BQ7" s="4" t="s">
        <v>74</v>
      </c>
      <c r="BR7" s="4" t="s">
        <v>74</v>
      </c>
      <c r="BS7" s="4" t="s">
        <v>74</v>
      </c>
    </row>
    <row r="8" spans="1:71" s="5" customFormat="1">
      <c r="B8" s="5" t="s">
        <v>114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</row>
    <row r="9" spans="1:71" s="5" customFormat="1">
      <c r="B9" s="5" t="s">
        <v>115</v>
      </c>
      <c r="C9" s="5" t="s">
        <v>84</v>
      </c>
      <c r="D9" s="5" t="s">
        <v>84</v>
      </c>
      <c r="E9" s="5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5" t="s">
        <v>22</v>
      </c>
      <c r="L9" s="5" t="s">
        <v>22</v>
      </c>
      <c r="M9" s="5" t="s">
        <v>22</v>
      </c>
      <c r="N9" s="5" t="s">
        <v>22</v>
      </c>
      <c r="O9" s="5" t="s">
        <v>22</v>
      </c>
      <c r="P9" s="5" t="s">
        <v>22</v>
      </c>
      <c r="Q9" s="5" t="s">
        <v>86</v>
      </c>
      <c r="R9" s="5" t="s">
        <v>86</v>
      </c>
      <c r="S9" s="5" t="s">
        <v>86</v>
      </c>
      <c r="T9" s="5" t="s">
        <v>22</v>
      </c>
      <c r="U9" s="5" t="s">
        <v>22</v>
      </c>
      <c r="V9" s="5" t="s">
        <v>22</v>
      </c>
      <c r="W9" s="5" t="s">
        <v>22</v>
      </c>
      <c r="X9" s="5" t="s">
        <v>22</v>
      </c>
      <c r="Y9" s="5" t="s">
        <v>22</v>
      </c>
      <c r="Z9" s="5" t="s">
        <v>22</v>
      </c>
      <c r="AA9" s="5" t="s">
        <v>22</v>
      </c>
      <c r="AB9" s="5" t="s">
        <v>22</v>
      </c>
      <c r="AC9" s="5" t="s">
        <v>22</v>
      </c>
      <c r="AD9" s="5" t="s">
        <v>22</v>
      </c>
      <c r="AE9" s="5" t="s">
        <v>22</v>
      </c>
      <c r="AF9" s="5" t="s">
        <v>22</v>
      </c>
      <c r="AG9" s="5" t="s">
        <v>22</v>
      </c>
      <c r="AH9" s="5" t="s">
        <v>22</v>
      </c>
      <c r="AI9" s="5" t="s">
        <v>22</v>
      </c>
      <c r="AJ9" s="5" t="s">
        <v>22</v>
      </c>
      <c r="AK9" s="5" t="s">
        <v>22</v>
      </c>
      <c r="AL9" s="5" t="s">
        <v>22</v>
      </c>
      <c r="AM9" s="5" t="s">
        <v>22</v>
      </c>
      <c r="AN9" s="5" t="s">
        <v>22</v>
      </c>
      <c r="AO9" s="5" t="s">
        <v>22</v>
      </c>
      <c r="AP9" s="5" t="s">
        <v>85</v>
      </c>
      <c r="AQ9" s="5" t="s">
        <v>85</v>
      </c>
      <c r="AR9" s="5" t="s">
        <v>85</v>
      </c>
      <c r="AS9" s="5" t="s">
        <v>85</v>
      </c>
      <c r="AT9" s="5" t="s">
        <v>85</v>
      </c>
      <c r="AU9" s="5" t="s">
        <v>85</v>
      </c>
      <c r="AV9" s="5" t="s">
        <v>22</v>
      </c>
      <c r="AW9" s="5" t="s">
        <v>22</v>
      </c>
      <c r="AX9" s="5" t="s">
        <v>22</v>
      </c>
      <c r="AY9" s="5" t="s">
        <v>22</v>
      </c>
      <c r="AZ9" s="5" t="s">
        <v>22</v>
      </c>
      <c r="BA9" s="5" t="s">
        <v>22</v>
      </c>
      <c r="BB9" s="5" t="s">
        <v>22</v>
      </c>
      <c r="BC9" s="5" t="s">
        <v>22</v>
      </c>
      <c r="BD9" s="5" t="s">
        <v>22</v>
      </c>
      <c r="BE9" s="5" t="s">
        <v>22</v>
      </c>
      <c r="BF9" s="5" t="s">
        <v>22</v>
      </c>
      <c r="BG9" s="5" t="s">
        <v>22</v>
      </c>
      <c r="BH9" s="5" t="s">
        <v>22</v>
      </c>
      <c r="BI9" s="5" t="s">
        <v>22</v>
      </c>
      <c r="BJ9" s="5" t="s">
        <v>22</v>
      </c>
      <c r="BK9" s="5" t="s">
        <v>22</v>
      </c>
      <c r="BL9" s="5" t="s">
        <v>73</v>
      </c>
      <c r="BM9" s="5" t="s">
        <v>73</v>
      </c>
      <c r="BN9" s="5" t="s">
        <v>73</v>
      </c>
      <c r="BO9" s="5" t="s">
        <v>73</v>
      </c>
      <c r="BP9" s="5" t="s">
        <v>73</v>
      </c>
      <c r="BQ9" s="5" t="s">
        <v>73</v>
      </c>
      <c r="BR9" s="5" t="s">
        <v>73</v>
      </c>
      <c r="BS9" s="5" t="s">
        <v>73</v>
      </c>
    </row>
    <row r="10" spans="1:71" s="5" customFormat="1">
      <c r="B10" s="5" t="s">
        <v>116</v>
      </c>
      <c r="AF10" s="5" t="s">
        <v>46</v>
      </c>
      <c r="AG10" s="5" t="s">
        <v>46</v>
      </c>
      <c r="AH10" s="5" t="s">
        <v>46</v>
      </c>
      <c r="AI10" s="5" t="s">
        <v>46</v>
      </c>
      <c r="AJ10" s="5" t="s">
        <v>46</v>
      </c>
      <c r="AK10" s="5" t="s">
        <v>47</v>
      </c>
      <c r="AL10" s="5" t="s">
        <v>47</v>
      </c>
      <c r="AM10" s="5" t="s">
        <v>47</v>
      </c>
      <c r="AN10" s="5" t="s">
        <v>47</v>
      </c>
      <c r="AO10" s="5" t="s">
        <v>47</v>
      </c>
      <c r="AQ10" s="5" t="s">
        <v>46</v>
      </c>
      <c r="AR10" s="5" t="s">
        <v>46</v>
      </c>
      <c r="AS10" s="5" t="s">
        <v>46</v>
      </c>
      <c r="AT10" s="5" t="s">
        <v>46</v>
      </c>
      <c r="AU10" s="5" t="s">
        <v>46</v>
      </c>
    </row>
    <row r="11" spans="1:71" s="5" customFormat="1">
      <c r="B11" s="5" t="s">
        <v>117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1" s="5" customFormat="1">
      <c r="B12" s="5" t="s">
        <v>87</v>
      </c>
      <c r="C12" s="5">
        <f>IF(ISBLANK(C10),LOOKUP(C9,$A$100:$A$108,$F$100:$F$108),C11*LOOKUP(C9,$A$100:$A$108,$F$100:$F$108)+(1-C11)*LOOKUP(C10,$A$100:$A$108,$F$100:$F$108))</f>
        <v>405</v>
      </c>
      <c r="D12" s="5">
        <f t="shared" ref="D12:BO12" si="0">IF(ISBLANK(D10),LOOKUP(D9,$A$100:$A$108,$F$100:$F$108),D11*LOOKUP(D9,$A$100:$A$108,$F$100:$F$108)+(1-D11)*LOOKUP(D10,$A$100:$A$108,$F$100:$F$108))</f>
        <v>405</v>
      </c>
      <c r="E12" s="5">
        <f t="shared" si="0"/>
        <v>334</v>
      </c>
      <c r="F12" s="5">
        <f t="shared" si="0"/>
        <v>334</v>
      </c>
      <c r="G12" s="5">
        <f t="shared" si="0"/>
        <v>334</v>
      </c>
      <c r="H12" s="5">
        <f t="shared" si="0"/>
        <v>334</v>
      </c>
      <c r="I12" s="5">
        <f t="shared" si="0"/>
        <v>334</v>
      </c>
      <c r="J12" s="5">
        <f t="shared" si="0"/>
        <v>334</v>
      </c>
      <c r="K12" s="5">
        <f t="shared" si="0"/>
        <v>334</v>
      </c>
      <c r="L12" s="5">
        <f t="shared" si="0"/>
        <v>334</v>
      </c>
      <c r="M12" s="5">
        <f t="shared" si="0"/>
        <v>334</v>
      </c>
      <c r="N12" s="5">
        <f t="shared" si="0"/>
        <v>334</v>
      </c>
      <c r="O12" s="5">
        <f t="shared" si="0"/>
        <v>334</v>
      </c>
      <c r="P12" s="5">
        <f t="shared" si="0"/>
        <v>334</v>
      </c>
      <c r="Q12" s="5">
        <f t="shared" si="0"/>
        <v>411</v>
      </c>
      <c r="R12" s="5">
        <f t="shared" si="0"/>
        <v>411</v>
      </c>
      <c r="S12" s="5">
        <f t="shared" si="0"/>
        <v>411</v>
      </c>
      <c r="T12" s="5">
        <f t="shared" si="0"/>
        <v>334</v>
      </c>
      <c r="U12" s="5">
        <f t="shared" si="0"/>
        <v>334</v>
      </c>
      <c r="V12" s="5">
        <f t="shared" si="0"/>
        <v>334</v>
      </c>
      <c r="W12" s="5">
        <f t="shared" si="0"/>
        <v>334</v>
      </c>
      <c r="X12" s="5">
        <f t="shared" si="0"/>
        <v>334</v>
      </c>
      <c r="Y12" s="5">
        <f t="shared" si="0"/>
        <v>334</v>
      </c>
      <c r="Z12" s="5">
        <f t="shared" si="0"/>
        <v>334</v>
      </c>
      <c r="AA12" s="5">
        <f t="shared" si="0"/>
        <v>334</v>
      </c>
      <c r="AB12" s="5">
        <f t="shared" si="0"/>
        <v>334</v>
      </c>
      <c r="AC12" s="5">
        <f t="shared" si="0"/>
        <v>334</v>
      </c>
      <c r="AD12" s="5">
        <f t="shared" si="0"/>
        <v>334</v>
      </c>
      <c r="AE12" s="5">
        <f t="shared" si="0"/>
        <v>334</v>
      </c>
      <c r="AF12" s="5">
        <f t="shared" si="0"/>
        <v>333.97499999999997</v>
      </c>
      <c r="AG12" s="5">
        <f t="shared" si="0"/>
        <v>333.95000000000005</v>
      </c>
      <c r="AH12" s="5">
        <f t="shared" si="0"/>
        <v>333.9</v>
      </c>
      <c r="AI12" s="5">
        <f t="shared" si="0"/>
        <v>333.85</v>
      </c>
      <c r="AJ12" s="5">
        <f t="shared" si="0"/>
        <v>333.75</v>
      </c>
      <c r="AK12" s="5">
        <f t="shared" si="0"/>
        <v>333.98500000000001</v>
      </c>
      <c r="AL12" s="5">
        <f t="shared" si="0"/>
        <v>333.97</v>
      </c>
      <c r="AM12" s="5">
        <f t="shared" si="0"/>
        <v>333.94</v>
      </c>
      <c r="AN12" s="5">
        <f t="shared" si="0"/>
        <v>333.91</v>
      </c>
      <c r="AO12" s="5">
        <f t="shared" si="0"/>
        <v>333.85</v>
      </c>
      <c r="AP12" s="5">
        <f t="shared" si="0"/>
        <v>405</v>
      </c>
      <c r="AQ12" s="5">
        <f t="shared" si="0"/>
        <v>404.62</v>
      </c>
      <c r="AR12" s="5">
        <f t="shared" si="0"/>
        <v>404.24</v>
      </c>
      <c r="AS12" s="5">
        <f t="shared" si="0"/>
        <v>403.47999999999996</v>
      </c>
      <c r="AT12" s="5">
        <f t="shared" si="0"/>
        <v>402.71999999999997</v>
      </c>
      <c r="AU12" s="5">
        <f t="shared" si="0"/>
        <v>401.2</v>
      </c>
      <c r="AV12" s="5">
        <f t="shared" si="0"/>
        <v>334</v>
      </c>
      <c r="AW12" s="5">
        <f t="shared" si="0"/>
        <v>334</v>
      </c>
      <c r="AX12" s="5">
        <f t="shared" si="0"/>
        <v>334</v>
      </c>
      <c r="AY12" s="5">
        <f t="shared" si="0"/>
        <v>334</v>
      </c>
      <c r="AZ12" s="5">
        <f t="shared" si="0"/>
        <v>334</v>
      </c>
      <c r="BA12" s="5">
        <f t="shared" si="0"/>
        <v>334</v>
      </c>
      <c r="BB12" s="5">
        <f t="shared" si="0"/>
        <v>334</v>
      </c>
      <c r="BC12" s="5">
        <f t="shared" si="0"/>
        <v>334</v>
      </c>
      <c r="BD12" s="5">
        <f t="shared" si="0"/>
        <v>334</v>
      </c>
      <c r="BE12" s="5">
        <f t="shared" si="0"/>
        <v>334</v>
      </c>
      <c r="BF12" s="5">
        <f t="shared" si="0"/>
        <v>334</v>
      </c>
      <c r="BG12" s="5">
        <f t="shared" si="0"/>
        <v>334</v>
      </c>
      <c r="BH12" s="5">
        <f t="shared" si="0"/>
        <v>334</v>
      </c>
      <c r="BI12" s="5">
        <f t="shared" si="0"/>
        <v>334</v>
      </c>
      <c r="BJ12" s="5">
        <f t="shared" si="0"/>
        <v>334</v>
      </c>
      <c r="BK12" s="5">
        <f t="shared" si="0"/>
        <v>334</v>
      </c>
      <c r="BL12" s="5">
        <f t="shared" si="0"/>
        <v>487</v>
      </c>
      <c r="BM12" s="5">
        <f t="shared" si="0"/>
        <v>487</v>
      </c>
      <c r="BN12" s="5">
        <f t="shared" si="0"/>
        <v>487</v>
      </c>
      <c r="BO12" s="5">
        <f t="shared" si="0"/>
        <v>487</v>
      </c>
      <c r="BP12" s="5">
        <f t="shared" ref="BP12:BS12" si="1">IF(ISBLANK(BP10),LOOKUP(BP9,$A$100:$A$108,$F$100:$F$108),BP11*LOOKUP(BP9,$A$100:$A$108,$F$100:$F$108)+(1-BP11)*LOOKUP(BP10,$A$100:$A$108,$F$100:$F$108))</f>
        <v>487</v>
      </c>
      <c r="BQ12" s="5">
        <f t="shared" si="1"/>
        <v>487</v>
      </c>
      <c r="BR12" s="5">
        <f t="shared" si="1"/>
        <v>487</v>
      </c>
      <c r="BS12" s="5">
        <f t="shared" si="1"/>
        <v>487</v>
      </c>
    </row>
    <row r="13" spans="1:71" s="14" customFormat="1">
      <c r="B13" s="14" t="s">
        <v>98</v>
      </c>
      <c r="C13" s="14">
        <f>IF(ISBLANK(C10), 4*(LOOKUP(C9,$A$101:$A$108,$B$101:$B$108)-$B$100)^2+(LOOKUP(C9,$A$101:$A$108,$C$101:$C$108)-$C$100)^2+(LOOKUP(C9,$A$101:$A$108,$D$101:$D$108)-$D$100)^2,4*((C11*LOOKUP(C9,$A$101:$A$108,$B$101:$B$108)+(1-C11)*LOOKUP(C10,$A$101:$A$108,$B$101:$B$108))-$B$100)^2+((C11*LOOKUP(C9,$A$101:$A$108,$C$101:$C$108)+(1-C11)*LOOKUP(C10,$A$101:$A$108,$C$101:$C$108))-$C$100)^2+((C11*LOOKUP(C9,$A$101:$A$108,$D$101:$D$108)+(1-C11)*LOOKUP(C10,$A$101:$A$108,$D$101:$D$108))-$D$100)^2)</f>
        <v>10.839</v>
      </c>
      <c r="D13" s="14">
        <f t="shared" ref="D13:BO13" si="2">IF(ISBLANK(D10), 4*(LOOKUP(D9,$A$101:$A$108,$B$101:$B$108)-$B$100)^2+(LOOKUP(D9,$A$101:$A$108,$C$101:$C$108)-$C$100)^2+(LOOKUP(D9,$A$101:$A$108,$D$101:$D$108)-$D$100)^2,4*((D11*LOOKUP(D9,$A$101:$A$108,$B$101:$B$108)+(1-D11)*LOOKUP(D10,$A$101:$A$108,$B$101:$B$108))-$B$100)^2+((D11*LOOKUP(D9,$A$101:$A$108,$C$101:$C$108)+(1-D11)*LOOKUP(D10,$A$101:$A$108,$C$101:$C$108))-$C$100)^2+((D11*LOOKUP(D9,$A$101:$A$108,$D$101:$D$108)+(1-D11)*LOOKUP(D10,$A$101:$A$108,$D$101:$D$108))-$D$100)^2)</f>
        <v>10.839</v>
      </c>
      <c r="E13" s="14">
        <f>IF(ISBLANK(E10), 4*(LOOKUP(E9,$A$101:$A$108,$B$101:$B$108)-$B$100)^2+(LOOKUP(E9,$A$101:$A$108,$C$101:$C$108)-$C$100)^2+(LOOKUP(E9,$A$101:$A$108,$D$101:$D$108)-$D$100)^2,4*((E11*LOOKUP(E9,$A$101:$A$108,$B$101:$B$108)+(1-E11)*LOOKUP(E10,$A$101:$A$108,$B$101:$B$108))-$B$100)^2+((E11*LOOKUP(E9,$A$101:$A$108,$C$101:$C$108)+(1-E11)*LOOKUP(E10,$A$101:$A$108,$C$101:$C$108))-$C$100)^2+((E11*LOOKUP(E9,$A$101:$A$108,$D$101:$D$108)+(1-E11)*LOOKUP(E10,$A$101:$A$108,$D$101:$D$108))-$D$100)^2)</f>
        <v>13.174999999999979</v>
      </c>
      <c r="F13" s="14">
        <f>IF(ISBLANK(F10), 4*(LOOKUP(F9,$A$101:$A$108,$B$101:$B$108)-$B$100)^2+(LOOKUP(F9,$A$101:$A$108,$C$101:$C$108)-$C$100)^2+(LOOKUP(F9,$A$101:$A$108,$D$101:$D$108)-$D$100)^2,4*((F11*LOOKUP(F9,$A$101:$A$108,$B$101:$B$108)+(1-F11)*LOOKUP(F10,$A$101:$A$108,$B$101:$B$108))-$B$100)^2+((F11*LOOKUP(F9,$A$101:$A$108,$C$101:$C$108)+(1-F11)*LOOKUP(F10,$A$101:$A$108,$C$101:$C$108))-$C$100)^2+((F11*LOOKUP(F9,$A$101:$A$108,$D$101:$D$108)+(1-F11)*LOOKUP(F10,$A$101:$A$108,$D$101:$D$108))-$D$100)^2)</f>
        <v>13.174999999999979</v>
      </c>
      <c r="G13" s="14">
        <f t="shared" si="2"/>
        <v>13.174999999999979</v>
      </c>
      <c r="H13" s="14">
        <f t="shared" si="2"/>
        <v>13.174999999999979</v>
      </c>
      <c r="I13" s="14">
        <f t="shared" si="2"/>
        <v>13.174999999999979</v>
      </c>
      <c r="J13" s="14">
        <f t="shared" si="2"/>
        <v>13.174999999999979</v>
      </c>
      <c r="K13" s="14">
        <f t="shared" si="2"/>
        <v>13.174999999999979</v>
      </c>
      <c r="L13" s="14">
        <f t="shared" si="2"/>
        <v>13.174999999999979</v>
      </c>
      <c r="M13" s="14">
        <f t="shared" si="2"/>
        <v>13.174999999999979</v>
      </c>
      <c r="N13" s="14">
        <f t="shared" si="2"/>
        <v>13.174999999999979</v>
      </c>
      <c r="O13" s="14">
        <f t="shared" si="2"/>
        <v>13.174999999999979</v>
      </c>
      <c r="P13" s="14">
        <f t="shared" si="2"/>
        <v>13.174999999999979</v>
      </c>
      <c r="Q13" s="14">
        <f t="shared" si="2"/>
        <v>19.586999999999971</v>
      </c>
      <c r="R13" s="14">
        <f t="shared" si="2"/>
        <v>19.586999999999971</v>
      </c>
      <c r="S13" s="14">
        <f t="shared" si="2"/>
        <v>19.586999999999971</v>
      </c>
      <c r="T13" s="14">
        <f t="shared" si="2"/>
        <v>13.174999999999979</v>
      </c>
      <c r="U13" s="14">
        <f t="shared" si="2"/>
        <v>13.174999999999979</v>
      </c>
      <c r="V13" s="14">
        <f t="shared" si="2"/>
        <v>13.174999999999979</v>
      </c>
      <c r="W13" s="14">
        <f t="shared" si="2"/>
        <v>13.174999999999979</v>
      </c>
      <c r="X13" s="14">
        <f t="shared" si="2"/>
        <v>13.174999999999979</v>
      </c>
      <c r="Y13" s="14">
        <f t="shared" si="2"/>
        <v>13.174999999999979</v>
      </c>
      <c r="Z13" s="14">
        <f t="shared" si="2"/>
        <v>13.174999999999979</v>
      </c>
      <c r="AA13" s="14">
        <f t="shared" si="2"/>
        <v>13.174999999999979</v>
      </c>
      <c r="AB13" s="14">
        <f t="shared" si="2"/>
        <v>13.174999999999979</v>
      </c>
      <c r="AC13" s="14">
        <f t="shared" si="2"/>
        <v>13.174999999999979</v>
      </c>
      <c r="AD13" s="14">
        <f t="shared" si="2"/>
        <v>13.174999999999979</v>
      </c>
      <c r="AE13" s="14">
        <f t="shared" si="2"/>
        <v>13.174999999999979</v>
      </c>
      <c r="AF13" s="14">
        <f t="shared" si="2"/>
        <v>13.343223499999954</v>
      </c>
      <c r="AG13" s="14">
        <f t="shared" si="2"/>
        <v>13.515253999999976</v>
      </c>
      <c r="AH13" s="14">
        <f t="shared" si="2"/>
        <v>13.870736000000022</v>
      </c>
      <c r="AI13" s="14">
        <f t="shared" si="2"/>
        <v>14.241445999999968</v>
      </c>
      <c r="AJ13" s="14">
        <f t="shared" si="2"/>
        <v>15.02854999999996</v>
      </c>
      <c r="AK13" s="14">
        <f t="shared" si="2"/>
        <v>13.284393499999956</v>
      </c>
      <c r="AL13" s="14">
        <f t="shared" si="2"/>
        <v>13.397573999999979</v>
      </c>
      <c r="AM13" s="14">
        <f t="shared" si="2"/>
        <v>13.635295999999977</v>
      </c>
      <c r="AN13" s="14">
        <f t="shared" si="2"/>
        <v>13.888165999999975</v>
      </c>
      <c r="AO13" s="14">
        <f t="shared" si="2"/>
        <v>14.439349999999973</v>
      </c>
      <c r="AP13" s="14">
        <f t="shared" si="2"/>
        <v>6.8829999999999991</v>
      </c>
      <c r="AQ13" s="14">
        <f t="shared" si="2"/>
        <v>6.9082102499999953</v>
      </c>
      <c r="AR13" s="14">
        <f t="shared" si="2"/>
        <v>6.9389810000000001</v>
      </c>
      <c r="AS13" s="14">
        <f t="shared" si="2"/>
        <v>7.0172039999999987</v>
      </c>
      <c r="AT13" s="14">
        <f t="shared" si="2"/>
        <v>7.1176689999999976</v>
      </c>
      <c r="AU13" s="14">
        <f t="shared" si="2"/>
        <v>7.3853249999999857</v>
      </c>
      <c r="AV13" s="14">
        <f t="shared" si="2"/>
        <v>13.174999999999979</v>
      </c>
      <c r="AW13" s="14">
        <f t="shared" si="2"/>
        <v>13.174999999999979</v>
      </c>
      <c r="AX13" s="14">
        <f t="shared" si="2"/>
        <v>13.174999999999979</v>
      </c>
      <c r="AY13" s="14">
        <f t="shared" si="2"/>
        <v>13.174999999999979</v>
      </c>
      <c r="AZ13" s="14">
        <f t="shared" si="2"/>
        <v>13.174999999999979</v>
      </c>
      <c r="BA13" s="14">
        <f t="shared" si="2"/>
        <v>13.174999999999979</v>
      </c>
      <c r="BB13" s="14">
        <f t="shared" si="2"/>
        <v>13.174999999999979</v>
      </c>
      <c r="BC13" s="14">
        <f t="shared" si="2"/>
        <v>13.174999999999979</v>
      </c>
      <c r="BD13" s="14">
        <f t="shared" si="2"/>
        <v>13.174999999999979</v>
      </c>
      <c r="BE13" s="14">
        <f t="shared" si="2"/>
        <v>13.174999999999979</v>
      </c>
      <c r="BF13" s="14">
        <f t="shared" si="2"/>
        <v>13.174999999999979</v>
      </c>
      <c r="BG13" s="14">
        <f t="shared" si="2"/>
        <v>13.174999999999979</v>
      </c>
      <c r="BH13" s="14">
        <f t="shared" si="2"/>
        <v>13.174999999999979</v>
      </c>
      <c r="BI13" s="14">
        <f t="shared" si="2"/>
        <v>13.174999999999979</v>
      </c>
      <c r="BJ13" s="14">
        <f t="shared" si="2"/>
        <v>13.174999999999979</v>
      </c>
      <c r="BK13" s="14">
        <f t="shared" si="2"/>
        <v>13.174999999999979</v>
      </c>
      <c r="BL13" s="14">
        <f t="shared" si="2"/>
        <v>11.239000000000001</v>
      </c>
      <c r="BM13" s="14">
        <f t="shared" si="2"/>
        <v>11.239000000000001</v>
      </c>
      <c r="BN13" s="14">
        <f t="shared" si="2"/>
        <v>11.239000000000001</v>
      </c>
      <c r="BO13" s="14">
        <f t="shared" si="2"/>
        <v>11.239000000000001</v>
      </c>
      <c r="BP13" s="14">
        <f t="shared" ref="BP13:BS13" si="3">IF(ISBLANK(BP10), 4*(LOOKUP(BP9,$A$101:$A$108,$B$101:$B$108)-$B$100)^2+(LOOKUP(BP9,$A$101:$A$108,$C$101:$C$108)-$C$100)^2+(LOOKUP(BP9,$A$101:$A$108,$D$101:$D$108)-$D$100)^2,4*((BP11*LOOKUP(BP9,$A$101:$A$108,$B$101:$B$108)+(1-BP11)*LOOKUP(BP10,$A$101:$A$108,$B$101:$B$108))-$B$100)^2+((BP11*LOOKUP(BP9,$A$101:$A$108,$C$101:$C$108)+(1-BP11)*LOOKUP(BP10,$A$101:$A$108,$C$101:$C$108))-$C$100)^2+((BP11*LOOKUP(BP9,$A$101:$A$108,$D$101:$D$108)+(1-BP11)*LOOKUP(BP10,$A$101:$A$108,$D$101:$D$108))-$D$100)^2)</f>
        <v>11.239000000000001</v>
      </c>
      <c r="BQ13" s="14">
        <f t="shared" si="3"/>
        <v>11.239000000000001</v>
      </c>
      <c r="BR13" s="14">
        <f t="shared" si="3"/>
        <v>11.239000000000001</v>
      </c>
      <c r="BS13" s="14">
        <f t="shared" si="3"/>
        <v>11.239000000000001</v>
      </c>
    </row>
    <row r="14" spans="1:71" s="5" customFormat="1">
      <c r="B14" s="5" t="s">
        <v>99</v>
      </c>
      <c r="BD14" s="5" t="s">
        <v>67</v>
      </c>
      <c r="BE14" s="5" t="s">
        <v>67</v>
      </c>
      <c r="BF14" s="5" t="s">
        <v>67</v>
      </c>
      <c r="BG14" s="5" t="s">
        <v>67</v>
      </c>
      <c r="BH14" s="5" t="s">
        <v>67</v>
      </c>
      <c r="BI14" s="5" t="s">
        <v>67</v>
      </c>
      <c r="BJ14" s="5" t="s">
        <v>67</v>
      </c>
      <c r="BK14" s="5" t="s">
        <v>67</v>
      </c>
      <c r="BL14" s="5" t="s">
        <v>67</v>
      </c>
      <c r="BM14" s="5" t="s">
        <v>67</v>
      </c>
      <c r="BN14" s="5" t="s">
        <v>67</v>
      </c>
      <c r="BO14" s="5" t="s">
        <v>67</v>
      </c>
      <c r="BP14" s="5" t="s">
        <v>67</v>
      </c>
      <c r="BQ14" s="5" t="s">
        <v>67</v>
      </c>
      <c r="BR14" s="5" t="s">
        <v>67</v>
      </c>
      <c r="BS14" s="5" t="s">
        <v>67</v>
      </c>
    </row>
    <row r="15" spans="1:71" s="5" customFormat="1">
      <c r="B15" s="5" t="s">
        <v>100</v>
      </c>
      <c r="K15" s="5">
        <v>30</v>
      </c>
      <c r="L15" s="5">
        <v>30</v>
      </c>
      <c r="M15" s="5">
        <v>30</v>
      </c>
      <c r="N15" s="5">
        <v>30</v>
      </c>
      <c r="O15" s="5">
        <v>30</v>
      </c>
      <c r="P15" s="5">
        <v>30</v>
      </c>
      <c r="Q15" s="5">
        <v>30</v>
      </c>
      <c r="R15" s="5">
        <v>30</v>
      </c>
      <c r="S15" s="5">
        <v>30</v>
      </c>
      <c r="AE15" s="5">
        <v>30</v>
      </c>
      <c r="AF15" s="5">
        <v>30</v>
      </c>
      <c r="AG15" s="5">
        <v>30</v>
      </c>
      <c r="AH15" s="5">
        <v>30</v>
      </c>
      <c r="AI15" s="5">
        <v>30</v>
      </c>
      <c r="AJ15" s="5">
        <v>30</v>
      </c>
      <c r="AK15" s="5">
        <v>30</v>
      </c>
      <c r="AL15" s="5">
        <v>30</v>
      </c>
      <c r="AM15" s="5">
        <v>30</v>
      </c>
      <c r="AN15" s="5">
        <v>30</v>
      </c>
      <c r="AO15" s="5">
        <v>30</v>
      </c>
      <c r="AP15" s="5">
        <v>30</v>
      </c>
      <c r="AQ15" s="5">
        <v>30</v>
      </c>
      <c r="AR15" s="5">
        <v>30</v>
      </c>
      <c r="AS15" s="5">
        <v>30</v>
      </c>
      <c r="AT15" s="5">
        <v>30</v>
      </c>
      <c r="AU15" s="5">
        <v>30</v>
      </c>
      <c r="BD15" s="5">
        <v>30</v>
      </c>
      <c r="BE15" s="5">
        <v>30</v>
      </c>
      <c r="BF15" s="5">
        <v>30</v>
      </c>
      <c r="BG15" s="5">
        <v>30</v>
      </c>
      <c r="BH15" s="5">
        <v>30</v>
      </c>
      <c r="BI15" s="5">
        <v>30</v>
      </c>
      <c r="BJ15" s="5">
        <v>30</v>
      </c>
      <c r="BK15" s="5">
        <v>30</v>
      </c>
      <c r="BL15" s="5">
        <v>30</v>
      </c>
      <c r="BM15" s="5">
        <v>30</v>
      </c>
      <c r="BN15" s="5">
        <v>30</v>
      </c>
      <c r="BO15" s="5">
        <v>30</v>
      </c>
      <c r="BP15" s="5">
        <v>30</v>
      </c>
      <c r="BQ15" s="5">
        <v>30</v>
      </c>
      <c r="BR15" s="5">
        <v>30</v>
      </c>
      <c r="BS15" s="5">
        <v>30</v>
      </c>
    </row>
    <row r="16" spans="1:71" s="5" customFormat="1">
      <c r="B16" s="5" t="s">
        <v>101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60</v>
      </c>
      <c r="AT16" s="5">
        <v>60</v>
      </c>
      <c r="AU16" s="5">
        <v>60</v>
      </c>
      <c r="BD16" s="5">
        <v>70</v>
      </c>
      <c r="BE16" s="5">
        <v>70</v>
      </c>
      <c r="BF16" s="5">
        <v>70</v>
      </c>
      <c r="BG16" s="5">
        <v>70</v>
      </c>
      <c r="BH16" s="5">
        <v>70</v>
      </c>
      <c r="BI16" s="5">
        <v>70</v>
      </c>
      <c r="BJ16" s="5">
        <v>70</v>
      </c>
      <c r="BK16" s="5">
        <v>70</v>
      </c>
      <c r="BL16" s="5">
        <v>70</v>
      </c>
      <c r="BM16" s="5">
        <v>70</v>
      </c>
      <c r="BN16" s="5">
        <v>70</v>
      </c>
      <c r="BO16" s="5">
        <v>70</v>
      </c>
      <c r="BP16" s="5">
        <v>70</v>
      </c>
      <c r="BQ16" s="5">
        <v>70</v>
      </c>
      <c r="BR16" s="5">
        <v>70</v>
      </c>
      <c r="BS16" s="5">
        <v>70</v>
      </c>
    </row>
    <row r="17" spans="2:71" s="6" customFormat="1">
      <c r="B17" s="6" t="s">
        <v>102</v>
      </c>
      <c r="C17" s="6" t="s">
        <v>28</v>
      </c>
      <c r="D17" s="6" t="s">
        <v>28</v>
      </c>
      <c r="E17" s="6" t="s">
        <v>29</v>
      </c>
      <c r="F17" s="6" t="s">
        <v>29</v>
      </c>
      <c r="G17" s="6" t="s">
        <v>29</v>
      </c>
      <c r="H17" s="6" t="s">
        <v>29</v>
      </c>
      <c r="I17" s="6" t="s">
        <v>29</v>
      </c>
      <c r="J17" s="6" t="s">
        <v>29</v>
      </c>
      <c r="K17" s="6" t="s">
        <v>29</v>
      </c>
      <c r="L17" s="6" t="s">
        <v>29</v>
      </c>
      <c r="M17" s="6" t="s">
        <v>29</v>
      </c>
      <c r="N17" s="6" t="s">
        <v>29</v>
      </c>
      <c r="O17" s="6" t="s">
        <v>29</v>
      </c>
      <c r="P17" s="6" t="s">
        <v>29</v>
      </c>
      <c r="Q17" s="6" t="s">
        <v>29</v>
      </c>
      <c r="R17" s="6" t="s">
        <v>29</v>
      </c>
      <c r="S17" s="6" t="s">
        <v>29</v>
      </c>
      <c r="T17" s="6" t="s">
        <v>29</v>
      </c>
      <c r="U17" s="6" t="s">
        <v>29</v>
      </c>
      <c r="V17" s="6" t="s">
        <v>29</v>
      </c>
      <c r="W17" s="6" t="s">
        <v>29</v>
      </c>
      <c r="X17" s="6" t="s">
        <v>29</v>
      </c>
      <c r="Y17" s="6" t="s">
        <v>29</v>
      </c>
      <c r="Z17" s="6" t="s">
        <v>29</v>
      </c>
      <c r="AA17" s="6" t="s">
        <v>29</v>
      </c>
      <c r="AB17" s="6" t="s">
        <v>29</v>
      </c>
      <c r="AC17" s="6" t="s">
        <v>29</v>
      </c>
      <c r="AD17" s="6" t="s">
        <v>29</v>
      </c>
      <c r="AV17" s="6" t="s">
        <v>29</v>
      </c>
      <c r="AW17" s="6" t="s">
        <v>29</v>
      </c>
      <c r="AX17" s="6" t="s">
        <v>29</v>
      </c>
      <c r="AY17" s="6" t="s">
        <v>29</v>
      </c>
      <c r="AZ17" s="6" t="s">
        <v>29</v>
      </c>
      <c r="BA17" s="6" t="s">
        <v>29</v>
      </c>
      <c r="BB17" s="6" t="s">
        <v>29</v>
      </c>
      <c r="BC17" s="6" t="s">
        <v>29</v>
      </c>
      <c r="BD17" s="6" t="s">
        <v>29</v>
      </c>
      <c r="BE17" s="6" t="s">
        <v>29</v>
      </c>
      <c r="BF17" s="6" t="s">
        <v>29</v>
      </c>
      <c r="BG17" s="6" t="s">
        <v>29</v>
      </c>
      <c r="BH17" s="6" t="s">
        <v>29</v>
      </c>
      <c r="BI17" s="6" t="s">
        <v>29</v>
      </c>
      <c r="BJ17" s="6" t="s">
        <v>29</v>
      </c>
      <c r="BK17" s="6" t="s">
        <v>29</v>
      </c>
      <c r="BL17" s="6" t="s">
        <v>29</v>
      </c>
      <c r="BM17" s="6" t="s">
        <v>29</v>
      </c>
      <c r="BN17" s="6" t="s">
        <v>29</v>
      </c>
      <c r="BO17" s="6" t="s">
        <v>29</v>
      </c>
      <c r="BP17" s="6" t="s">
        <v>29</v>
      </c>
      <c r="BQ17" s="6" t="s">
        <v>29</v>
      </c>
      <c r="BR17" s="6" t="s">
        <v>29</v>
      </c>
      <c r="BS17" s="6" t="s">
        <v>29</v>
      </c>
    </row>
    <row r="18" spans="2:71" s="7" customFormat="1">
      <c r="B18" s="7" t="s">
        <v>103</v>
      </c>
      <c r="C18" s="7" t="s">
        <v>4</v>
      </c>
      <c r="D18" s="7" t="s">
        <v>4</v>
      </c>
      <c r="E18" s="7" t="s">
        <v>6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4</v>
      </c>
      <c r="L18" s="7" t="s">
        <v>4</v>
      </c>
      <c r="M18" s="7" t="s">
        <v>4</v>
      </c>
      <c r="N18" s="7" t="s">
        <v>4</v>
      </c>
      <c r="O18" s="7" t="s">
        <v>4</v>
      </c>
      <c r="P18" s="7" t="s">
        <v>4</v>
      </c>
      <c r="Q18" s="7" t="s">
        <v>4</v>
      </c>
      <c r="R18" s="7" t="s">
        <v>4</v>
      </c>
      <c r="S18" s="7" t="s">
        <v>4</v>
      </c>
      <c r="T18" s="7" t="s">
        <v>4</v>
      </c>
      <c r="U18" s="7" t="s">
        <v>4</v>
      </c>
      <c r="V18" s="7" t="s">
        <v>4</v>
      </c>
      <c r="W18" s="7" t="s">
        <v>4</v>
      </c>
      <c r="X18" s="7" t="s">
        <v>4</v>
      </c>
      <c r="Y18" s="7" t="s">
        <v>4</v>
      </c>
      <c r="Z18" s="7" t="s">
        <v>4</v>
      </c>
      <c r="AA18" s="7" t="s">
        <v>4</v>
      </c>
      <c r="AB18" s="7" t="s">
        <v>4</v>
      </c>
      <c r="AC18" s="7" t="s">
        <v>4</v>
      </c>
      <c r="AD18" s="7" t="s">
        <v>4</v>
      </c>
      <c r="AE18" s="7" t="s">
        <v>48</v>
      </c>
      <c r="AF18" s="7" t="s">
        <v>48</v>
      </c>
      <c r="AG18" s="7" t="s">
        <v>48</v>
      </c>
      <c r="AH18" s="7" t="s">
        <v>48</v>
      </c>
      <c r="AI18" s="7" t="s">
        <v>48</v>
      </c>
      <c r="AJ18" s="7" t="s">
        <v>48</v>
      </c>
      <c r="AK18" s="7" t="s">
        <v>48</v>
      </c>
      <c r="AL18" s="7" t="s">
        <v>48</v>
      </c>
      <c r="AM18" s="7" t="s">
        <v>48</v>
      </c>
      <c r="AN18" s="7" t="s">
        <v>48</v>
      </c>
      <c r="AO18" s="7" t="s">
        <v>48</v>
      </c>
      <c r="AP18" s="7" t="s">
        <v>48</v>
      </c>
      <c r="AQ18" s="7" t="s">
        <v>48</v>
      </c>
      <c r="AR18" s="7" t="s">
        <v>48</v>
      </c>
      <c r="AS18" s="7" t="s">
        <v>48</v>
      </c>
      <c r="AT18" s="7" t="s">
        <v>48</v>
      </c>
      <c r="AU18" s="7" t="s">
        <v>48</v>
      </c>
      <c r="AV18" s="7" t="s">
        <v>4</v>
      </c>
      <c r="AW18" s="7" t="s">
        <v>4</v>
      </c>
      <c r="AX18" s="7" t="s">
        <v>4</v>
      </c>
      <c r="AY18" s="7" t="s">
        <v>4</v>
      </c>
      <c r="AZ18" s="7" t="s">
        <v>4</v>
      </c>
      <c r="BA18" s="7" t="s">
        <v>4</v>
      </c>
      <c r="BB18" s="7" t="s">
        <v>4</v>
      </c>
      <c r="BC18" s="7" t="s">
        <v>4</v>
      </c>
      <c r="BD18" s="7" t="s">
        <v>4</v>
      </c>
      <c r="BE18" s="7" t="s">
        <v>4</v>
      </c>
      <c r="BF18" s="7" t="s">
        <v>4</v>
      </c>
      <c r="BG18" s="7" t="s">
        <v>4</v>
      </c>
      <c r="BH18" s="7" t="s">
        <v>4</v>
      </c>
      <c r="BI18" s="7" t="s">
        <v>4</v>
      </c>
      <c r="BJ18" s="7" t="s">
        <v>4</v>
      </c>
      <c r="BK18" s="7" t="s">
        <v>4</v>
      </c>
      <c r="BL18" s="7" t="s">
        <v>4</v>
      </c>
      <c r="BM18" s="7" t="s">
        <v>4</v>
      </c>
      <c r="BN18" s="7" t="s">
        <v>4</v>
      </c>
      <c r="BO18" s="7" t="s">
        <v>4</v>
      </c>
      <c r="BP18" s="7" t="s">
        <v>4</v>
      </c>
      <c r="BQ18" s="7" t="s">
        <v>4</v>
      </c>
      <c r="BR18" s="7" t="s">
        <v>4</v>
      </c>
      <c r="BS18" s="7" t="s">
        <v>4</v>
      </c>
    </row>
    <row r="19" spans="2:71" s="7" customFormat="1">
      <c r="B19" s="7" t="s">
        <v>104</v>
      </c>
      <c r="E19" s="7">
        <v>300</v>
      </c>
      <c r="F19" s="7">
        <v>300</v>
      </c>
      <c r="G19" s="7">
        <v>300</v>
      </c>
      <c r="H19" s="7">
        <v>300</v>
      </c>
      <c r="I19" s="7">
        <v>300</v>
      </c>
      <c r="J19" s="7">
        <v>300</v>
      </c>
      <c r="K19" s="7">
        <v>2000</v>
      </c>
      <c r="L19" s="7">
        <v>2000</v>
      </c>
      <c r="M19" s="7">
        <v>2000</v>
      </c>
      <c r="N19" s="7">
        <v>2000</v>
      </c>
      <c r="O19" s="7">
        <v>2000</v>
      </c>
      <c r="P19" s="7">
        <v>2000</v>
      </c>
      <c r="Q19" s="7">
        <v>2000</v>
      </c>
      <c r="R19" s="7">
        <v>2000</v>
      </c>
      <c r="S19" s="7">
        <v>2000</v>
      </c>
      <c r="T19" s="7">
        <v>2500</v>
      </c>
      <c r="U19" s="7">
        <v>2500</v>
      </c>
      <c r="V19" s="7">
        <v>2500</v>
      </c>
      <c r="W19" s="7">
        <v>2500</v>
      </c>
      <c r="X19" s="7">
        <v>2500</v>
      </c>
      <c r="Y19" s="7">
        <v>2500</v>
      </c>
      <c r="Z19" s="7">
        <v>2500</v>
      </c>
      <c r="AA19" s="7">
        <v>2500</v>
      </c>
      <c r="AB19" s="7">
        <v>2500</v>
      </c>
      <c r="AC19" s="7">
        <v>2500</v>
      </c>
      <c r="AD19" s="7">
        <v>2500</v>
      </c>
      <c r="AE19" s="7">
        <v>1500</v>
      </c>
      <c r="AF19" s="7">
        <v>1500</v>
      </c>
      <c r="AG19" s="7">
        <v>1500</v>
      </c>
      <c r="AH19" s="7">
        <v>1500</v>
      </c>
      <c r="AI19" s="7">
        <v>1500</v>
      </c>
      <c r="AJ19" s="7">
        <v>1500</v>
      </c>
      <c r="AK19" s="7">
        <v>1500</v>
      </c>
      <c r="AL19" s="7">
        <v>1500</v>
      </c>
      <c r="AM19" s="7">
        <v>1500</v>
      </c>
      <c r="AN19" s="7">
        <v>1500</v>
      </c>
      <c r="AO19" s="7">
        <v>1500</v>
      </c>
      <c r="AP19" s="7">
        <v>1500</v>
      </c>
      <c r="AQ19" s="7">
        <v>1500</v>
      </c>
      <c r="AR19" s="7">
        <v>1500</v>
      </c>
      <c r="AS19" s="7">
        <v>1500</v>
      </c>
      <c r="AT19" s="7">
        <v>1500</v>
      </c>
      <c r="AU19" s="7">
        <v>1500</v>
      </c>
      <c r="BD19" s="7">
        <v>1500</v>
      </c>
      <c r="BE19" s="7">
        <v>1500</v>
      </c>
      <c r="BF19" s="7">
        <v>1500</v>
      </c>
      <c r="BG19" s="7">
        <v>1500</v>
      </c>
      <c r="BH19" s="7">
        <v>1500</v>
      </c>
      <c r="BI19" s="7">
        <v>1500</v>
      </c>
      <c r="BJ19" s="7">
        <v>1500</v>
      </c>
      <c r="BK19" s="7">
        <v>1500</v>
      </c>
      <c r="BL19" s="7">
        <v>1500</v>
      </c>
      <c r="BM19" s="7">
        <v>1500</v>
      </c>
      <c r="BN19" s="7">
        <v>1500</v>
      </c>
      <c r="BO19" s="7">
        <v>1500</v>
      </c>
      <c r="BP19" s="7">
        <v>1500</v>
      </c>
      <c r="BQ19" s="7">
        <v>1500</v>
      </c>
      <c r="BR19" s="7">
        <v>1500</v>
      </c>
      <c r="BS19" s="7">
        <v>1500</v>
      </c>
    </row>
    <row r="20" spans="2:71" s="7" customFormat="1">
      <c r="B20" s="7" t="s">
        <v>105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23</v>
      </c>
      <c r="J20" s="7" t="s">
        <v>23</v>
      </c>
      <c r="AE20" s="7" t="s">
        <v>49</v>
      </c>
      <c r="AF20" s="7" t="s">
        <v>49</v>
      </c>
      <c r="AG20" s="7" t="s">
        <v>49</v>
      </c>
      <c r="AH20" s="7" t="s">
        <v>49</v>
      </c>
      <c r="AI20" s="7" t="s">
        <v>49</v>
      </c>
      <c r="AJ20" s="7" t="s">
        <v>49</v>
      </c>
      <c r="AK20" s="7" t="s">
        <v>49</v>
      </c>
      <c r="AL20" s="7" t="s">
        <v>49</v>
      </c>
      <c r="AM20" s="7" t="s">
        <v>49</v>
      </c>
      <c r="AN20" s="7" t="s">
        <v>49</v>
      </c>
      <c r="AO20" s="7" t="s">
        <v>49</v>
      </c>
      <c r="AP20" s="7" t="s">
        <v>49</v>
      </c>
      <c r="AQ20" s="7" t="s">
        <v>49</v>
      </c>
      <c r="AR20" s="7" t="s">
        <v>49</v>
      </c>
      <c r="AS20" s="7" t="s">
        <v>49</v>
      </c>
      <c r="AT20" s="7" t="s">
        <v>49</v>
      </c>
      <c r="AU20" s="7" t="s">
        <v>49</v>
      </c>
    </row>
    <row r="21" spans="2:71" s="7" customFormat="1">
      <c r="B21" s="7" t="s">
        <v>106</v>
      </c>
      <c r="E21" s="7" t="s">
        <v>36</v>
      </c>
      <c r="F21" s="7" t="s">
        <v>36</v>
      </c>
      <c r="G21" s="7" t="s">
        <v>36</v>
      </c>
      <c r="H21" s="7" t="s">
        <v>36</v>
      </c>
      <c r="I21" s="7" t="s">
        <v>36</v>
      </c>
      <c r="J21" s="7" t="s">
        <v>36</v>
      </c>
      <c r="K21" s="7" t="s">
        <v>35</v>
      </c>
      <c r="L21" s="7" t="s">
        <v>35</v>
      </c>
      <c r="M21" s="7" t="s">
        <v>35</v>
      </c>
      <c r="N21" s="7" t="s">
        <v>35</v>
      </c>
      <c r="O21" s="7" t="s">
        <v>35</v>
      </c>
      <c r="P21" s="7" t="s">
        <v>35</v>
      </c>
      <c r="Q21" s="7" t="s">
        <v>35</v>
      </c>
      <c r="R21" s="7" t="s">
        <v>35</v>
      </c>
      <c r="S21" s="7" t="s">
        <v>35</v>
      </c>
      <c r="T21" s="7" t="s">
        <v>40</v>
      </c>
      <c r="U21" s="7" t="s">
        <v>40</v>
      </c>
      <c r="V21" s="7" t="s">
        <v>40</v>
      </c>
      <c r="W21" s="7" t="s">
        <v>40</v>
      </c>
      <c r="X21" s="7" t="s">
        <v>40</v>
      </c>
      <c r="Y21" s="7" t="s">
        <v>40</v>
      </c>
      <c r="Z21" s="7" t="s">
        <v>40</v>
      </c>
      <c r="AA21" s="7" t="s">
        <v>40</v>
      </c>
      <c r="AB21" s="7" t="s">
        <v>40</v>
      </c>
      <c r="AC21" s="7" t="s">
        <v>40</v>
      </c>
      <c r="AD21" s="7" t="s">
        <v>40</v>
      </c>
      <c r="AV21" s="7" t="s">
        <v>40</v>
      </c>
      <c r="AW21" s="7" t="s">
        <v>40</v>
      </c>
      <c r="AX21" s="7" t="s">
        <v>40</v>
      </c>
      <c r="AY21" s="7" t="s">
        <v>40</v>
      </c>
      <c r="AZ21" s="7" t="s">
        <v>40</v>
      </c>
      <c r="BA21" s="7" t="s">
        <v>40</v>
      </c>
      <c r="BB21" s="7" t="s">
        <v>40</v>
      </c>
      <c r="BC21" s="7" t="s">
        <v>40</v>
      </c>
      <c r="BD21" s="7" t="s">
        <v>35</v>
      </c>
      <c r="BE21" s="7" t="s">
        <v>35</v>
      </c>
      <c r="BF21" s="7" t="s">
        <v>35</v>
      </c>
      <c r="BG21" s="7" t="s">
        <v>35</v>
      </c>
      <c r="BH21" s="7" t="s">
        <v>35</v>
      </c>
      <c r="BI21" s="7" t="s">
        <v>35</v>
      </c>
      <c r="BJ21" s="7" t="s">
        <v>35</v>
      </c>
      <c r="BK21" s="7" t="s">
        <v>35</v>
      </c>
      <c r="BL21" s="7" t="s">
        <v>35</v>
      </c>
      <c r="BM21" s="7" t="s">
        <v>35</v>
      </c>
      <c r="BN21" s="7" t="s">
        <v>35</v>
      </c>
      <c r="BO21" s="7" t="s">
        <v>35</v>
      </c>
      <c r="BP21" s="7" t="s">
        <v>35</v>
      </c>
      <c r="BQ21" s="7" t="s">
        <v>35</v>
      </c>
      <c r="BR21" s="7" t="s">
        <v>35</v>
      </c>
      <c r="BS21" s="7" t="s">
        <v>35</v>
      </c>
    </row>
    <row r="22" spans="2:71">
      <c r="B22" t="s">
        <v>107</v>
      </c>
      <c r="K22">
        <v>125</v>
      </c>
      <c r="L22">
        <v>125</v>
      </c>
      <c r="M22">
        <v>125</v>
      </c>
      <c r="AW22">
        <v>150</v>
      </c>
      <c r="AY22" s="13">
        <v>150</v>
      </c>
      <c r="BA22" s="13">
        <v>150</v>
      </c>
      <c r="BC22" s="13">
        <v>150</v>
      </c>
      <c r="BD22" s="12">
        <v>100</v>
      </c>
      <c r="BE22" s="12">
        <v>100</v>
      </c>
      <c r="BF22" s="12">
        <v>100</v>
      </c>
      <c r="BG22" s="12">
        <v>100</v>
      </c>
      <c r="BH22" s="12">
        <v>100</v>
      </c>
      <c r="BI22" s="12">
        <v>100</v>
      </c>
      <c r="BJ22" s="12">
        <v>100</v>
      </c>
      <c r="BK22" s="12">
        <v>100</v>
      </c>
      <c r="BL22" s="12">
        <v>100</v>
      </c>
      <c r="BM22" s="12">
        <v>100</v>
      </c>
      <c r="BN22" s="12">
        <v>100</v>
      </c>
      <c r="BO22" s="12">
        <v>100</v>
      </c>
      <c r="BP22" s="12">
        <v>100</v>
      </c>
      <c r="BQ22" s="12">
        <v>100</v>
      </c>
      <c r="BR22" s="12">
        <v>100</v>
      </c>
      <c r="BS22" s="12">
        <v>100</v>
      </c>
    </row>
    <row r="23" spans="2:71">
      <c r="B23" t="s">
        <v>108</v>
      </c>
      <c r="K23">
        <v>1</v>
      </c>
      <c r="L23">
        <v>1</v>
      </c>
      <c r="M23">
        <v>1</v>
      </c>
      <c r="AW23">
        <f>5/60</f>
        <v>8.3333333333333329E-2</v>
      </c>
      <c r="AY23" s="13">
        <f>5/60</f>
        <v>8.3333333333333329E-2</v>
      </c>
      <c r="BA23" s="13">
        <f>5/60</f>
        <v>8.3333333333333329E-2</v>
      </c>
      <c r="BC23" s="13">
        <f>5/60</f>
        <v>8.3333333333333329E-2</v>
      </c>
      <c r="BD23" s="12">
        <v>10</v>
      </c>
      <c r="BE23" s="12">
        <v>10</v>
      </c>
      <c r="BF23" s="12">
        <v>10</v>
      </c>
      <c r="BG23" s="12">
        <v>10</v>
      </c>
      <c r="BH23" s="12">
        <v>10</v>
      </c>
      <c r="BI23" s="12">
        <v>10</v>
      </c>
      <c r="BJ23" s="12">
        <v>10</v>
      </c>
      <c r="BK23" s="12">
        <v>10</v>
      </c>
      <c r="BL23" s="12">
        <v>10</v>
      </c>
      <c r="BM23" s="12">
        <v>10</v>
      </c>
      <c r="BN23" s="12">
        <v>10</v>
      </c>
      <c r="BO23" s="12">
        <v>10</v>
      </c>
      <c r="BP23" s="12">
        <v>10</v>
      </c>
      <c r="BQ23" s="12">
        <v>10</v>
      </c>
      <c r="BR23" s="12">
        <v>10</v>
      </c>
      <c r="BS23" s="12">
        <v>10</v>
      </c>
    </row>
    <row r="24" spans="2:71">
      <c r="B24" t="s">
        <v>109</v>
      </c>
      <c r="K24" t="s">
        <v>38</v>
      </c>
      <c r="L24" t="s">
        <v>38</v>
      </c>
      <c r="M24" t="s">
        <v>38</v>
      </c>
      <c r="AV24" s="12"/>
      <c r="AW24" s="12" t="s">
        <v>52</v>
      </c>
      <c r="AY24" s="13" t="s">
        <v>52</v>
      </c>
      <c r="BA24" s="13" t="s">
        <v>52</v>
      </c>
      <c r="BC24" s="13" t="s">
        <v>52</v>
      </c>
    </row>
    <row r="25" spans="2:71" s="8" customFormat="1">
      <c r="B25" s="8" t="s">
        <v>110</v>
      </c>
      <c r="C25" s="8" t="s">
        <v>6</v>
      </c>
      <c r="D25" s="8" t="s">
        <v>6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</row>
    <row r="26" spans="2:71" s="8" customFormat="1">
      <c r="B26" s="8" t="s">
        <v>120</v>
      </c>
      <c r="C26" s="8" t="s">
        <v>8</v>
      </c>
      <c r="D26" s="8" t="s">
        <v>8</v>
      </c>
      <c r="E26" s="8" t="s">
        <v>34</v>
      </c>
      <c r="F26" s="8" t="s">
        <v>34</v>
      </c>
      <c r="G26" s="8" t="s">
        <v>34</v>
      </c>
      <c r="H26" s="8" t="s">
        <v>34</v>
      </c>
      <c r="I26" s="8" t="s">
        <v>34</v>
      </c>
      <c r="J26" s="8" t="s">
        <v>34</v>
      </c>
      <c r="K26" s="8" t="s">
        <v>34</v>
      </c>
      <c r="L26" s="8" t="s">
        <v>34</v>
      </c>
      <c r="M26" s="8" t="s">
        <v>34</v>
      </c>
      <c r="N26" s="8" t="s">
        <v>34</v>
      </c>
      <c r="O26" s="8" t="s">
        <v>34</v>
      </c>
      <c r="P26" s="8" t="s">
        <v>34</v>
      </c>
      <c r="Q26" s="8" t="s">
        <v>34</v>
      </c>
      <c r="R26" s="8" t="s">
        <v>34</v>
      </c>
      <c r="S26" s="8" t="s">
        <v>34</v>
      </c>
      <c r="T26" s="8" t="s">
        <v>34</v>
      </c>
      <c r="U26" s="8" t="s">
        <v>34</v>
      </c>
      <c r="V26" s="8" t="s">
        <v>34</v>
      </c>
      <c r="W26" s="8" t="s">
        <v>34</v>
      </c>
      <c r="X26" s="8" t="s">
        <v>34</v>
      </c>
      <c r="Y26" s="8" t="s">
        <v>34</v>
      </c>
      <c r="Z26" s="8" t="s">
        <v>34</v>
      </c>
      <c r="AA26" s="8" t="s">
        <v>34</v>
      </c>
      <c r="AB26" s="8" t="s">
        <v>34</v>
      </c>
      <c r="AC26" s="8" t="s">
        <v>34</v>
      </c>
      <c r="AD26" s="8" t="s">
        <v>34</v>
      </c>
      <c r="AE26" s="8" t="s">
        <v>34</v>
      </c>
      <c r="AF26" s="8" t="s">
        <v>34</v>
      </c>
      <c r="AG26" s="8" t="s">
        <v>34</v>
      </c>
      <c r="AH26" s="8" t="s">
        <v>34</v>
      </c>
      <c r="AI26" s="8" t="s">
        <v>34</v>
      </c>
      <c r="AJ26" s="8" t="s">
        <v>34</v>
      </c>
      <c r="AK26" s="8" t="s">
        <v>34</v>
      </c>
      <c r="AL26" s="8" t="s">
        <v>34</v>
      </c>
      <c r="AM26" s="8" t="s">
        <v>34</v>
      </c>
      <c r="AN26" s="8" t="s">
        <v>34</v>
      </c>
      <c r="AO26" s="8" t="s">
        <v>34</v>
      </c>
      <c r="AP26" s="8" t="s">
        <v>34</v>
      </c>
      <c r="AQ26" s="8" t="s">
        <v>34</v>
      </c>
      <c r="AR26" s="8" t="s">
        <v>34</v>
      </c>
      <c r="AS26" s="8" t="s">
        <v>34</v>
      </c>
      <c r="AT26" s="8" t="s">
        <v>34</v>
      </c>
      <c r="AU26" s="8" t="s">
        <v>34</v>
      </c>
      <c r="AV26" s="8" t="s">
        <v>34</v>
      </c>
      <c r="AW26" s="8" t="s">
        <v>34</v>
      </c>
      <c r="AX26" s="8" t="s">
        <v>34</v>
      </c>
      <c r="AY26" s="8" t="s">
        <v>34</v>
      </c>
      <c r="AZ26" s="8" t="s">
        <v>34</v>
      </c>
      <c r="BA26" s="8" t="s">
        <v>34</v>
      </c>
      <c r="BB26" s="8" t="s">
        <v>34</v>
      </c>
      <c r="BC26" s="8" t="s">
        <v>34</v>
      </c>
      <c r="BD26" s="8" t="s">
        <v>34</v>
      </c>
      <c r="BE26" s="8" t="s">
        <v>34</v>
      </c>
      <c r="BF26" s="8" t="s">
        <v>34</v>
      </c>
      <c r="BG26" s="8" t="s">
        <v>34</v>
      </c>
      <c r="BH26" s="8" t="s">
        <v>34</v>
      </c>
      <c r="BI26" s="8" t="s">
        <v>34</v>
      </c>
      <c r="BJ26" s="8" t="s">
        <v>34</v>
      </c>
      <c r="BK26" s="8" t="s">
        <v>34</v>
      </c>
      <c r="BL26" s="8" t="s">
        <v>34</v>
      </c>
      <c r="BM26" s="8" t="s">
        <v>34</v>
      </c>
      <c r="BN26" s="8" t="s">
        <v>34</v>
      </c>
      <c r="BO26" s="8" t="s">
        <v>34</v>
      </c>
      <c r="BP26" s="8" t="s">
        <v>34</v>
      </c>
      <c r="BQ26" s="8" t="s">
        <v>34</v>
      </c>
      <c r="BR26" s="8" t="s">
        <v>34</v>
      </c>
      <c r="BS26" s="8" t="s">
        <v>34</v>
      </c>
    </row>
    <row r="27" spans="2:71" s="8" customFormat="1">
      <c r="B27" s="8" t="s">
        <v>121</v>
      </c>
      <c r="E27" s="8" t="s">
        <v>31</v>
      </c>
      <c r="F27" s="8" t="s">
        <v>31</v>
      </c>
      <c r="G27" s="8" t="s">
        <v>31</v>
      </c>
      <c r="H27" s="8" t="s">
        <v>31</v>
      </c>
      <c r="I27" s="8" t="s">
        <v>31</v>
      </c>
      <c r="J27" s="8" t="s">
        <v>31</v>
      </c>
      <c r="K27" s="8" t="s">
        <v>31</v>
      </c>
      <c r="L27" s="8" t="s">
        <v>31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31</v>
      </c>
      <c r="V27" s="8" t="s">
        <v>31</v>
      </c>
      <c r="W27" s="8" t="s">
        <v>31</v>
      </c>
      <c r="X27" s="8" t="s">
        <v>31</v>
      </c>
      <c r="Y27" s="8" t="s">
        <v>31</v>
      </c>
      <c r="Z27" s="8" t="s">
        <v>31</v>
      </c>
      <c r="AA27" s="8" t="s">
        <v>31</v>
      </c>
      <c r="AB27" s="8" t="s">
        <v>31</v>
      </c>
      <c r="AC27" s="8" t="s">
        <v>31</v>
      </c>
      <c r="AD27" s="8" t="s">
        <v>31</v>
      </c>
      <c r="AE27" s="8" t="s">
        <v>31</v>
      </c>
      <c r="AF27" s="8" t="s">
        <v>31</v>
      </c>
      <c r="AG27" s="8" t="s">
        <v>31</v>
      </c>
      <c r="AH27" s="8" t="s">
        <v>31</v>
      </c>
      <c r="AI27" s="8" t="s">
        <v>31</v>
      </c>
      <c r="AJ27" s="8" t="s">
        <v>31</v>
      </c>
      <c r="AK27" s="8" t="s">
        <v>31</v>
      </c>
      <c r="AL27" s="8" t="s">
        <v>31</v>
      </c>
      <c r="AM27" s="8" t="s">
        <v>31</v>
      </c>
      <c r="AN27" s="8" t="s">
        <v>31</v>
      </c>
      <c r="AO27" s="8" t="s">
        <v>31</v>
      </c>
      <c r="AP27" s="8" t="s">
        <v>31</v>
      </c>
      <c r="AQ27" s="8" t="s">
        <v>31</v>
      </c>
      <c r="AR27" s="8" t="s">
        <v>31</v>
      </c>
      <c r="AS27" s="8" t="s">
        <v>31</v>
      </c>
      <c r="AT27" s="8" t="s">
        <v>31</v>
      </c>
      <c r="AU27" s="8" t="s">
        <v>31</v>
      </c>
      <c r="AV27" s="8" t="s">
        <v>51</v>
      </c>
      <c r="AW27" s="8" t="s">
        <v>51</v>
      </c>
      <c r="AX27" s="8" t="s">
        <v>51</v>
      </c>
      <c r="AY27" s="8" t="s">
        <v>51</v>
      </c>
      <c r="AZ27" s="8" t="s">
        <v>51</v>
      </c>
      <c r="BA27" s="8" t="s">
        <v>51</v>
      </c>
      <c r="BB27" s="8" t="s">
        <v>51</v>
      </c>
      <c r="BC27" s="8" t="s">
        <v>51</v>
      </c>
      <c r="BD27" s="8" t="s">
        <v>31</v>
      </c>
      <c r="BE27" s="8" t="s">
        <v>31</v>
      </c>
      <c r="BF27" s="8" t="s">
        <v>31</v>
      </c>
      <c r="BG27" s="8" t="s">
        <v>31</v>
      </c>
      <c r="BH27" s="8" t="s">
        <v>31</v>
      </c>
      <c r="BI27" s="8" t="s">
        <v>31</v>
      </c>
      <c r="BJ27" s="8" t="s">
        <v>31</v>
      </c>
      <c r="BK27" s="8" t="s">
        <v>31</v>
      </c>
      <c r="BL27" s="8" t="s">
        <v>31</v>
      </c>
      <c r="BM27" s="8" t="s">
        <v>31</v>
      </c>
      <c r="BN27" s="8" t="s">
        <v>31</v>
      </c>
      <c r="BO27" s="8" t="s">
        <v>31</v>
      </c>
      <c r="BP27" s="8" t="s">
        <v>31</v>
      </c>
      <c r="BQ27" s="8" t="s">
        <v>31</v>
      </c>
      <c r="BR27" s="8" t="s">
        <v>31</v>
      </c>
      <c r="BS27" s="8" t="s">
        <v>31</v>
      </c>
    </row>
    <row r="28" spans="2:71" s="8" customFormat="1">
      <c r="B28" s="8" t="s">
        <v>111</v>
      </c>
      <c r="BD28" s="8" t="s">
        <v>70</v>
      </c>
      <c r="BE28" s="8" t="s">
        <v>70</v>
      </c>
      <c r="BF28" s="8" t="s">
        <v>70</v>
      </c>
      <c r="BG28" s="8" t="s">
        <v>70</v>
      </c>
      <c r="BH28" s="8" t="s">
        <v>70</v>
      </c>
      <c r="BI28" s="8" t="s">
        <v>70</v>
      </c>
      <c r="BJ28" s="8" t="s">
        <v>70</v>
      </c>
      <c r="BK28" s="8" t="s">
        <v>70</v>
      </c>
      <c r="BL28" s="8" t="s">
        <v>70</v>
      </c>
      <c r="BM28" s="8" t="s">
        <v>70</v>
      </c>
      <c r="BN28" s="8" t="s">
        <v>70</v>
      </c>
      <c r="BO28" s="8" t="s">
        <v>70</v>
      </c>
      <c r="BP28" s="8" t="s">
        <v>70</v>
      </c>
      <c r="BQ28" s="8" t="s">
        <v>70</v>
      </c>
      <c r="BR28" s="8" t="s">
        <v>70</v>
      </c>
      <c r="BS28" s="8" t="s">
        <v>70</v>
      </c>
    </row>
    <row r="29" spans="2:71" s="8" customFormat="1">
      <c r="B29" s="8" t="s">
        <v>112</v>
      </c>
      <c r="BD29" s="8" t="s">
        <v>71</v>
      </c>
      <c r="BE29" s="8" t="s">
        <v>71</v>
      </c>
      <c r="BF29" s="8" t="s">
        <v>71</v>
      </c>
      <c r="BG29" s="8" t="s">
        <v>71</v>
      </c>
      <c r="BH29" s="8" t="s">
        <v>71</v>
      </c>
      <c r="BI29" s="8" t="s">
        <v>71</v>
      </c>
      <c r="BJ29" s="8" t="s">
        <v>71</v>
      </c>
      <c r="BK29" s="8" t="s">
        <v>71</v>
      </c>
      <c r="BL29" s="8" t="s">
        <v>71</v>
      </c>
      <c r="BM29" s="8" t="s">
        <v>71</v>
      </c>
      <c r="BN29" s="8" t="s">
        <v>71</v>
      </c>
      <c r="BO29" s="8" t="s">
        <v>71</v>
      </c>
      <c r="BP29" s="8" t="s">
        <v>71</v>
      </c>
      <c r="BQ29" s="8" t="s">
        <v>71</v>
      </c>
      <c r="BR29" s="8" t="s">
        <v>71</v>
      </c>
      <c r="BS29" s="8" t="s">
        <v>71</v>
      </c>
    </row>
    <row r="30" spans="2:71" s="8" customFormat="1">
      <c r="B30" s="8" t="s">
        <v>113</v>
      </c>
      <c r="C30" s="8">
        <v>0.1</v>
      </c>
      <c r="D30" s="8">
        <v>0.02</v>
      </c>
      <c r="F30" s="9">
        <v>4.8600000000000002E-5</v>
      </c>
      <c r="G30" s="9">
        <v>5.5099999999999995E-4</v>
      </c>
      <c r="I30" s="9">
        <v>3.9899999999999996E-3</v>
      </c>
      <c r="J30" s="8">
        <v>2.29E-2</v>
      </c>
      <c r="K30" s="9">
        <v>1.9210000000000001E-4</v>
      </c>
      <c r="L30" s="9">
        <v>5.1599999999999997E-4</v>
      </c>
      <c r="M30" s="9">
        <v>6.1500000000000001E-3</v>
      </c>
      <c r="N30" s="9">
        <v>1.686E-6</v>
      </c>
      <c r="O30" s="9">
        <v>6.7000000000000002E-4</v>
      </c>
      <c r="P30" s="9">
        <v>7.8300000000000002E-3</v>
      </c>
      <c r="Q30" s="9">
        <v>7.0140000000000003E-5</v>
      </c>
      <c r="R30" s="9">
        <v>9.8269999999999998E-4</v>
      </c>
      <c r="S30" s="8">
        <v>2.8400000000000002E-2</v>
      </c>
      <c r="T30" s="9">
        <v>5.4299999999999997E-6</v>
      </c>
      <c r="U30" s="9">
        <v>3.5579999999999997E-4</v>
      </c>
      <c r="V30" s="9">
        <v>7.3499999999999998E-4</v>
      </c>
      <c r="W30" s="9">
        <v>7.4799999999999997E-3</v>
      </c>
      <c r="X30" s="9">
        <v>1.6099999999999998E-5</v>
      </c>
      <c r="Y30" s="9">
        <v>5.3660000000000003E-4</v>
      </c>
      <c r="Z30" s="9">
        <v>4.1900000000000001E-3</v>
      </c>
      <c r="AA30" s="9">
        <v>9.0799999999999995E-3</v>
      </c>
      <c r="AB30" s="9">
        <v>1.7439999999999999E-6</v>
      </c>
      <c r="AC30" s="9">
        <v>7.8499999999999993E-3</v>
      </c>
      <c r="AD30" s="9">
        <v>7.6699999999999997E-3</v>
      </c>
      <c r="AE30" s="9">
        <v>4.2300000000000003E-3</v>
      </c>
      <c r="AF30" s="9">
        <v>7.9299999999999995E-3</v>
      </c>
      <c r="AG30" s="8">
        <v>1.0699999999999999E-2</v>
      </c>
      <c r="AH30" s="8">
        <v>1.6500000000000001E-2</v>
      </c>
      <c r="AI30" s="8">
        <v>1.01E-2</v>
      </c>
      <c r="AJ30" s="9">
        <v>8.9200000000000008E-3</v>
      </c>
      <c r="AK30" s="9">
        <v>4.7000000000000002E-3</v>
      </c>
      <c r="AL30" s="9">
        <v>4.0600000000000002E-3</v>
      </c>
      <c r="AM30" s="9">
        <v>2.14E-3</v>
      </c>
      <c r="AN30" s="9">
        <v>2.2799999999999999E-3</v>
      </c>
      <c r="AO30" s="9">
        <v>2.7899999999999999E-3</v>
      </c>
      <c r="AP30" s="9">
        <v>5.5599999999999996E-4</v>
      </c>
      <c r="AQ30" s="9">
        <v>4.1300000000000001E-4</v>
      </c>
      <c r="AR30" s="9">
        <v>4.26E-4</v>
      </c>
      <c r="AS30" s="9">
        <v>2.5399999999999999E-4</v>
      </c>
      <c r="AT30" s="9">
        <v>3.0899999999999998E-4</v>
      </c>
      <c r="AU30" s="9">
        <v>3.77E-4</v>
      </c>
      <c r="AV30" s="9">
        <v>2.5999999999999999E-3</v>
      </c>
      <c r="AW30" s="9">
        <v>4.1999999999999997E-3</v>
      </c>
      <c r="AX30" s="9">
        <v>1.2999999999999999E-3</v>
      </c>
      <c r="AY30" s="9">
        <v>4.6999999999999999E-4</v>
      </c>
      <c r="AZ30" s="9">
        <v>1.5999999999999999E-5</v>
      </c>
      <c r="BA30" s="9">
        <v>4.3000000000000002E-5</v>
      </c>
      <c r="BB30" s="9">
        <v>5.5000000000000003E-7</v>
      </c>
      <c r="BC30" s="9">
        <v>2.5000000000000002E-6</v>
      </c>
      <c r="BD30" s="9">
        <v>7.6E-3</v>
      </c>
      <c r="BE30" s="9">
        <v>4.96E-3</v>
      </c>
      <c r="BF30" s="9">
        <v>9.4800000000000006E-3</v>
      </c>
      <c r="BG30" s="8">
        <v>1.2E-2</v>
      </c>
      <c r="BH30" s="9">
        <v>5.2900000000000004E-3</v>
      </c>
      <c r="BI30" s="9">
        <v>5.5399999999999998E-3</v>
      </c>
      <c r="BJ30" s="9">
        <v>2.99E-3</v>
      </c>
      <c r="BK30" s="9">
        <v>8.0999999999999996E-3</v>
      </c>
      <c r="BL30" s="9">
        <v>1.6999999999999999E-3</v>
      </c>
      <c r="BM30" s="9">
        <v>1.49E-3</v>
      </c>
      <c r="BN30" s="8">
        <v>3.0499999999999999E-2</v>
      </c>
      <c r="BO30" s="8">
        <v>6.3100000000000003E-2</v>
      </c>
      <c r="BP30" s="8">
        <v>7.7499999999999999E-2</v>
      </c>
      <c r="BQ30" s="8">
        <v>9.8199999999999996E-2</v>
      </c>
      <c r="BR30" s="8">
        <v>0.1226</v>
      </c>
      <c r="BS30" s="8">
        <v>0.14349999999999999</v>
      </c>
    </row>
    <row r="31" spans="2:71">
      <c r="C31">
        <v>1</v>
      </c>
      <c r="D31">
        <f>C31+1</f>
        <v>2</v>
      </c>
      <c r="E31">
        <f t="shared" ref="E31:BP31" si="4">D31+1</f>
        <v>3</v>
      </c>
      <c r="F31">
        <f t="shared" si="4"/>
        <v>4</v>
      </c>
      <c r="G31">
        <f t="shared" si="4"/>
        <v>5</v>
      </c>
      <c r="H31">
        <f t="shared" si="4"/>
        <v>6</v>
      </c>
      <c r="I31">
        <f t="shared" si="4"/>
        <v>7</v>
      </c>
      <c r="J31">
        <f t="shared" si="4"/>
        <v>8</v>
      </c>
      <c r="K31">
        <f t="shared" si="4"/>
        <v>9</v>
      </c>
      <c r="L31">
        <f t="shared" si="4"/>
        <v>10</v>
      </c>
      <c r="M31">
        <f t="shared" si="4"/>
        <v>11</v>
      </c>
      <c r="N31">
        <f t="shared" si="4"/>
        <v>12</v>
      </c>
      <c r="O31">
        <f t="shared" si="4"/>
        <v>13</v>
      </c>
      <c r="P31">
        <f t="shared" si="4"/>
        <v>14</v>
      </c>
      <c r="Q31">
        <f t="shared" si="4"/>
        <v>15</v>
      </c>
      <c r="R31">
        <f t="shared" si="4"/>
        <v>16</v>
      </c>
      <c r="S31">
        <f t="shared" si="4"/>
        <v>17</v>
      </c>
      <c r="T31">
        <f t="shared" si="4"/>
        <v>18</v>
      </c>
      <c r="U31">
        <f t="shared" si="4"/>
        <v>19</v>
      </c>
      <c r="V31">
        <f t="shared" si="4"/>
        <v>20</v>
      </c>
      <c r="W31">
        <f t="shared" si="4"/>
        <v>21</v>
      </c>
      <c r="X31">
        <f t="shared" si="4"/>
        <v>22</v>
      </c>
      <c r="Y31">
        <f t="shared" si="4"/>
        <v>23</v>
      </c>
      <c r="Z31">
        <f t="shared" si="4"/>
        <v>24</v>
      </c>
      <c r="AA31">
        <f t="shared" si="4"/>
        <v>25</v>
      </c>
      <c r="AB31">
        <f t="shared" si="4"/>
        <v>26</v>
      </c>
      <c r="AC31">
        <f t="shared" si="4"/>
        <v>27</v>
      </c>
      <c r="AD31">
        <f t="shared" si="4"/>
        <v>28</v>
      </c>
      <c r="AE31">
        <f t="shared" si="4"/>
        <v>29</v>
      </c>
      <c r="AF31">
        <f t="shared" si="4"/>
        <v>30</v>
      </c>
      <c r="AG31">
        <f t="shared" si="4"/>
        <v>31</v>
      </c>
      <c r="AH31">
        <f t="shared" si="4"/>
        <v>32</v>
      </c>
      <c r="AI31">
        <f t="shared" si="4"/>
        <v>33</v>
      </c>
      <c r="AJ31">
        <f t="shared" si="4"/>
        <v>34</v>
      </c>
      <c r="AK31">
        <f t="shared" si="4"/>
        <v>35</v>
      </c>
      <c r="AL31">
        <f t="shared" si="4"/>
        <v>36</v>
      </c>
      <c r="AM31">
        <f t="shared" si="4"/>
        <v>37</v>
      </c>
      <c r="AN31">
        <f t="shared" si="4"/>
        <v>38</v>
      </c>
      <c r="AO31">
        <f t="shared" si="4"/>
        <v>39</v>
      </c>
      <c r="AP31">
        <f t="shared" si="4"/>
        <v>40</v>
      </c>
      <c r="AQ31">
        <f t="shared" si="4"/>
        <v>41</v>
      </c>
      <c r="AR31">
        <f t="shared" si="4"/>
        <v>42</v>
      </c>
      <c r="AS31">
        <f t="shared" si="4"/>
        <v>43</v>
      </c>
      <c r="AT31">
        <f t="shared" si="4"/>
        <v>44</v>
      </c>
      <c r="AU31">
        <f t="shared" si="4"/>
        <v>45</v>
      </c>
      <c r="AV31">
        <f t="shared" si="4"/>
        <v>46</v>
      </c>
      <c r="AW31">
        <f t="shared" si="4"/>
        <v>47</v>
      </c>
      <c r="AX31">
        <f t="shared" si="4"/>
        <v>48</v>
      </c>
      <c r="AY31">
        <f t="shared" si="4"/>
        <v>49</v>
      </c>
      <c r="AZ31">
        <f t="shared" si="4"/>
        <v>50</v>
      </c>
      <c r="BA31">
        <f t="shared" si="4"/>
        <v>51</v>
      </c>
      <c r="BB31">
        <f t="shared" si="4"/>
        <v>52</v>
      </c>
      <c r="BC31">
        <f t="shared" si="4"/>
        <v>53</v>
      </c>
      <c r="BD31">
        <f t="shared" si="4"/>
        <v>54</v>
      </c>
      <c r="BE31">
        <f t="shared" si="4"/>
        <v>55</v>
      </c>
      <c r="BF31">
        <f t="shared" si="4"/>
        <v>56</v>
      </c>
      <c r="BG31">
        <f t="shared" si="4"/>
        <v>57</v>
      </c>
      <c r="BH31">
        <f t="shared" si="4"/>
        <v>58</v>
      </c>
      <c r="BI31">
        <f t="shared" si="4"/>
        <v>59</v>
      </c>
      <c r="BJ31">
        <f t="shared" si="4"/>
        <v>60</v>
      </c>
      <c r="BK31">
        <f t="shared" si="4"/>
        <v>61</v>
      </c>
      <c r="BL31">
        <f t="shared" si="4"/>
        <v>62</v>
      </c>
      <c r="BM31">
        <f t="shared" si="4"/>
        <v>63</v>
      </c>
      <c r="BN31">
        <f t="shared" si="4"/>
        <v>64</v>
      </c>
      <c r="BO31">
        <f t="shared" si="4"/>
        <v>65</v>
      </c>
      <c r="BP31">
        <f t="shared" si="4"/>
        <v>66</v>
      </c>
      <c r="BQ31">
        <f t="shared" ref="BQ31:BS31" si="5">BP31+1</f>
        <v>67</v>
      </c>
      <c r="BR31">
        <f t="shared" si="5"/>
        <v>68</v>
      </c>
      <c r="BS31">
        <f t="shared" si="5"/>
        <v>69</v>
      </c>
    </row>
    <row r="32" spans="2:71" s="2" customFormat="1" ht="78" customHeight="1">
      <c r="B32" s="2" t="s">
        <v>20</v>
      </c>
      <c r="E32" s="3"/>
      <c r="T32" s="2" t="s">
        <v>41</v>
      </c>
      <c r="X32" s="2" t="s">
        <v>42</v>
      </c>
      <c r="AB32" s="2" t="s">
        <v>43</v>
      </c>
    </row>
    <row r="33" spans="1:8">
      <c r="C33" t="s">
        <v>32</v>
      </c>
    </row>
    <row r="34" spans="1:8">
      <c r="A34" s="1" t="s">
        <v>18</v>
      </c>
      <c r="B34" t="s">
        <v>9</v>
      </c>
      <c r="C34" t="s">
        <v>14</v>
      </c>
      <c r="D34" t="s">
        <v>14</v>
      </c>
      <c r="E34" t="s">
        <v>14</v>
      </c>
      <c r="F34" t="s">
        <v>14</v>
      </c>
      <c r="G34" t="s">
        <v>14</v>
      </c>
      <c r="H34" t="s">
        <v>14</v>
      </c>
    </row>
    <row r="35" spans="1:8">
      <c r="B35" t="s">
        <v>11</v>
      </c>
      <c r="C35">
        <v>2006</v>
      </c>
      <c r="D35">
        <v>2006</v>
      </c>
      <c r="E35">
        <v>2006</v>
      </c>
      <c r="F35">
        <v>2006</v>
      </c>
      <c r="G35">
        <v>2006</v>
      </c>
      <c r="H35">
        <v>2006</v>
      </c>
    </row>
    <row r="36" spans="1:8">
      <c r="B36" t="s">
        <v>53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</row>
    <row r="37" spans="1:8" s="4" customFormat="1">
      <c r="B37" s="4" t="s">
        <v>96</v>
      </c>
      <c r="C37" s="4">
        <v>1.0900000000000001</v>
      </c>
      <c r="D37" s="4">
        <v>1.9</v>
      </c>
      <c r="E37" s="4">
        <v>5.6</v>
      </c>
      <c r="F37" s="4">
        <v>8.9</v>
      </c>
      <c r="G37" s="4">
        <v>10.8</v>
      </c>
      <c r="H37" s="4">
        <v>27</v>
      </c>
    </row>
    <row r="38" spans="1:8" s="4" customFormat="1">
      <c r="B38" s="4" t="s">
        <v>12</v>
      </c>
      <c r="C38" s="4">
        <v>1.31</v>
      </c>
      <c r="D38" s="4">
        <v>1.45</v>
      </c>
      <c r="E38" s="4">
        <v>2.0699999999999998</v>
      </c>
      <c r="F38" s="4">
        <v>2.57</v>
      </c>
      <c r="G38" s="4">
        <v>1.98</v>
      </c>
      <c r="H38" s="4">
        <v>2.25</v>
      </c>
    </row>
    <row r="39" spans="1:8" s="4" customFormat="1">
      <c r="B39" s="4" t="s">
        <v>97</v>
      </c>
      <c r="C39" s="4">
        <v>98</v>
      </c>
      <c r="D39" s="4">
        <v>98</v>
      </c>
      <c r="E39" s="4">
        <v>98</v>
      </c>
      <c r="F39" s="4">
        <v>98</v>
      </c>
      <c r="G39" s="4">
        <v>98</v>
      </c>
      <c r="H39" s="4">
        <v>98</v>
      </c>
    </row>
    <row r="40" spans="1:8" s="5" customFormat="1">
      <c r="B40" s="5" t="s">
        <v>114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</row>
    <row r="41" spans="1:8" s="5" customFormat="1">
      <c r="B41" s="5" t="s">
        <v>115</v>
      </c>
      <c r="C41" s="5" t="s">
        <v>22</v>
      </c>
      <c r="D41" s="5" t="s">
        <v>22</v>
      </c>
      <c r="E41" s="5" t="s">
        <v>22</v>
      </c>
      <c r="F41" s="5" t="s">
        <v>22</v>
      </c>
      <c r="G41" s="5" t="s">
        <v>22</v>
      </c>
      <c r="H41" s="5" t="s">
        <v>22</v>
      </c>
    </row>
    <row r="42" spans="1:8" s="5" customFormat="1">
      <c r="B42" s="5" t="s">
        <v>116</v>
      </c>
    </row>
    <row r="43" spans="1:8" s="5" customFormat="1">
      <c r="B43" s="5" t="s">
        <v>117</v>
      </c>
    </row>
    <row r="44" spans="1:8" s="5" customFormat="1">
      <c r="B44" s="5" t="s">
        <v>87</v>
      </c>
      <c r="C44" s="5">
        <f>IF(ISBLANK(C42),LOOKUP(C41,$A$100:$A$108,$F$100:$F$108),C43*LOOKUP(C41,$A$100:$A$108,$F$100:$F$108)+(1-C43)*LOOKUP(C42,$A$100:$A$108,$F$100:$F$108))</f>
        <v>334</v>
      </c>
      <c r="D44" s="5">
        <f t="shared" ref="D44:E44" si="6">IF(ISBLANK(D42),LOOKUP(D41,$A$100:$A$108,$F$100:$F$108),D43*LOOKUP(D41,$A$100:$A$108,$F$100:$F$108)+(1-D43)*LOOKUP(D42,$A$100:$A$108,$F$100:$F$108))</f>
        <v>334</v>
      </c>
      <c r="E44" s="5">
        <f t="shared" si="6"/>
        <v>334</v>
      </c>
      <c r="F44" s="5">
        <f t="shared" ref="F44:G44" si="7">IF(ISBLANK(F42),LOOKUP(F41,$A$100:$A$108,$F$100:$F$108),F43*LOOKUP(F41,$A$100:$A$108,$F$100:$F$108)+(1-F43)*LOOKUP(F42,$A$100:$A$108,$F$100:$F$108))</f>
        <v>334</v>
      </c>
      <c r="G44" s="5">
        <f t="shared" si="7"/>
        <v>334</v>
      </c>
      <c r="H44" s="5">
        <f t="shared" ref="H44" si="8">IF(ISBLANK(H42),LOOKUP(H41,$A$100:$A$108,$F$100:$F$108),H43*LOOKUP(H41,$A$100:$A$108,$F$100:$F$108)+(1-H43)*LOOKUP(H42,$A$100:$A$108,$F$100:$F$108))</f>
        <v>334</v>
      </c>
    </row>
    <row r="45" spans="1:8" s="14" customFormat="1">
      <c r="B45" s="14" t="s">
        <v>98</v>
      </c>
      <c r="C45" s="14">
        <f>IF(ISBLANK(C42), 4*(LOOKUP(C41,$A$101:$A$108,$B$101:$B$108)-$B$100)^2+(LOOKUP(C41,$A$101:$A$108,$C$101:$C$108)-$C$100)^2+(LOOKUP(C41,$A$101:$A$108,$D$101:$D$108)-$D$100)^2,4*((C43*LOOKUP(C41,$A$101:$A$108,$B$101:$B$108)+(1-C43)*LOOKUP(C42,$A$101:$A$108,$B$101:$B$108))-$B$100)^2+((C43*LOOKUP(C41,$A$101:$A$108,$C$101:$C$108)+(1-C43)*LOOKUP(C42,$A$101:$A$108,$C$101:$C$108))-$C$100)^2+((C43*LOOKUP(C41,$A$101:$A$108,$D$101:$D$108)+(1-C43)*LOOKUP(C42,$A$101:$A$108,$D$101:$D$108))-$D$100)^2)</f>
        <v>13.174999999999979</v>
      </c>
      <c r="D45" s="14">
        <f t="shared" ref="D45:H45" si="9">IF(ISBLANK(D42), 4*(LOOKUP(D41,$A$101:$A$108,$B$101:$B$108)-$B$100)^2+(LOOKUP(D41,$A$101:$A$108,$C$101:$C$108)-$C$100)^2+(LOOKUP(D41,$A$101:$A$108,$D$101:$D$108)-$D$100)^2,4*((D43*LOOKUP(D41,$A$101:$A$108,$B$101:$B$108)+(1-D43)*LOOKUP(D42,$A$101:$A$108,$B$101:$B$108))-$B$100)^2+((D43*LOOKUP(D41,$A$101:$A$108,$C$101:$C$108)+(1-D43)*LOOKUP(D42,$A$101:$A$108,$C$101:$C$108))-$C$100)^2+((D43*LOOKUP(D41,$A$101:$A$108,$D$101:$D$108)+(1-D43)*LOOKUP(D42,$A$101:$A$108,$D$101:$D$108))-$D$100)^2)</f>
        <v>13.174999999999979</v>
      </c>
      <c r="E45" s="14">
        <f t="shared" si="9"/>
        <v>13.174999999999979</v>
      </c>
      <c r="F45" s="14">
        <f t="shared" si="9"/>
        <v>13.174999999999979</v>
      </c>
      <c r="G45" s="14">
        <f t="shared" si="9"/>
        <v>13.174999999999979</v>
      </c>
      <c r="H45" s="14">
        <f t="shared" si="9"/>
        <v>13.174999999999979</v>
      </c>
    </row>
    <row r="46" spans="1:8" s="5" customFormat="1">
      <c r="B46" s="10" t="s">
        <v>99</v>
      </c>
    </row>
    <row r="47" spans="1:8" s="5" customFormat="1">
      <c r="B47" s="5" t="s">
        <v>100</v>
      </c>
    </row>
    <row r="48" spans="1:8" s="5" customFormat="1">
      <c r="B48" s="5" t="s">
        <v>101</v>
      </c>
    </row>
    <row r="49" spans="2:8" s="6" customFormat="1">
      <c r="B49" s="6" t="s">
        <v>102</v>
      </c>
      <c r="C49" s="6" t="s">
        <v>24</v>
      </c>
      <c r="D49" s="6" t="s">
        <v>24</v>
      </c>
      <c r="E49" s="6" t="s">
        <v>24</v>
      </c>
      <c r="F49" s="6" t="s">
        <v>24</v>
      </c>
      <c r="G49" s="6" t="s">
        <v>24</v>
      </c>
      <c r="H49" s="6" t="s">
        <v>24</v>
      </c>
    </row>
    <row r="50" spans="2:8" s="7" customFormat="1">
      <c r="B50" s="7" t="s">
        <v>103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</row>
    <row r="51" spans="2:8" s="7" customFormat="1">
      <c r="B51" s="7" t="s">
        <v>118</v>
      </c>
      <c r="C51" s="7">
        <v>0.2</v>
      </c>
      <c r="D51" s="7">
        <v>0.2</v>
      </c>
      <c r="E51" s="7">
        <v>0.2</v>
      </c>
      <c r="F51" s="7">
        <v>0.2</v>
      </c>
      <c r="G51" s="7">
        <v>0.2</v>
      </c>
      <c r="H51" s="7">
        <v>0.2</v>
      </c>
    </row>
    <row r="52" spans="2:8" s="7" customFormat="1">
      <c r="B52" s="7" t="s">
        <v>106</v>
      </c>
      <c r="C52" s="7" t="s">
        <v>25</v>
      </c>
      <c r="D52" s="7" t="s">
        <v>25</v>
      </c>
      <c r="E52" s="7" t="s">
        <v>25</v>
      </c>
      <c r="F52" s="7" t="s">
        <v>25</v>
      </c>
      <c r="G52" s="7" t="s">
        <v>25</v>
      </c>
      <c r="H52" s="7" t="s">
        <v>25</v>
      </c>
    </row>
    <row r="53" spans="2:8">
      <c r="B53" t="s">
        <v>107</v>
      </c>
    </row>
    <row r="54" spans="2:8">
      <c r="B54" t="s">
        <v>108</v>
      </c>
    </row>
    <row r="55" spans="2:8">
      <c r="B55" t="s">
        <v>109</v>
      </c>
    </row>
    <row r="56" spans="2:8" s="8" customFormat="1">
      <c r="B56" s="8" t="s">
        <v>110</v>
      </c>
      <c r="C56" s="8" t="s">
        <v>4</v>
      </c>
      <c r="D56" s="8" t="s">
        <v>4</v>
      </c>
      <c r="E56" s="8" t="s">
        <v>4</v>
      </c>
      <c r="F56" s="8" t="s">
        <v>4</v>
      </c>
      <c r="G56" s="8" t="s">
        <v>4</v>
      </c>
      <c r="H56" s="8" t="s">
        <v>4</v>
      </c>
    </row>
    <row r="57" spans="2:8" s="8" customFormat="1">
      <c r="B57" s="8" t="s">
        <v>120</v>
      </c>
      <c r="C57" s="8" t="s">
        <v>34</v>
      </c>
      <c r="D57" s="8" t="s">
        <v>34</v>
      </c>
      <c r="E57" s="8" t="s">
        <v>34</v>
      </c>
      <c r="F57" s="8" t="s">
        <v>34</v>
      </c>
      <c r="G57" s="8" t="s">
        <v>34</v>
      </c>
      <c r="H57" s="8" t="s">
        <v>34</v>
      </c>
    </row>
    <row r="58" spans="2:8" s="8" customFormat="1">
      <c r="B58" s="8" t="s">
        <v>121</v>
      </c>
      <c r="C58" s="8" t="s">
        <v>31</v>
      </c>
      <c r="D58" s="8" t="s">
        <v>31</v>
      </c>
      <c r="E58" s="8" t="s">
        <v>31</v>
      </c>
      <c r="F58" s="8" t="s">
        <v>31</v>
      </c>
      <c r="G58" s="8" t="s">
        <v>31</v>
      </c>
      <c r="H58" s="8" t="s">
        <v>31</v>
      </c>
    </row>
    <row r="59" spans="2:8" s="8" customFormat="1">
      <c r="B59" s="8" t="s">
        <v>111</v>
      </c>
    </row>
    <row r="60" spans="2:8" s="8" customFormat="1">
      <c r="B60" s="8" t="s">
        <v>112</v>
      </c>
    </row>
    <row r="61" spans="2:8" s="8" customFormat="1">
      <c r="B61" s="8" t="s">
        <v>113</v>
      </c>
      <c r="D61" s="9">
        <v>1.1400000000000001E-4</v>
      </c>
      <c r="E61" s="9">
        <v>9.1200000000000005E-4</v>
      </c>
      <c r="G61" s="9">
        <v>6.8700000000000002E-3</v>
      </c>
      <c r="H61" s="9">
        <v>1.7000000000000001E-2</v>
      </c>
    </row>
    <row r="62" spans="2:8">
      <c r="C62">
        <f>BS31+1</f>
        <v>70</v>
      </c>
      <c r="D62">
        <f>C62+1</f>
        <v>71</v>
      </c>
      <c r="E62">
        <f t="shared" ref="E62:H62" si="10">D62+1</f>
        <v>72</v>
      </c>
      <c r="F62">
        <f t="shared" si="10"/>
        <v>73</v>
      </c>
      <c r="G62">
        <f t="shared" si="10"/>
        <v>74</v>
      </c>
      <c r="H62">
        <f t="shared" si="10"/>
        <v>75</v>
      </c>
    </row>
    <row r="63" spans="2:8">
      <c r="B63" t="s">
        <v>20</v>
      </c>
    </row>
    <row r="65" spans="1:19">
      <c r="A65" s="1" t="s">
        <v>19</v>
      </c>
      <c r="B65" t="s">
        <v>9</v>
      </c>
      <c r="C65" t="s">
        <v>14</v>
      </c>
      <c r="D65" t="s">
        <v>14</v>
      </c>
      <c r="E65" t="s">
        <v>14</v>
      </c>
      <c r="F65" t="s">
        <v>14</v>
      </c>
      <c r="G65" t="s">
        <v>14</v>
      </c>
      <c r="H65" t="s">
        <v>14</v>
      </c>
      <c r="I65" t="s">
        <v>33</v>
      </c>
      <c r="J65" t="s">
        <v>33</v>
      </c>
      <c r="K65" t="s">
        <v>33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</row>
    <row r="66" spans="1:19">
      <c r="B66" t="s">
        <v>11</v>
      </c>
      <c r="C66">
        <v>2006</v>
      </c>
      <c r="D66">
        <v>2006</v>
      </c>
      <c r="E66">
        <v>2006</v>
      </c>
      <c r="F66">
        <v>2006</v>
      </c>
      <c r="G66">
        <v>2006</v>
      </c>
      <c r="H66">
        <v>2006</v>
      </c>
      <c r="I66">
        <v>2005</v>
      </c>
      <c r="J66">
        <v>2005</v>
      </c>
      <c r="K66">
        <v>2005</v>
      </c>
      <c r="L66">
        <v>2006</v>
      </c>
      <c r="M66">
        <v>2006</v>
      </c>
      <c r="N66">
        <v>2006</v>
      </c>
      <c r="O66">
        <v>2006</v>
      </c>
      <c r="P66">
        <v>2006</v>
      </c>
      <c r="Q66">
        <v>2006</v>
      </c>
      <c r="R66">
        <v>2006</v>
      </c>
      <c r="S66">
        <v>2006</v>
      </c>
    </row>
    <row r="67" spans="1:19">
      <c r="B67" t="s">
        <v>53</v>
      </c>
      <c r="C67" t="s">
        <v>55</v>
      </c>
      <c r="D67" t="s">
        <v>55</v>
      </c>
      <c r="E67" t="s">
        <v>55</v>
      </c>
      <c r="F67" t="s">
        <v>55</v>
      </c>
      <c r="G67" t="s">
        <v>55</v>
      </c>
      <c r="H67" t="s">
        <v>55</v>
      </c>
      <c r="I67" t="s">
        <v>60</v>
      </c>
      <c r="J67" t="s">
        <v>60</v>
      </c>
      <c r="K67" t="s">
        <v>60</v>
      </c>
      <c r="L67" t="s">
        <v>66</v>
      </c>
      <c r="M67" t="s">
        <v>66</v>
      </c>
      <c r="N67" t="s">
        <v>66</v>
      </c>
      <c r="O67" t="s">
        <v>66</v>
      </c>
      <c r="P67" t="s">
        <v>66</v>
      </c>
      <c r="Q67" t="s">
        <v>66</v>
      </c>
      <c r="R67" t="s">
        <v>66</v>
      </c>
      <c r="S67" t="s">
        <v>66</v>
      </c>
    </row>
    <row r="68" spans="1:19" s="4" customFormat="1">
      <c r="B68" s="4" t="s">
        <v>96</v>
      </c>
      <c r="C68" s="4">
        <v>1.0900000000000001</v>
      </c>
      <c r="D68" s="4">
        <v>1.9</v>
      </c>
      <c r="E68" s="4">
        <v>5.6</v>
      </c>
      <c r="F68" s="4">
        <v>8.9</v>
      </c>
      <c r="G68" s="4">
        <v>10.8</v>
      </c>
      <c r="H68" s="4">
        <v>27</v>
      </c>
      <c r="I68" s="4">
        <v>3.2</v>
      </c>
      <c r="J68" s="4">
        <v>9</v>
      </c>
      <c r="K68" s="4">
        <v>31.1</v>
      </c>
      <c r="L68" s="4">
        <v>15.4</v>
      </c>
      <c r="M68" s="4">
        <v>20</v>
      </c>
      <c r="N68" s="4">
        <v>22</v>
      </c>
      <c r="O68" s="4">
        <v>29</v>
      </c>
      <c r="P68" s="4">
        <v>42</v>
      </c>
      <c r="Q68" s="4">
        <v>52</v>
      </c>
      <c r="R68" s="4">
        <v>76</v>
      </c>
      <c r="S68" s="4">
        <v>270</v>
      </c>
    </row>
    <row r="69" spans="1:19" s="4" customFormat="1">
      <c r="B69" s="4" t="s">
        <v>12</v>
      </c>
      <c r="C69" s="4">
        <v>1.31</v>
      </c>
      <c r="D69" s="4">
        <v>1.45</v>
      </c>
      <c r="E69" s="4">
        <v>2.0699999999999998</v>
      </c>
      <c r="F69" s="4">
        <v>2.57</v>
      </c>
      <c r="G69" s="4">
        <v>1.98</v>
      </c>
      <c r="H69" s="4">
        <v>2.25</v>
      </c>
      <c r="L69" s="4">
        <v>1.5</v>
      </c>
      <c r="M69" s="4">
        <v>1.8</v>
      </c>
      <c r="N69" s="4">
        <v>1.6</v>
      </c>
      <c r="O69" s="4">
        <v>1.5</v>
      </c>
      <c r="P69" s="4">
        <v>1.8</v>
      </c>
      <c r="Q69" s="4">
        <v>2.2999999999999998</v>
      </c>
      <c r="R69" s="4">
        <v>1.7</v>
      </c>
      <c r="S69" s="4">
        <v>2.2999999999999998</v>
      </c>
    </row>
    <row r="70" spans="1:19" s="4" customFormat="1">
      <c r="B70" s="4" t="s">
        <v>97</v>
      </c>
      <c r="C70" s="4">
        <v>98</v>
      </c>
      <c r="D70" s="4">
        <v>98</v>
      </c>
      <c r="E70" s="4">
        <v>98</v>
      </c>
      <c r="F70" s="4">
        <v>98</v>
      </c>
      <c r="G70" s="4">
        <v>98</v>
      </c>
      <c r="H70" s="4">
        <v>98</v>
      </c>
      <c r="I70" s="4">
        <v>98</v>
      </c>
      <c r="J70" s="4">
        <v>98</v>
      </c>
      <c r="K70" s="4">
        <v>98</v>
      </c>
      <c r="L70" s="4" t="s">
        <v>74</v>
      </c>
      <c r="M70" s="4" t="s">
        <v>74</v>
      </c>
      <c r="N70" s="4" t="s">
        <v>74</v>
      </c>
      <c r="O70" s="4" t="s">
        <v>74</v>
      </c>
      <c r="P70" s="4" t="s">
        <v>74</v>
      </c>
      <c r="Q70" s="4" t="s">
        <v>74</v>
      </c>
      <c r="R70" s="4" t="s">
        <v>74</v>
      </c>
      <c r="S70" s="4" t="s">
        <v>74</v>
      </c>
    </row>
    <row r="71" spans="1:19" s="5" customFormat="1">
      <c r="B71" s="5" t="s">
        <v>114</v>
      </c>
      <c r="C71" s="5">
        <v>0.5</v>
      </c>
      <c r="D71" s="5">
        <v>0.5</v>
      </c>
      <c r="E71" s="5">
        <v>0.5</v>
      </c>
      <c r="F71" s="5">
        <v>0.5</v>
      </c>
      <c r="G71" s="5">
        <v>0.5</v>
      </c>
      <c r="H71" s="5">
        <v>0.5</v>
      </c>
      <c r="I71" s="5">
        <v>0.5</v>
      </c>
      <c r="J71" s="5">
        <v>0.5</v>
      </c>
      <c r="K71" s="5">
        <v>0.5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</row>
    <row r="72" spans="1:19" s="5" customFormat="1">
      <c r="B72" s="5" t="s">
        <v>115</v>
      </c>
      <c r="C72" s="5" t="s">
        <v>22</v>
      </c>
      <c r="D72" s="5" t="s">
        <v>22</v>
      </c>
      <c r="E72" s="5" t="s">
        <v>22</v>
      </c>
      <c r="F72" s="5" t="s">
        <v>22</v>
      </c>
      <c r="G72" s="5" t="s">
        <v>22</v>
      </c>
      <c r="H72" s="5" t="s">
        <v>22</v>
      </c>
      <c r="I72" s="5" t="s">
        <v>22</v>
      </c>
      <c r="J72" s="5" t="s">
        <v>22</v>
      </c>
      <c r="K72" s="5" t="s">
        <v>22</v>
      </c>
      <c r="L72" s="5" t="s">
        <v>22</v>
      </c>
      <c r="M72" s="5" t="s">
        <v>22</v>
      </c>
      <c r="N72" s="5" t="s">
        <v>22</v>
      </c>
      <c r="O72" s="5" t="s">
        <v>22</v>
      </c>
      <c r="P72" s="5" t="s">
        <v>22</v>
      </c>
      <c r="Q72" s="5" t="s">
        <v>22</v>
      </c>
      <c r="R72" s="5" t="s">
        <v>22</v>
      </c>
      <c r="S72" s="5" t="s">
        <v>22</v>
      </c>
    </row>
    <row r="73" spans="1:19" s="5" customFormat="1">
      <c r="B73" s="5" t="s">
        <v>116</v>
      </c>
      <c r="C73" s="5" t="s">
        <v>26</v>
      </c>
      <c r="D73" s="5" t="s">
        <v>26</v>
      </c>
      <c r="E73" s="5" t="s">
        <v>26</v>
      </c>
      <c r="F73" s="5" t="s">
        <v>26</v>
      </c>
      <c r="G73" s="5" t="s">
        <v>26</v>
      </c>
      <c r="H73" s="5" t="s">
        <v>26</v>
      </c>
    </row>
    <row r="74" spans="1:19" s="5" customFormat="1">
      <c r="B74" s="5" t="s">
        <v>117</v>
      </c>
      <c r="C74" s="5">
        <v>0.82399999999999995</v>
      </c>
      <c r="D74" s="5">
        <v>0.82399999999999995</v>
      </c>
      <c r="E74" s="5">
        <v>0.82399999999999995</v>
      </c>
      <c r="F74" s="5">
        <v>0.82399999999999995</v>
      </c>
      <c r="G74" s="5">
        <v>0.82399999999999995</v>
      </c>
      <c r="H74" s="5">
        <v>0.82399999999999995</v>
      </c>
    </row>
    <row r="75" spans="1:19" s="5" customFormat="1">
      <c r="B75" s="5" t="s">
        <v>87</v>
      </c>
      <c r="C75" s="5">
        <f>IF(ISBLANK(C73),LOOKUP(C72,$A$100:$A$108,$F$100:$F$108),C74*LOOKUP(C72,$A$100:$A$108,$F$100:$F$108)+(1-C74)*LOOKUP(C73,$A$100:$A$108,$F$100:$F$108))</f>
        <v>334.88</v>
      </c>
      <c r="D75" s="5">
        <f t="shared" ref="D75:E75" si="11">IF(ISBLANK(D73),LOOKUP(D72,$A$100:$A$108,$F$100:$F$108),D74*LOOKUP(D72,$A$100:$A$108,$F$100:$F$108)+(1-D74)*LOOKUP(D73,$A$100:$A$108,$F$100:$F$108))</f>
        <v>334.88</v>
      </c>
      <c r="E75" s="5">
        <f t="shared" si="11"/>
        <v>334.88</v>
      </c>
      <c r="F75" s="5">
        <f t="shared" ref="F75:G75" si="12">IF(ISBLANK(F73),LOOKUP(F72,$A$100:$A$108,$F$100:$F$108),F74*LOOKUP(F72,$A$100:$A$108,$F$100:$F$108)+(1-F74)*LOOKUP(F73,$A$100:$A$108,$F$100:$F$108))</f>
        <v>334.88</v>
      </c>
      <c r="G75" s="5">
        <f t="shared" si="12"/>
        <v>334.88</v>
      </c>
      <c r="H75" s="5">
        <f t="shared" ref="H75:I75" si="13">IF(ISBLANK(H73),LOOKUP(H72,$A$100:$A$108,$F$100:$F$108),H74*LOOKUP(H72,$A$100:$A$108,$F$100:$F$108)+(1-H74)*LOOKUP(H73,$A$100:$A$108,$F$100:$F$108))</f>
        <v>334.88</v>
      </c>
      <c r="I75" s="5">
        <f t="shared" si="13"/>
        <v>334</v>
      </c>
      <c r="J75" s="5">
        <f t="shared" ref="J75:K75" si="14">IF(ISBLANK(J73),LOOKUP(J72,$A$100:$A$108,$F$100:$F$108),J74*LOOKUP(J72,$A$100:$A$108,$F$100:$F$108)+(1-J74)*LOOKUP(J73,$A$100:$A$108,$F$100:$F$108))</f>
        <v>334</v>
      </c>
      <c r="K75" s="5">
        <f t="shared" si="14"/>
        <v>334</v>
      </c>
      <c r="L75" s="5">
        <f t="shared" ref="L75:M75" si="15">IF(ISBLANK(L73),LOOKUP(L72,$A$100:$A$108,$F$100:$F$108),L74*LOOKUP(L72,$A$100:$A$108,$F$100:$F$108)+(1-L74)*LOOKUP(L73,$A$100:$A$108,$F$100:$F$108))</f>
        <v>334</v>
      </c>
      <c r="M75" s="5">
        <f t="shared" si="15"/>
        <v>334</v>
      </c>
      <c r="N75" s="5">
        <f t="shared" ref="N75:O75" si="16">IF(ISBLANK(N73),LOOKUP(N72,$A$100:$A$108,$F$100:$F$108),N74*LOOKUP(N72,$A$100:$A$108,$F$100:$F$108)+(1-N74)*LOOKUP(N73,$A$100:$A$108,$F$100:$F$108))</f>
        <v>334</v>
      </c>
      <c r="O75" s="5">
        <f t="shared" si="16"/>
        <v>334</v>
      </c>
      <c r="P75" s="5">
        <f t="shared" ref="P75:Q75" si="17">IF(ISBLANK(P73),LOOKUP(P72,$A$100:$A$108,$F$100:$F$108),P74*LOOKUP(P72,$A$100:$A$108,$F$100:$F$108)+(1-P74)*LOOKUP(P73,$A$100:$A$108,$F$100:$F$108))</f>
        <v>334</v>
      </c>
      <c r="Q75" s="5">
        <f t="shared" si="17"/>
        <v>334</v>
      </c>
      <c r="R75" s="5">
        <f t="shared" ref="R75:S75" si="18">IF(ISBLANK(R73),LOOKUP(R72,$A$100:$A$108,$F$100:$F$108),R74*LOOKUP(R72,$A$100:$A$108,$F$100:$F$108)+(1-R74)*LOOKUP(R73,$A$100:$A$108,$F$100:$F$108))</f>
        <v>334</v>
      </c>
      <c r="S75" s="5">
        <f t="shared" si="18"/>
        <v>334</v>
      </c>
    </row>
    <row r="76" spans="1:19" s="14" customFormat="1">
      <c r="B76" s="14" t="s">
        <v>98</v>
      </c>
      <c r="C76" s="14">
        <f>IF(ISBLANK(C73), 4*(LOOKUP(C72,$A$101:$A$108,$B$101:$B$108)-$B$100)^2+(LOOKUP(C72,$A$101:$A$108,$C$101:$C$108)-$C$100)^2+(LOOKUP(C72,$A$101:$A$108,$D$101:$D$108)-$D$100)^2,4*((C74*LOOKUP(C72,$A$101:$A$108,$B$101:$B$108)+(1-C74)*LOOKUP(C73,$A$101:$A$108,$B$101:$B$108))-$B$100)^2+((C74*LOOKUP(C72,$A$101:$A$108,$C$101:$C$108)+(1-C74)*LOOKUP(C73,$A$101:$A$108,$C$101:$C$108))-$C$100)^2+((C74*LOOKUP(C72,$A$101:$A$108,$D$101:$D$108)+(1-C74)*LOOKUP(C73,$A$101:$A$108,$D$101:$D$108))-$D$100)^2)</f>
        <v>17.073470400000005</v>
      </c>
      <c r="D76" s="14">
        <f t="shared" ref="D76:S76" si="19">IF(ISBLANK(D73), 4*(LOOKUP(D72,$A$101:$A$108,$B$101:$B$108)-$B$100)^2+(LOOKUP(D72,$A$101:$A$108,$C$101:$C$108)-$C$100)^2+(LOOKUP(D72,$A$101:$A$108,$D$101:$D$108)-$D$100)^2,4*((D74*LOOKUP(D72,$A$101:$A$108,$B$101:$B$108)+(1-D74)*LOOKUP(D73,$A$101:$A$108,$B$101:$B$108))-$B$100)^2+((D74*LOOKUP(D72,$A$101:$A$108,$C$101:$C$108)+(1-D74)*LOOKUP(D73,$A$101:$A$108,$C$101:$C$108))-$C$100)^2+((D74*LOOKUP(D72,$A$101:$A$108,$D$101:$D$108)+(1-D74)*LOOKUP(D73,$A$101:$A$108,$D$101:$D$108))-$D$100)^2)</f>
        <v>17.073470400000005</v>
      </c>
      <c r="E76" s="14">
        <f t="shared" si="19"/>
        <v>17.073470400000005</v>
      </c>
      <c r="F76" s="14">
        <f t="shared" si="19"/>
        <v>17.073470400000005</v>
      </c>
      <c r="G76" s="14">
        <f t="shared" si="19"/>
        <v>17.073470400000005</v>
      </c>
      <c r="H76" s="14">
        <f t="shared" si="19"/>
        <v>17.073470400000005</v>
      </c>
      <c r="I76" s="14">
        <f t="shared" si="19"/>
        <v>13.174999999999979</v>
      </c>
      <c r="J76" s="14">
        <f t="shared" si="19"/>
        <v>13.174999999999979</v>
      </c>
      <c r="K76" s="14">
        <f t="shared" si="19"/>
        <v>13.174999999999979</v>
      </c>
      <c r="L76" s="14">
        <f t="shared" si="19"/>
        <v>13.174999999999979</v>
      </c>
      <c r="M76" s="14">
        <f t="shared" si="19"/>
        <v>13.174999999999979</v>
      </c>
      <c r="N76" s="14">
        <f t="shared" si="19"/>
        <v>13.174999999999979</v>
      </c>
      <c r="O76" s="14">
        <f t="shared" si="19"/>
        <v>13.174999999999979</v>
      </c>
      <c r="P76" s="14">
        <f t="shared" si="19"/>
        <v>13.174999999999979</v>
      </c>
      <c r="Q76" s="14">
        <f t="shared" si="19"/>
        <v>13.174999999999979</v>
      </c>
      <c r="R76" s="14">
        <f t="shared" si="19"/>
        <v>13.174999999999979</v>
      </c>
      <c r="S76" s="14">
        <f t="shared" si="19"/>
        <v>13.174999999999979</v>
      </c>
    </row>
    <row r="77" spans="1:19" s="5" customFormat="1">
      <c r="B77" s="5" t="s">
        <v>99</v>
      </c>
      <c r="C77" s="11"/>
      <c r="D77" s="11"/>
      <c r="E77" s="11"/>
      <c r="F77" s="11"/>
      <c r="G77" s="11"/>
      <c r="H77" s="11"/>
      <c r="L77" s="5" t="s">
        <v>67</v>
      </c>
      <c r="M77" s="5" t="s">
        <v>67</v>
      </c>
      <c r="N77" s="5" t="s">
        <v>67</v>
      </c>
      <c r="O77" s="5" t="s">
        <v>67</v>
      </c>
      <c r="P77" s="5" t="s">
        <v>67</v>
      </c>
      <c r="Q77" s="5" t="s">
        <v>67</v>
      </c>
      <c r="R77" s="5" t="s">
        <v>67</v>
      </c>
      <c r="S77" s="5" t="s">
        <v>67</v>
      </c>
    </row>
    <row r="78" spans="1:19" s="5" customFormat="1">
      <c r="B78" s="5" t="s">
        <v>100</v>
      </c>
      <c r="C78" s="11"/>
      <c r="D78" s="11"/>
      <c r="E78" s="11"/>
      <c r="F78" s="11"/>
      <c r="G78" s="11"/>
      <c r="H78" s="11"/>
      <c r="I78" s="5">
        <v>30</v>
      </c>
      <c r="J78" s="5">
        <v>30</v>
      </c>
      <c r="K78" s="5">
        <v>30</v>
      </c>
      <c r="L78" s="5">
        <v>30</v>
      </c>
      <c r="M78" s="5">
        <v>30</v>
      </c>
      <c r="N78" s="5">
        <v>30</v>
      </c>
      <c r="O78" s="5">
        <v>30</v>
      </c>
      <c r="P78" s="5">
        <v>30</v>
      </c>
      <c r="Q78" s="5">
        <v>30</v>
      </c>
      <c r="R78" s="5">
        <v>30</v>
      </c>
      <c r="S78" s="5">
        <v>30</v>
      </c>
    </row>
    <row r="79" spans="1:19" s="5" customFormat="1">
      <c r="B79" s="5" t="s">
        <v>101</v>
      </c>
      <c r="C79" s="11"/>
      <c r="D79" s="11"/>
      <c r="E79" s="11"/>
      <c r="F79" s="11"/>
      <c r="G79" s="11"/>
      <c r="H79" s="11"/>
      <c r="I79" s="5">
        <v>60</v>
      </c>
      <c r="J79" s="5">
        <v>60</v>
      </c>
      <c r="K79" s="5">
        <v>60</v>
      </c>
      <c r="L79" s="5">
        <v>70</v>
      </c>
      <c r="M79" s="5">
        <v>70</v>
      </c>
      <c r="N79" s="5">
        <v>70</v>
      </c>
      <c r="O79" s="5">
        <v>70</v>
      </c>
      <c r="P79" s="5">
        <v>70</v>
      </c>
      <c r="Q79" s="5">
        <v>70</v>
      </c>
      <c r="R79" s="5">
        <v>70</v>
      </c>
      <c r="S79" s="5">
        <v>70</v>
      </c>
    </row>
    <row r="80" spans="1:19" s="6" customFormat="1">
      <c r="B80" s="6" t="s">
        <v>102</v>
      </c>
      <c r="C80" s="6" t="s">
        <v>29</v>
      </c>
      <c r="D80" s="6" t="s">
        <v>29</v>
      </c>
      <c r="E80" s="6" t="s">
        <v>29</v>
      </c>
      <c r="F80" s="6" t="s">
        <v>29</v>
      </c>
      <c r="G80" s="6" t="s">
        <v>29</v>
      </c>
      <c r="H80" s="6" t="s">
        <v>29</v>
      </c>
      <c r="I80" s="6" t="s">
        <v>29</v>
      </c>
      <c r="J80" s="6" t="s">
        <v>29</v>
      </c>
      <c r="K80" s="6" t="s">
        <v>29</v>
      </c>
      <c r="L80" s="6" t="s">
        <v>29</v>
      </c>
      <c r="M80" s="6" t="s">
        <v>29</v>
      </c>
      <c r="N80" s="6" t="s">
        <v>29</v>
      </c>
      <c r="O80" s="6" t="s">
        <v>29</v>
      </c>
      <c r="P80" s="6" t="s">
        <v>29</v>
      </c>
      <c r="Q80" s="6" t="s">
        <v>29</v>
      </c>
      <c r="R80" s="6" t="s">
        <v>29</v>
      </c>
      <c r="S80" s="6" t="s">
        <v>29</v>
      </c>
    </row>
    <row r="81" spans="1:19" s="7" customFormat="1">
      <c r="B81" s="7" t="s">
        <v>103</v>
      </c>
      <c r="C81" s="7" t="s">
        <v>6</v>
      </c>
      <c r="D81" s="7" t="s">
        <v>6</v>
      </c>
      <c r="E81" s="7" t="s">
        <v>6</v>
      </c>
      <c r="F81" s="7" t="s">
        <v>6</v>
      </c>
      <c r="G81" s="7" t="s">
        <v>6</v>
      </c>
      <c r="H81" s="7" t="s">
        <v>6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  <c r="O81" s="7" t="s">
        <v>4</v>
      </c>
      <c r="P81" s="7" t="s">
        <v>4</v>
      </c>
      <c r="Q81" s="7" t="s">
        <v>4</v>
      </c>
      <c r="R81" s="7" t="s">
        <v>4</v>
      </c>
      <c r="S81" s="7" t="s">
        <v>4</v>
      </c>
    </row>
    <row r="82" spans="1:19" s="7" customFormat="1">
      <c r="B82" s="7" t="s">
        <v>119</v>
      </c>
      <c r="I82" s="7" t="s">
        <v>39</v>
      </c>
      <c r="J82" s="7" t="s">
        <v>39</v>
      </c>
      <c r="K82" s="7" t="s">
        <v>39</v>
      </c>
    </row>
    <row r="83" spans="1:19" s="7" customFormat="1">
      <c r="B83" s="7" t="s">
        <v>106</v>
      </c>
      <c r="C83" s="7" t="s">
        <v>25</v>
      </c>
      <c r="D83" s="7" t="s">
        <v>25</v>
      </c>
      <c r="E83" s="7" t="s">
        <v>25</v>
      </c>
      <c r="F83" s="7" t="s">
        <v>25</v>
      </c>
      <c r="G83" s="7" t="s">
        <v>25</v>
      </c>
      <c r="H83" s="7" t="s">
        <v>25</v>
      </c>
      <c r="I83" s="7" t="s">
        <v>35</v>
      </c>
      <c r="J83" s="7" t="s">
        <v>35</v>
      </c>
      <c r="K83" s="7" t="s">
        <v>35</v>
      </c>
      <c r="L83" s="7" t="s">
        <v>35</v>
      </c>
      <c r="M83" s="7" t="s">
        <v>35</v>
      </c>
      <c r="N83" s="7" t="s">
        <v>35</v>
      </c>
      <c r="O83" s="7" t="s">
        <v>35</v>
      </c>
      <c r="P83" s="7" t="s">
        <v>35</v>
      </c>
      <c r="Q83" s="7" t="s">
        <v>35</v>
      </c>
      <c r="R83" s="7" t="s">
        <v>35</v>
      </c>
      <c r="S83" s="7" t="s">
        <v>35</v>
      </c>
    </row>
    <row r="84" spans="1:19">
      <c r="B84" t="s">
        <v>107</v>
      </c>
      <c r="L84" s="12">
        <v>100</v>
      </c>
      <c r="M84" s="12">
        <v>100</v>
      </c>
      <c r="N84" s="12">
        <v>100</v>
      </c>
      <c r="O84" s="12">
        <v>100</v>
      </c>
      <c r="P84" s="12">
        <v>100</v>
      </c>
      <c r="Q84" s="12">
        <v>100</v>
      </c>
      <c r="R84" s="12">
        <v>100</v>
      </c>
      <c r="S84" s="12">
        <v>100</v>
      </c>
    </row>
    <row r="85" spans="1:19">
      <c r="B85" t="s">
        <v>108</v>
      </c>
      <c r="L85" s="12">
        <v>10</v>
      </c>
      <c r="M85" s="12">
        <v>10</v>
      </c>
      <c r="N85" s="12">
        <v>10</v>
      </c>
      <c r="O85" s="12">
        <v>10</v>
      </c>
      <c r="P85" s="12">
        <v>10</v>
      </c>
      <c r="Q85" s="12">
        <v>10</v>
      </c>
      <c r="R85" s="12">
        <v>10</v>
      </c>
      <c r="S85" s="12">
        <v>10</v>
      </c>
    </row>
    <row r="86" spans="1:19">
      <c r="B86" s="12" t="s">
        <v>109</v>
      </c>
      <c r="L86" s="12"/>
      <c r="M86" s="12"/>
      <c r="N86" s="12"/>
      <c r="O86" s="12"/>
      <c r="P86" s="12"/>
      <c r="Q86" s="12"/>
      <c r="R86" s="12"/>
      <c r="S86" s="12"/>
    </row>
    <row r="87" spans="1:19" s="8" customFormat="1">
      <c r="B87" s="8" t="s">
        <v>110</v>
      </c>
      <c r="C87" s="8" t="s">
        <v>4</v>
      </c>
      <c r="D87" s="8" t="s">
        <v>4</v>
      </c>
      <c r="E87" s="8" t="s">
        <v>4</v>
      </c>
      <c r="F87" s="8" t="s">
        <v>4</v>
      </c>
      <c r="G87" s="8" t="s">
        <v>4</v>
      </c>
      <c r="H87" s="8" t="s">
        <v>4</v>
      </c>
      <c r="I87" s="8" t="s">
        <v>4</v>
      </c>
      <c r="J87" s="8" t="s">
        <v>4</v>
      </c>
      <c r="K87" s="8" t="s">
        <v>4</v>
      </c>
      <c r="L87" s="8" t="s">
        <v>4</v>
      </c>
      <c r="M87" s="8" t="s">
        <v>4</v>
      </c>
      <c r="N87" s="8" t="s">
        <v>4</v>
      </c>
      <c r="O87" s="8" t="s">
        <v>4</v>
      </c>
      <c r="P87" s="8" t="s">
        <v>4</v>
      </c>
      <c r="Q87" s="8" t="s">
        <v>4</v>
      </c>
      <c r="R87" s="8" t="s">
        <v>4</v>
      </c>
      <c r="S87" s="8" t="s">
        <v>4</v>
      </c>
    </row>
    <row r="88" spans="1:19" s="8" customFormat="1">
      <c r="B88" s="8" t="s">
        <v>120</v>
      </c>
      <c r="C88" s="8" t="s">
        <v>34</v>
      </c>
      <c r="D88" s="8" t="s">
        <v>34</v>
      </c>
      <c r="E88" s="8" t="s">
        <v>34</v>
      </c>
      <c r="F88" s="8" t="s">
        <v>34</v>
      </c>
      <c r="G88" s="8" t="s">
        <v>34</v>
      </c>
      <c r="H88" s="8" t="s">
        <v>34</v>
      </c>
      <c r="I88" s="8" t="s">
        <v>34</v>
      </c>
      <c r="J88" s="8" t="s">
        <v>34</v>
      </c>
      <c r="K88" s="8" t="s">
        <v>34</v>
      </c>
      <c r="L88" s="8" t="s">
        <v>34</v>
      </c>
      <c r="M88" s="8" t="s">
        <v>34</v>
      </c>
      <c r="N88" s="8" t="s">
        <v>34</v>
      </c>
      <c r="O88" s="8" t="s">
        <v>34</v>
      </c>
      <c r="P88" s="8" t="s">
        <v>34</v>
      </c>
      <c r="Q88" s="8" t="s">
        <v>34</v>
      </c>
      <c r="R88" s="8" t="s">
        <v>34</v>
      </c>
      <c r="S88" s="8" t="s">
        <v>34</v>
      </c>
    </row>
    <row r="89" spans="1:19" s="8" customFormat="1">
      <c r="B89" s="8" t="s">
        <v>121</v>
      </c>
      <c r="C89" s="8" t="s">
        <v>31</v>
      </c>
      <c r="D89" s="8" t="s">
        <v>31</v>
      </c>
      <c r="E89" s="8" t="s">
        <v>31</v>
      </c>
      <c r="F89" s="8" t="s">
        <v>31</v>
      </c>
      <c r="G89" s="8" t="s">
        <v>31</v>
      </c>
      <c r="H89" s="8" t="s">
        <v>31</v>
      </c>
      <c r="I89" s="8" t="s">
        <v>31</v>
      </c>
      <c r="J89" s="8" t="s">
        <v>31</v>
      </c>
      <c r="K89" s="8" t="s">
        <v>31</v>
      </c>
      <c r="L89" s="8" t="s">
        <v>31</v>
      </c>
      <c r="M89" s="8" t="s">
        <v>31</v>
      </c>
      <c r="N89" s="8" t="s">
        <v>31</v>
      </c>
      <c r="O89" s="8" t="s">
        <v>31</v>
      </c>
      <c r="P89" s="8" t="s">
        <v>31</v>
      </c>
      <c r="Q89" s="8" t="s">
        <v>31</v>
      </c>
      <c r="R89" s="8" t="s">
        <v>31</v>
      </c>
      <c r="S89" s="8" t="s">
        <v>31</v>
      </c>
    </row>
    <row r="90" spans="1:19" s="8" customFormat="1">
      <c r="B90" s="8" t="s">
        <v>111</v>
      </c>
      <c r="L90" s="8" t="s">
        <v>70</v>
      </c>
      <c r="M90" s="8" t="s">
        <v>70</v>
      </c>
      <c r="N90" s="8" t="s">
        <v>70</v>
      </c>
      <c r="O90" s="8" t="s">
        <v>70</v>
      </c>
      <c r="P90" s="8" t="s">
        <v>70</v>
      </c>
      <c r="Q90" s="8" t="s">
        <v>70</v>
      </c>
      <c r="R90" s="8" t="s">
        <v>70</v>
      </c>
      <c r="S90" s="8" t="s">
        <v>70</v>
      </c>
    </row>
    <row r="91" spans="1:19" s="8" customFormat="1">
      <c r="B91" s="8" t="s">
        <v>112</v>
      </c>
      <c r="L91" s="8" t="s">
        <v>72</v>
      </c>
      <c r="M91" s="8" t="s">
        <v>72</v>
      </c>
      <c r="N91" s="8" t="s">
        <v>72</v>
      </c>
      <c r="O91" s="8" t="s">
        <v>72</v>
      </c>
      <c r="P91" s="8" t="s">
        <v>72</v>
      </c>
      <c r="Q91" s="8" t="s">
        <v>72</v>
      </c>
      <c r="R91" s="8" t="s">
        <v>72</v>
      </c>
      <c r="S91" s="8" t="s">
        <v>72</v>
      </c>
    </row>
    <row r="92" spans="1:19" s="8" customFormat="1">
      <c r="B92" s="8" t="s">
        <v>113</v>
      </c>
      <c r="C92" s="9">
        <v>1.4600000000000001E-5</v>
      </c>
      <c r="D92" s="9">
        <v>3.43E-5</v>
      </c>
      <c r="E92" s="9">
        <v>7.0899999999999999E-4</v>
      </c>
      <c r="F92" s="9"/>
      <c r="G92" s="9">
        <v>4.1399999999999996E-3</v>
      </c>
      <c r="H92" s="9">
        <v>3.6400000000000002E-2</v>
      </c>
      <c r="I92" s="9">
        <v>5.0800000000000002E-5</v>
      </c>
      <c r="J92" s="9">
        <v>3.5699999999999998E-3</v>
      </c>
      <c r="K92" s="9">
        <v>6.1500000000000001E-3</v>
      </c>
      <c r="L92" s="9">
        <v>9.9399999999999992E-3</v>
      </c>
      <c r="M92" s="8">
        <v>1.8700000000000001E-2</v>
      </c>
      <c r="N92" s="8">
        <v>2.7300000000000001E-2</v>
      </c>
      <c r="O92" s="8">
        <v>5.3900000000000003E-2</v>
      </c>
      <c r="P92" s="8">
        <v>6.1199999999999997E-2</v>
      </c>
      <c r="Q92" s="8">
        <v>6.6199999999999995E-2</v>
      </c>
      <c r="R92" s="8">
        <v>6.5199999999999994E-2</v>
      </c>
      <c r="S92" s="8">
        <v>8.1299999999999997E-2</v>
      </c>
    </row>
    <row r="93" spans="1:19">
      <c r="C93">
        <f>H62+1</f>
        <v>76</v>
      </c>
      <c r="D93">
        <f>C93+1</f>
        <v>77</v>
      </c>
      <c r="E93">
        <f t="shared" ref="E93:S93" si="20">D93+1</f>
        <v>78</v>
      </c>
      <c r="F93">
        <f t="shared" si="20"/>
        <v>79</v>
      </c>
      <c r="G93">
        <f t="shared" si="20"/>
        <v>80</v>
      </c>
      <c r="H93">
        <f t="shared" si="20"/>
        <v>81</v>
      </c>
      <c r="I93">
        <f t="shared" si="20"/>
        <v>82</v>
      </c>
      <c r="J93">
        <f t="shared" si="20"/>
        <v>83</v>
      </c>
      <c r="K93">
        <f t="shared" si="20"/>
        <v>84</v>
      </c>
      <c r="L93">
        <f t="shared" si="20"/>
        <v>85</v>
      </c>
      <c r="M93">
        <f t="shared" si="20"/>
        <v>86</v>
      </c>
      <c r="N93">
        <f t="shared" si="20"/>
        <v>87</v>
      </c>
      <c r="O93">
        <f t="shared" si="20"/>
        <v>88</v>
      </c>
      <c r="P93">
        <f t="shared" si="20"/>
        <v>89</v>
      </c>
      <c r="Q93">
        <f t="shared" si="20"/>
        <v>90</v>
      </c>
      <c r="R93">
        <f t="shared" si="20"/>
        <v>91</v>
      </c>
      <c r="S93">
        <f t="shared" si="20"/>
        <v>92</v>
      </c>
    </row>
    <row r="94" spans="1:19">
      <c r="B94" t="s">
        <v>20</v>
      </c>
      <c r="L94" s="12"/>
    </row>
    <row r="95" spans="1:19">
      <c r="L95" s="12"/>
    </row>
    <row r="96" spans="1:19">
      <c r="A96" s="1" t="s">
        <v>78</v>
      </c>
    </row>
    <row r="98" spans="1:6">
      <c r="B98" s="1" t="s">
        <v>79</v>
      </c>
    </row>
    <row r="99" spans="1:6">
      <c r="B99" s="1" t="s">
        <v>80</v>
      </c>
      <c r="C99" s="1" t="s">
        <v>81</v>
      </c>
      <c r="D99" s="1" t="s">
        <v>82</v>
      </c>
      <c r="E99" s="1" t="s">
        <v>88</v>
      </c>
      <c r="F99" s="1" t="s">
        <v>87</v>
      </c>
    </row>
    <row r="100" spans="1:6">
      <c r="A100" t="s">
        <v>83</v>
      </c>
      <c r="B100">
        <v>19.45</v>
      </c>
      <c r="C100">
        <v>3.17</v>
      </c>
      <c r="D100">
        <v>4.1900000000000004</v>
      </c>
    </row>
    <row r="101" spans="1:6">
      <c r="A101" t="s">
        <v>47</v>
      </c>
      <c r="B101">
        <v>14.9</v>
      </c>
      <c r="C101">
        <v>0</v>
      </c>
      <c r="D101">
        <v>0</v>
      </c>
      <c r="F101">
        <v>331</v>
      </c>
    </row>
    <row r="102" spans="1:6">
      <c r="A102" t="s">
        <v>46</v>
      </c>
      <c r="B102">
        <v>15.5</v>
      </c>
      <c r="C102">
        <v>10.4</v>
      </c>
      <c r="D102">
        <v>7</v>
      </c>
      <c r="E102">
        <v>70.400000000000006</v>
      </c>
      <c r="F102">
        <v>329</v>
      </c>
    </row>
    <row r="103" spans="1:6">
      <c r="A103" t="s">
        <v>85</v>
      </c>
      <c r="B103">
        <v>19</v>
      </c>
      <c r="C103">
        <v>4.3</v>
      </c>
      <c r="D103">
        <v>2</v>
      </c>
      <c r="F103">
        <v>405</v>
      </c>
    </row>
    <row r="104" spans="1:6">
      <c r="A104" s="12" t="s">
        <v>22</v>
      </c>
      <c r="B104">
        <v>17.8</v>
      </c>
      <c r="C104">
        <v>3.1</v>
      </c>
      <c r="D104">
        <v>5.7</v>
      </c>
      <c r="E104">
        <v>80.5</v>
      </c>
      <c r="F104">
        <v>334</v>
      </c>
    </row>
    <row r="105" spans="1:6">
      <c r="A105" t="s">
        <v>84</v>
      </c>
      <c r="B105">
        <v>19.2</v>
      </c>
      <c r="C105">
        <v>6.3</v>
      </c>
      <c r="D105">
        <v>3.3</v>
      </c>
      <c r="E105">
        <v>112.8</v>
      </c>
      <c r="F105">
        <v>405</v>
      </c>
    </row>
    <row r="106" spans="1:6">
      <c r="A106" t="s">
        <v>86</v>
      </c>
      <c r="B106">
        <v>17.600000000000001</v>
      </c>
      <c r="C106">
        <v>1</v>
      </c>
      <c r="D106">
        <v>3.1</v>
      </c>
      <c r="E106">
        <v>123.2</v>
      </c>
      <c r="F106">
        <v>411</v>
      </c>
    </row>
    <row r="107" spans="1:6">
      <c r="A107" t="s">
        <v>73</v>
      </c>
      <c r="B107">
        <v>20.2</v>
      </c>
      <c r="C107">
        <v>6</v>
      </c>
      <c r="D107">
        <v>3.2</v>
      </c>
      <c r="E107">
        <v>125.5</v>
      </c>
      <c r="F107">
        <f>214+273</f>
        <v>487</v>
      </c>
    </row>
    <row r="108" spans="1:6">
      <c r="A108" t="s">
        <v>26</v>
      </c>
      <c r="B108">
        <v>16.8</v>
      </c>
      <c r="C108">
        <v>5</v>
      </c>
      <c r="D108">
        <v>8</v>
      </c>
      <c r="E108">
        <v>81.7</v>
      </c>
      <c r="F108">
        <v>339</v>
      </c>
    </row>
    <row r="110" spans="1:6">
      <c r="A110" s="1" t="s">
        <v>95</v>
      </c>
    </row>
    <row r="111" spans="1:6">
      <c r="A111" s="4" t="s">
        <v>45</v>
      </c>
    </row>
    <row r="112" spans="1:6">
      <c r="A112" s="4" t="s">
        <v>12</v>
      </c>
    </row>
    <row r="113" spans="1:1">
      <c r="A113" s="4" t="s">
        <v>1</v>
      </c>
    </row>
    <row r="114" spans="1:1">
      <c r="A114" s="5" t="s">
        <v>91</v>
      </c>
    </row>
    <row r="115" spans="1:1">
      <c r="A115" s="5" t="s">
        <v>15</v>
      </c>
    </row>
    <row r="116" spans="1:1">
      <c r="A116" s="5" t="s">
        <v>16</v>
      </c>
    </row>
    <row r="117" spans="1:1">
      <c r="A117" s="5" t="s">
        <v>76</v>
      </c>
    </row>
    <row r="118" spans="1:1">
      <c r="A118" s="14" t="s">
        <v>77</v>
      </c>
    </row>
    <row r="119" spans="1:1">
      <c r="A119" s="5" t="s">
        <v>27</v>
      </c>
    </row>
    <row r="120" spans="1:1">
      <c r="A120" s="5" t="s">
        <v>89</v>
      </c>
    </row>
    <row r="121" spans="1:1">
      <c r="A121" s="5" t="s">
        <v>90</v>
      </c>
    </row>
    <row r="122" spans="1:1">
      <c r="A122" s="6" t="s">
        <v>0</v>
      </c>
    </row>
    <row r="123" spans="1:1">
      <c r="A123" s="7" t="s">
        <v>3</v>
      </c>
    </row>
    <row r="124" spans="1:1">
      <c r="A124" s="7" t="s">
        <v>92</v>
      </c>
    </row>
    <row r="125" spans="1:1">
      <c r="A125" s="7" t="s">
        <v>13</v>
      </c>
    </row>
    <row r="126" spans="1:1">
      <c r="A126" s="7" t="s">
        <v>2</v>
      </c>
    </row>
    <row r="127" spans="1:1">
      <c r="A127" t="s">
        <v>93</v>
      </c>
    </row>
    <row r="128" spans="1:1">
      <c r="A128" t="s">
        <v>94</v>
      </c>
    </row>
    <row r="129" spans="1:1">
      <c r="A129" t="s">
        <v>37</v>
      </c>
    </row>
    <row r="130" spans="1:1">
      <c r="A130" s="8" t="s">
        <v>5</v>
      </c>
    </row>
    <row r="131" spans="1:1">
      <c r="A131" s="8" t="s">
        <v>7</v>
      </c>
    </row>
    <row r="132" spans="1:1">
      <c r="A132" s="8" t="s">
        <v>30</v>
      </c>
    </row>
    <row r="133" spans="1:1">
      <c r="A133" s="8" t="s">
        <v>68</v>
      </c>
    </row>
    <row r="134" spans="1:1">
      <c r="A134" s="8" t="s">
        <v>69</v>
      </c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2014-09-14T00:12:30Z</dcterms:modified>
</cp:coreProperties>
</file>