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80" windowWidth="277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Sheet1!$A$3:$E$15</definedName>
  </definedNames>
  <calcPr calcId="171027" calcMode="manual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F15" i="1"/>
  <c r="E15" i="1" l="1"/>
  <c r="E8" i="1"/>
  <c r="G11" i="1"/>
  <c r="L4" i="1"/>
  <c r="G12" i="1"/>
  <c r="L7" i="1"/>
  <c r="I3" i="1"/>
  <c r="F12" i="1"/>
  <c r="L6" i="1"/>
  <c r="G5" i="1"/>
  <c r="L5" i="1"/>
  <c r="L8" i="1"/>
  <c r="G8" i="1"/>
  <c r="F13" i="1"/>
  <c r="G7" i="1"/>
  <c r="E13" i="1" l="1"/>
  <c r="E12" i="1"/>
  <c r="I4" i="1"/>
  <c r="F11" i="1"/>
  <c r="E14" i="1"/>
  <c r="E11" i="1" l="1"/>
  <c r="I5" i="1"/>
  <c r="I6" i="1" s="1"/>
  <c r="I7" i="1" s="1"/>
  <c r="I8" i="1" s="1"/>
  <c r="F4" i="1"/>
  <c r="F10" i="1"/>
  <c r="G3" i="1"/>
  <c r="F5" i="1"/>
  <c r="E9" i="1"/>
  <c r="F6" i="1"/>
  <c r="F3" i="1"/>
  <c r="F7" i="1"/>
  <c r="E10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<sst xmlns="http://schemas.openxmlformats.org/spreadsheetml/2006/main" count="24" uniqueCount="22">
  <si>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</si>
  <si>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</si>
  <si>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</si>
  <si>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</si>
  <si>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</si>
  <si>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</si>
  <si>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</si>
  <si>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</si>
  <si>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qlFixedRateLeg</t>
  </si>
  <si>
    <t>qlFixedRateLeg2</t>
  </si>
  <si>
    <t>qlIborLeg</t>
  </si>
  <si>
    <t>qlDigitalIborLeg</t>
  </si>
  <si>
    <t>qlCmsLeg</t>
  </si>
  <si>
    <t>qlDigitalCmsLeg</t>
  </si>
  <si>
    <t>qlRangeAccrualLeg</t>
  </si>
  <si>
    <t>qlCmsZeroLeg</t>
  </si>
  <si>
    <t>qlIborCouponPricer</t>
  </si>
  <si>
    <t>qlCmsCouponPricer</t>
  </si>
  <si>
    <t>qlConundrumPricerByNumericalIntegration</t>
  </si>
  <si>
    <t>qlConundrumPricerByNumericalIntegrationUpperLimit</t>
  </si>
  <si>
    <t>qlDigitalReplication</t>
  </si>
  <si>
    <t>this function crashed my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</si>
</sst>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 t="b">
        <v>0</v>
      </c>
      <c r="D3" s="3" t="str">
        <f>IF(ISERROR(B3),"ERROR",IF(ISERROR(C3),"FAIL",IF(B3=C3,"PASS","FAIL")))</f>
        <v>PASS</v>
      </c>
      <c r="E3" t="b">
        <f ca="1">ISERROR(F3)</f>
        <v>1</v>
      </c>
      <c r="F3" t="e">
        <f ca="1">_xll.qlFixedRateLeg(,"following",J4:J8,G3,K4:K8,"actual/360")</f>
        <v>#NAME?</v>
      </c>
      <c r="G3" t="e">
        <f ca="1">_xll.qlSchedule(,I4,I8,"1Y","target")</f>
        <v>#NAME?</v>
      </c>
      <c r="I3" t="e">
        <f ca="1">_xll.qlSettingsEvaluationDate()</f>
        <v>#NAME?</v>
      </c>
    </row>
    <row r="4" spans="1:12" x14ac:dyDescent="0.25">
      <c r="A4" t="s">
        <v>9</v>
      </c>
      <c r="B4" t="b">
        <v>0</v>
      </c>
      <c r="D4" s="3" t="str">
        <f t="shared" ref="D4:D15" si="0">IF(ISERROR(B4),"ERROR",IF(ISERROR(C4),"FAIL",IF(B4=C4,"PASS","FAIL")))</f>
        <v>PASS</v>
      </c>
      <c r="E4" t="b">
        <f t="shared" ref="E4:E7" ca="1" si="1">ISERROR(F4)</f>
        <v>1</v>
      </c>
      <c r="F4" t="e">
        <f ca="1">_xll.qlFixedRateLeg2(,"following",J4:J8,G3,L4:L8)</f>
        <v>#NAME?</v>
      </c>
      <c r="I4" t="e">
        <f ca="1">I3+1</f>
        <v>#NAME?</v>
      </c>
      <c r="J4">
        <v>1</v>
      </c>
      <c r="K4">
        <v>6</v>
      </c>
      <c r="L4" t="e">
        <f ca="1">_xll.qlInterestRate(,K4,"actual/360","simple","annual")</f>
        <v>#NAME?</v>
      </c>
    </row>
    <row r="5" spans="1:12" x14ac:dyDescent="0.25">
      <c r="A5" t="s">
        <v>10</v>
      </c>
      <c r="B5" t="b">
        <v>0</v>
      </c>
      <c r="D5" s="3" t="str">
        <f t="shared" si="0"/>
        <v>PASS</v>
      </c>
      <c r="E5" t="b">
        <f t="shared" ca="1" si="1"/>
        <v>1</v>
      </c>
      <c r="F5" t="e">
        <f ca="1">_xll.qlIborLeg(,"following",J4,G3,2,FALSE,"actual/360",J4,,G5)</f>
        <v>#NAME?</v>
      </c>
      <c r="G5" t="e">
        <f ca="1">_xll.qlIborIndex(,"euribor","1y",2,"eur","target","mf",TRUE,"actual/360")</f>
        <v>#NAME?</v>
      </c>
      <c r="I5" t="e">
        <f ca="1">I4+1</f>
        <v>#NAME?</v>
      </c>
      <c r="J5">
        <v>2</v>
      </c>
      <c r="K5">
        <v>7</v>
      </c>
      <c r="L5" t="e">
        <f ca="1">_xll.qlInterestRate(,K5,"actual/360","simple","annual")</f>
        <v>#NAME?</v>
      </c>
    </row>
    <row r="6" spans="1:12" x14ac:dyDescent="0.25">
      <c r="A6" t="s">
        <v>11</v>
      </c>
      <c r="B6" t="b">
        <v>0</v>
      </c>
      <c r="D6" s="3" t="str">
        <f t="shared" si="0"/>
        <v>PASS</v>
      </c>
      <c r="E6" t="b">
        <f t="shared" ca="1" si="1"/>
        <v>1</v>
      </c>
      <c r="F6" t="e">
        <f ca="1">_xll.qlDigitalIborLeg(,"following",J4,G3,,,"actual/360",,G5,,,"Short - ATM included",,,"Short - ATM included",,G8)</f>
        <v>#NAME?</v>
      </c>
      <c r="I6" t="e">
        <f ca="1">I5+1</f>
        <v>#NAME?</v>
      </c>
      <c r="J6">
        <v>3</v>
      </c>
      <c r="K6">
        <v>8</v>
      </c>
      <c r="L6" t="e">
        <f ca="1">_xll.qlInterestRate(,K6,"actual/360","simple","annual")</f>
        <v>#NAME?</v>
      </c>
    </row>
    <row r="7" spans="1:12" x14ac:dyDescent="0.25">
      <c r="A7" t="s">
        <v>12</v>
      </c>
      <c r="B7" t="b">
        <v>0</v>
      </c>
      <c r="D7" s="3" t="str">
        <f t="shared" si="0"/>
        <v>PASS</v>
      </c>
      <c r="E7" t="b">
        <f t="shared" ca="1" si="1"/>
        <v>1</v>
      </c>
      <c r="F7" t="e">
        <f ca="1">_xll.qlCmsLeg(,"following",J4,G3,2,FALSE,"actual/360",,,G7)</f>
        <v>#NAME?</v>
      </c>
      <c r="G7" t="e">
        <f ca="1">_xll.qlSwapIndex(,"euribor","1Y",2,"eur","target","1Y","Following","actual/360",G5)</f>
        <v>#NAME?</v>
      </c>
      <c r="I7" t="e">
        <f ca="1">I6+1</f>
        <v>#NAME?</v>
      </c>
      <c r="J7">
        <v>4</v>
      </c>
      <c r="K7">
        <v>9</v>
      </c>
      <c r="L7" t="e">
        <f ca="1">_xll.qlInterestRate(,K7,"actual/360","simple","annual")</f>
        <v>#NAME?</v>
      </c>
    </row>
    <row r="8" spans="1:12" x14ac:dyDescent="0.25">
      <c r="A8" t="s">
        <v>13</v>
      </c>
      <c r="B8" t="e">
        <v>#N/A</v>
      </c>
      <c r="D8" s="3" t="str">
        <f t="shared" si="0"/>
        <v>ERROR</v>
      </c>
      <c r="E8" t="e">
        <f>NA()</f>
        <v>#N/A</v>
      </c>
      <c r="F8" t="s">
        <v>21</v>
      </c>
      <c r="G8" t="e">
        <f ca="1">_xll.qlDigitalReplication(,"sub")</f>
        <v>#NAME?</v>
      </c>
      <c r="I8" t="e">
        <f ca="1">I7+1</f>
        <v>#NAME?</v>
      </c>
      <c r="J8">
        <v>5</v>
      </c>
      <c r="K8">
        <v>10</v>
      </c>
      <c r="L8" t="e">
        <f ca="1">_xll.qlInterestRate(,K8,"actual/360","simple","annual")</f>
        <v>#NAME?</v>
      </c>
    </row>
    <row r="9" spans="1:12" x14ac:dyDescent="0.25">
      <c r="A9" t="s">
        <v>14</v>
      </c>
      <c r="B9" t="e">
        <v>#NUM!</v>
      </c>
      <c r="D9" s="3" t="str">
        <f t="shared" si="0"/>
        <v>ERROR</v>
      </c>
      <c r="E9" t="e">
        <f ca="1">_xll.qlRangeAccrualLeg("cv07","following",J4,G3,2,"actual/360",1,,G5,,2,"1D","following")</f>
        <v>#NAME?</v>
      </c>
    </row>
    <row r="10" spans="1:12" x14ac:dyDescent="0.25">
      <c r="A10" t="s">
        <v>15</v>
      </c>
      <c r="B10" t="b">
        <v>0</v>
      </c>
      <c r="D10" s="3" t="str">
        <f t="shared" si="0"/>
        <v>PASS</v>
      </c>
      <c r="E10" t="b">
        <f t="shared" ref="E10:E13" ca="1" si="2">ISERROR(F10)</f>
        <v>1</v>
      </c>
      <c r="F10" t="e">
        <f ca="1">_xll.qlCmsZeroLeg(,"following",J4,G3,2,,"actual/360",,,G7)</f>
        <v>#NAME?</v>
      </c>
    </row>
    <row r="11" spans="1:12" x14ac:dyDescent="0.25">
      <c r="A11" t="s">
        <v>16</v>
      </c>
      <c r="B11" t="b">
        <v>0</v>
      </c>
      <c r="D11" s="3" t="str">
        <f t="shared" si="0"/>
        <v>PASS</v>
      </c>
      <c r="E11" t="b">
        <f t="shared" ca="1" si="2"/>
        <v>1</v>
      </c>
      <c r="F11" t="e">
        <f ca="1">_xll.qlIborCouponPricer(,G11,"iborbyblack")</f>
        <v>#NAME?</v>
      </c>
      <c r="G11" t="e">
        <f ca="1">_xll.qlConstantOptionletVolatility(,,"target","following",5)</f>
        <v>#NAME?</v>
      </c>
    </row>
    <row r="12" spans="1:12" x14ac:dyDescent="0.25">
      <c r="A12" t="s">
        <v>17</v>
      </c>
      <c r="B12" t="b">
        <v>0</v>
      </c>
      <c r="D12" s="3" t="str">
        <f t="shared" si="0"/>
        <v>PASS</v>
      </c>
      <c r="E12" t="b">
        <f t="shared" ca="1" si="2"/>
        <v>1</v>
      </c>
      <c r="F12" t="e">
        <f ca="1">_xll.qlCmsCouponPricer(,G12,"conundrumbyblack","standard",1)</f>
        <v>#NAME?</v>
      </c>
      <c r="G12" t="e">
        <f ca="1">_xll.qlConstantSwaptionVolatility(,2,"target","following",5,"actual/360")</f>
        <v>#NAME?</v>
      </c>
    </row>
    <row r="13" spans="1:12" x14ac:dyDescent="0.25">
      <c r="A13" t="s">
        <v>18</v>
      </c>
      <c r="B13" t="b">
        <v>0</v>
      </c>
      <c r="D13" s="3" t="str">
        <f t="shared" si="0"/>
        <v>PASS</v>
      </c>
      <c r="E13" t="b">
        <f t="shared" ca="1" si="2"/>
        <v>1</v>
      </c>
      <c r="F13" t="e">
        <f ca="1">_xll.qlConundrumPricerByNumericalIntegration(,G12,"standard",5)</f>
        <v>#NAME?</v>
      </c>
    </row>
    <row r="14" spans="1:12" x14ac:dyDescent="0.25">
      <c r="A14" t="s">
        <v>19</v>
      </c>
      <c r="B14">
        <v>1</v>
      </c>
      <c r="D14" s="3" t="str">
        <f t="shared" si="0"/>
        <v>FAIL</v>
      </c>
      <c r="E14" t="e">
        <f ca="1">_xll.qlConundrumPricerByNumericalIntegrationUpperLimit(F13)</f>
        <v>#NAME?</v>
      </c>
    </row>
    <row r="15" spans="1:12" x14ac:dyDescent="0.25">
      <c r="A15" t="s">
        <v>20</v>
      </c>
      <c r="B15" t="b">
        <v>0</v>
      </c>
      <c r="D15" s="3" t="str">
        <f t="shared" si="0"/>
        <v>PASS</v>
      </c>
      <c r="E15" t="b">
        <f ca="1">ISERROR(F15)</f>
        <v>1</v>
      </c>
      <c r="F15" t="e">
        <f ca="1">_xll.qlDigitalReplication(,"sub")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2017-12-30T14:40:04Z</dcterms:modified>
</cp:coreProperties>
</file>