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75" yWindow="240" windowWidth="19485" windowHeight="1240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Sheet1!$A$3:$E$47</definedName>
  </definedNames>
  <calcPr calcId="171027" calcMode="manual"/>
</workbook>
</file>

<file path=xl/calcChain.xml><?xml version="1.0" encoding="utf-8"?>
<calcChain xmlns="http://schemas.openxmlformats.org/spreadsheetml/2006/main">
  <c r="D47" i="1" l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47" i="1"/>
  <c r="F11" i="1"/>
  <c r="F19" i="1"/>
  <c r="E21" i="1"/>
  <c r="E17" i="1"/>
  <c r="E31" i="1"/>
  <c r="E40" i="1"/>
  <c r="E9" i="1"/>
  <c r="E25" i="1"/>
  <c r="E35" i="1"/>
  <c r="E29" i="1"/>
  <c r="E36" i="1"/>
  <c r="E5" i="1"/>
  <c r="E16" i="1"/>
  <c r="E45" i="1"/>
  <c r="E41" i="1"/>
  <c r="E24" i="1"/>
  <c r="E15" i="1"/>
  <c r="E38" i="1"/>
  <c r="E26" i="1"/>
  <c r="E39" i="1"/>
  <c r="E4" i="1"/>
  <c r="E18" i="1"/>
  <c r="E34" i="1"/>
  <c r="E33" i="1"/>
  <c r="E8" i="1"/>
  <c r="F27" i="1"/>
  <c r="E37" i="1"/>
  <c r="E42" i="1"/>
  <c r="E3" i="1"/>
  <c r="E20" i="1"/>
  <c r="E22" i="1"/>
  <c r="E23" i="1"/>
  <c r="E43" i="1"/>
  <c r="E6" i="1"/>
  <c r="E10" i="1"/>
  <c r="E14" i="1"/>
  <c r="E30" i="1"/>
  <c r="E28" i="1"/>
  <c r="E46" i="1"/>
  <c r="F12" i="1"/>
  <c r="F13" i="1"/>
  <c r="E44" i="1"/>
  <c r="E7" i="1"/>
  <c r="E32" i="1"/>
  <c r="E13" i="1" l="1"/>
  <c r="E12" i="1"/>
  <c r="E27" i="1"/>
  <c r="E19" i="1"/>
  <c r="E11" i="1"/>
  <c r="E47" i="1"/>
</calcChain>
</file>

<file path=xl/sharedStrings.xml><?xml version="1.0" encoding="utf-8"?>
<sst xmlns="http://schemas.openxmlformats.org/spreadsheetml/2006/main" count="63" uniqueCount="55">
  <si>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</si>
  <si>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</si>
  <si>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</si>
  <si>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</si>
  <si>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</si>
  <si>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</si>
  <si>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</si>
  <si>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</si>
  <si>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qlExtrapolatorEnableExtrapolation</t>
  </si>
  <si>
    <t>qlInterpolationInterpolate</t>
  </si>
  <si>
    <t>qlInterpolationDerivative</t>
  </si>
  <si>
    <t>qlInterpolationSecondDerivative</t>
  </si>
  <si>
    <t>qlInterpolationPrimitive</t>
  </si>
  <si>
    <t>qlInterpolationIsInRange</t>
  </si>
  <si>
    <t>qlInterpolationXmin</t>
  </si>
  <si>
    <t>qlInterpolationXmax</t>
  </si>
  <si>
    <t>qlInterpolation</t>
  </si>
  <si>
    <t>qlMixedLinearCubicInterpolation</t>
  </si>
  <si>
    <t>qlCubicInterpolation</t>
  </si>
  <si>
    <t>qlCubicInterpolationPrimitiveConstants</t>
  </si>
  <si>
    <t>qlCubicInterpolationACoefficients</t>
  </si>
  <si>
    <t>qlCubicInterpolationBCoefficients</t>
  </si>
  <si>
    <t>qlCubicInterpolationCCoefficients</t>
  </si>
  <si>
    <t>qlCubicInterpolationMonotonicityAdjustments</t>
  </si>
  <si>
    <t>qlAbcdInterpolation</t>
  </si>
  <si>
    <t>qlAbcdInterpolationA</t>
  </si>
  <si>
    <t>qlAbcdInterpolationB</t>
  </si>
  <si>
    <t>qlAbcdInterpolationC</t>
  </si>
  <si>
    <t>qlAbcdInterpolationD</t>
  </si>
  <si>
    <t>qlAbcdInterpolationRmsError</t>
  </si>
  <si>
    <t>qlAbcdInterpolationMaxError</t>
  </si>
  <si>
    <t>qlAbcdInterpolationEndCriteria</t>
  </si>
  <si>
    <t>qlSABRInterpolation</t>
  </si>
  <si>
    <t>qlSABRInterpolationExpiry</t>
  </si>
  <si>
    <t>qlSABRInterpolationForward</t>
  </si>
  <si>
    <t>qlSABRInterpolationAlpha</t>
  </si>
  <si>
    <t>qlSABRInterpolationBeta</t>
  </si>
  <si>
    <t>qlSABRInterpolationNu</t>
  </si>
  <si>
    <t>qlSABRInterpolationRho</t>
  </si>
  <si>
    <t>qlSABRInterpolationRmsError</t>
  </si>
  <si>
    <t>qlSABRInterpolationMaxError</t>
  </si>
  <si>
    <t>qlSABRInterpolationEndCriteria</t>
  </si>
  <si>
    <t>qlSABRInterpolationWeights</t>
  </si>
  <si>
    <t>qlInterpolation2DXmin</t>
  </si>
  <si>
    <t>qlInterpolation2DXmax</t>
  </si>
  <si>
    <t>qlInterpolation2DXvalues</t>
  </si>
  <si>
    <t>qlInterpolation2DYmin</t>
  </si>
  <si>
    <t>qlInterpolation2DYmax</t>
  </si>
  <si>
    <t>qlInterpolation2DYvalues</t>
  </si>
  <si>
    <t>qlInterpolation2DzData</t>
  </si>
  <si>
    <t>qlInterpolation2DIsInRange</t>
  </si>
  <si>
    <t>qlInterpolation2DInterpolate</t>
  </si>
  <si>
    <t>qlInterpolation2D</t>
  </si>
  <si>
    <t>OK</t>
  </si>
  <si>
    <t>MaxIterations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</si>
</sst>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7"/>
  <sheetViews>
    <sheetView tabSelected="1" workbookViewId="0">
      <pane ySplit="2" topLeftCell="A3" activePane="bottomLeft" state="frozen"/>
      <selection pane="bottomLeft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13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3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3" x14ac:dyDescent="0.25">
      <c r="A3" t="s">
        <v>8</v>
      </c>
      <c r="B3" t="b">
        <v>1</v>
      </c>
      <c r="D3" s="3" t="str">
        <f>IF(ISERROR(B3),"ERROR",IF(ISERROR(C3),"FAIL",IF(B3=C3,"PASS","FAIL")))</f>
        <v>FAIL</v>
      </c>
      <c r="E3" t="e">
        <f ca="1">_xll.qlExtrapolatorEnableExtrapolation(F11)</f>
        <v>#NAME?</v>
      </c>
    </row>
    <row r="4" spans="1:13" x14ac:dyDescent="0.25">
      <c r="A4" t="s">
        <v>9</v>
      </c>
      <c r="B4">
        <v>4</v>
      </c>
      <c r="D4" s="3" t="str">
        <f t="shared" ref="D4:D47" si="0">IF(ISERROR(B4),"ERROR",IF(ISERROR(C4),"FAIL",IF(B4=C4,"PASS","FAIL")))</f>
        <v>FAIL</v>
      </c>
      <c r="E4" t="e">
        <f ca="1">_xll.qlInterpolationInterpolate(F11,G11:G14)</f>
        <v>#NAME?</v>
      </c>
    </row>
    <row r="5" spans="1:13" x14ac:dyDescent="0.25">
      <c r="A5" t="s">
        <v>10</v>
      </c>
      <c r="B5">
        <v>0.99999999999999989</v>
      </c>
      <c r="D5" s="3" t="str">
        <f t="shared" si="0"/>
        <v>FAIL</v>
      </c>
      <c r="E5" t="e">
        <f ca="1">_xll.qlInterpolationDerivative(F11,G11:G14)</f>
        <v>#NAME?</v>
      </c>
    </row>
    <row r="6" spans="1:13" x14ac:dyDescent="0.25">
      <c r="A6" t="s">
        <v>11</v>
      </c>
      <c r="B6">
        <v>0</v>
      </c>
      <c r="D6" s="3" t="str">
        <f t="shared" si="0"/>
        <v>PASS</v>
      </c>
      <c r="E6" t="e">
        <f ca="1">_xll.qlInterpolationSecondDerivative(F11,G11:G14)</f>
        <v>#NAME?</v>
      </c>
    </row>
    <row r="7" spans="1:13" x14ac:dyDescent="0.25">
      <c r="A7" t="s">
        <v>12</v>
      </c>
      <c r="B7">
        <v>0</v>
      </c>
      <c r="D7" s="3" t="str">
        <f t="shared" si="0"/>
        <v>PASS</v>
      </c>
      <c r="E7" t="e">
        <f ca="1">_xll.qlInterpolationPrimitive(F11,G11:G14)</f>
        <v>#NAME?</v>
      </c>
    </row>
    <row r="8" spans="1:13" x14ac:dyDescent="0.25">
      <c r="A8" t="s">
        <v>13</v>
      </c>
      <c r="B8" t="b">
        <v>1</v>
      </c>
      <c r="D8" s="3" t="str">
        <f t="shared" si="0"/>
        <v>FAIL</v>
      </c>
      <c r="E8" t="e">
        <f ca="1">_xll.qlInterpolationIsInRange(F11,G11:G14)</f>
        <v>#NAME?</v>
      </c>
    </row>
    <row r="9" spans="1:13" x14ac:dyDescent="0.25">
      <c r="A9" t="s">
        <v>14</v>
      </c>
      <c r="B9">
        <v>1</v>
      </c>
      <c r="D9" s="3" t="str">
        <f t="shared" si="0"/>
        <v>FAIL</v>
      </c>
      <c r="E9" t="e">
        <f ca="1">_xll.qlInterpolationXmin(F11)</f>
        <v>#NAME?</v>
      </c>
    </row>
    <row r="10" spans="1:13" x14ac:dyDescent="0.25">
      <c r="A10" t="s">
        <v>15</v>
      </c>
      <c r="B10">
        <v>3</v>
      </c>
      <c r="D10" s="3" t="str">
        <f t="shared" si="0"/>
        <v>FAIL</v>
      </c>
      <c r="E10" t="e">
        <f ca="1">_xll.qlInterpolationXmax(F11)</f>
        <v>#NAME?</v>
      </c>
    </row>
    <row r="11" spans="1:13" x14ac:dyDescent="0.25">
      <c r="A11" s="4" t="s">
        <v>16</v>
      </c>
      <c r="B11" t="s">
        <v>53</v>
      </c>
      <c r="D11" s="3" t="str">
        <f t="shared" si="0"/>
        <v>FAIL</v>
      </c>
      <c r="E11" t="e">
        <f ca="1">IF(ISERROR(F11),NA(),"OK")</f>
        <v>#N/A</v>
      </c>
      <c r="F11" t="e">
        <f ca="1">_xll.qlInterpolation(,,G11:G13,H11:H13)</f>
        <v>#NAME?</v>
      </c>
      <c r="G11">
        <v>1</v>
      </c>
      <c r="H11">
        <v>4</v>
      </c>
      <c r="J11">
        <v>1</v>
      </c>
      <c r="K11">
        <v>2</v>
      </c>
      <c r="L11">
        <v>3</v>
      </c>
      <c r="M11">
        <v>4</v>
      </c>
    </row>
    <row r="12" spans="1:13" x14ac:dyDescent="0.25">
      <c r="A12" s="4" t="s">
        <v>17</v>
      </c>
      <c r="B12" t="s">
        <v>53</v>
      </c>
      <c r="D12" s="3" t="str">
        <f t="shared" si="0"/>
        <v>FAIL</v>
      </c>
      <c r="E12" t="e">
        <f ca="1">IF(ISERROR(F12),NA(),"OK")</f>
        <v>#N/A</v>
      </c>
      <c r="F12" t="e">
        <f ca="1">_xll.qlMixedLinearCubicInterpolation(,G11:G13,H11:H13)</f>
        <v>#NAME?</v>
      </c>
      <c r="G12">
        <v>2</v>
      </c>
      <c r="H12">
        <v>5</v>
      </c>
      <c r="J12">
        <v>2</v>
      </c>
      <c r="K12">
        <v>3</v>
      </c>
      <c r="L12">
        <v>4</v>
      </c>
      <c r="M12">
        <v>5</v>
      </c>
    </row>
    <row r="13" spans="1:13" x14ac:dyDescent="0.25">
      <c r="A13" s="4" t="s">
        <v>18</v>
      </c>
      <c r="B13" t="s">
        <v>53</v>
      </c>
      <c r="D13" s="3" t="str">
        <f t="shared" si="0"/>
        <v>FAIL</v>
      </c>
      <c r="E13" t="e">
        <f ca="1">IF(ISERROR(F13),NA(),"OK")</f>
        <v>#N/A</v>
      </c>
      <c r="F13" t="e">
        <f ca="1">_xll.qlCubicInterpolation(,G11:G14,H11:H14,"kruger",TRUE,"secondderivative",0,"secondderivative",0)</f>
        <v>#NAME?</v>
      </c>
      <c r="G13">
        <v>3</v>
      </c>
      <c r="H13">
        <v>6</v>
      </c>
      <c r="J13">
        <v>3</v>
      </c>
      <c r="K13">
        <v>4</v>
      </c>
      <c r="L13">
        <v>5</v>
      </c>
      <c r="M13">
        <v>6</v>
      </c>
    </row>
    <row r="14" spans="1:13" x14ac:dyDescent="0.25">
      <c r="A14" s="4" t="s">
        <v>19</v>
      </c>
      <c r="B14">
        <v>0</v>
      </c>
      <c r="D14" s="3" t="str">
        <f t="shared" si="0"/>
        <v>PASS</v>
      </c>
      <c r="E14" t="e">
        <f ca="1">_xll.qlCubicInterpolationPrimitiveConstants(F13)</f>
        <v>#NAME?</v>
      </c>
      <c r="G14">
        <v>4</v>
      </c>
      <c r="H14">
        <v>7</v>
      </c>
      <c r="J14">
        <v>4</v>
      </c>
      <c r="K14">
        <v>5</v>
      </c>
      <c r="L14">
        <v>6</v>
      </c>
      <c r="M14">
        <v>7</v>
      </c>
    </row>
    <row r="15" spans="1:13" x14ac:dyDescent="0.25">
      <c r="A15" s="4" t="s">
        <v>20</v>
      </c>
      <c r="B15">
        <v>1</v>
      </c>
      <c r="D15" s="3" t="str">
        <f t="shared" si="0"/>
        <v>FAIL</v>
      </c>
      <c r="E15" t="e">
        <f ca="1">_xll.qlCubicInterpolationACoefficients(F13)</f>
        <v>#NAME?</v>
      </c>
    </row>
    <row r="16" spans="1:13" x14ac:dyDescent="0.25">
      <c r="A16" s="4" t="s">
        <v>21</v>
      </c>
      <c r="B16">
        <v>0</v>
      </c>
      <c r="D16" s="3" t="str">
        <f t="shared" si="0"/>
        <v>PASS</v>
      </c>
      <c r="E16" t="e">
        <f ca="1">_xll.qlCubicInterpolationBCoefficients(F13)</f>
        <v>#NAME?</v>
      </c>
    </row>
    <row r="17" spans="1:6" x14ac:dyDescent="0.25">
      <c r="A17" s="4" t="s">
        <v>22</v>
      </c>
      <c r="B17">
        <v>0</v>
      </c>
      <c r="D17" s="3" t="str">
        <f t="shared" si="0"/>
        <v>PASS</v>
      </c>
      <c r="E17" t="e">
        <f ca="1">_xll.qlCubicInterpolationCCoefficients(F13)</f>
        <v>#NAME?</v>
      </c>
    </row>
    <row r="18" spans="1:6" x14ac:dyDescent="0.25">
      <c r="A18" s="4" t="s">
        <v>23</v>
      </c>
      <c r="B18" t="b">
        <v>0</v>
      </c>
      <c r="D18" s="3" t="str">
        <f t="shared" si="0"/>
        <v>PASS</v>
      </c>
      <c r="E18" t="e">
        <f ca="1">_xll.qlCubicInterpolationMonotonicityAdjustments(F13)</f>
        <v>#NAME?</v>
      </c>
    </row>
    <row r="19" spans="1:6" x14ac:dyDescent="0.25">
      <c r="A19" s="4" t="s">
        <v>24</v>
      </c>
      <c r="B19" t="s">
        <v>53</v>
      </c>
      <c r="D19" s="3" t="str">
        <f t="shared" si="0"/>
        <v>FAIL</v>
      </c>
      <c r="E19" t="e">
        <f ca="1">IF(ISERROR(F19),NA(),"OK")</f>
        <v>#N/A</v>
      </c>
      <c r="F19" t="e">
        <f ca="1">_xll.qlAbcdInterpolation(,G11:G14,H11:H14,1,2,3,4)</f>
        <v>#NAME?</v>
      </c>
    </row>
    <row r="20" spans="1:6" x14ac:dyDescent="0.25">
      <c r="A20" s="4" t="s">
        <v>25</v>
      </c>
      <c r="B20">
        <v>-7.7636293687148434</v>
      </c>
      <c r="D20" s="3" t="str">
        <f t="shared" si="0"/>
        <v>FAIL</v>
      </c>
      <c r="E20" t="e">
        <f ca="1">_xll.qlAbcdInterpolationA(F19)</f>
        <v>#NAME?</v>
      </c>
    </row>
    <row r="21" spans="1:6" x14ac:dyDescent="0.25">
      <c r="A21" s="4" t="s">
        <v>26</v>
      </c>
      <c r="B21">
        <v>-4.9420174793581868</v>
      </c>
      <c r="D21" s="3" t="str">
        <f t="shared" si="0"/>
        <v>FAIL</v>
      </c>
      <c r="E21" t="e">
        <f ca="1">_xll.qlAbcdInterpolationB(F19)</f>
        <v>#NAME?</v>
      </c>
    </row>
    <row r="22" spans="1:6" x14ac:dyDescent="0.25">
      <c r="A22" s="4" t="s">
        <v>27</v>
      </c>
      <c r="B22">
        <v>0.69766803247102049</v>
      </c>
      <c r="D22" s="3" t="str">
        <f t="shared" si="0"/>
        <v>FAIL</v>
      </c>
      <c r="E22" t="e">
        <f ca="1">_xll.qlAbcdInterpolationC(F19)</f>
        <v>#NAME?</v>
      </c>
    </row>
    <row r="23" spans="1:6" x14ac:dyDescent="0.25">
      <c r="A23" s="4" t="s">
        <v>28</v>
      </c>
      <c r="B23">
        <v>11.139418706107959</v>
      </c>
      <c r="D23" s="3" t="str">
        <f t="shared" si="0"/>
        <v>FAIL</v>
      </c>
      <c r="E23" t="e">
        <f ca="1">_xll.qlAbcdInterpolationD(F19)</f>
        <v>#NAME?</v>
      </c>
    </row>
    <row r="24" spans="1:6" x14ac:dyDescent="0.25">
      <c r="A24" s="4" t="s">
        <v>29</v>
      </c>
      <c r="B24">
        <v>2.1471103494774504E-6</v>
      </c>
      <c r="D24" s="3" t="str">
        <f t="shared" si="0"/>
        <v>FAIL</v>
      </c>
      <c r="E24" t="e">
        <f ca="1">_xll.qlAbcdInterpolationRmsError(F19)</f>
        <v>#NAME?</v>
      </c>
    </row>
    <row r="25" spans="1:6" x14ac:dyDescent="0.25">
      <c r="A25" s="4" t="s">
        <v>30</v>
      </c>
      <c r="B25">
        <v>0.14393281788978829</v>
      </c>
      <c r="D25" s="3" t="str">
        <f t="shared" si="0"/>
        <v>FAIL</v>
      </c>
      <c r="E25" t="e">
        <f ca="1">_xll.qlAbcdInterpolationMaxError(F19)</f>
        <v>#NAME?</v>
      </c>
    </row>
    <row r="26" spans="1:6" x14ac:dyDescent="0.25">
      <c r="A26" s="4" t="s">
        <v>31</v>
      </c>
      <c r="B26" t="s">
        <v>54</v>
      </c>
      <c r="D26" s="3" t="str">
        <f t="shared" si="0"/>
        <v>FAIL</v>
      </c>
      <c r="E26" t="e">
        <f ca="1">_xll.qlAbcdInterpolationEndCriteria(F19)</f>
        <v>#NAME?</v>
      </c>
    </row>
    <row r="27" spans="1:6" x14ac:dyDescent="0.25">
      <c r="A27" s="4" t="s">
        <v>32</v>
      </c>
      <c r="B27" t="s">
        <v>53</v>
      </c>
      <c r="D27" s="3" t="str">
        <f t="shared" si="0"/>
        <v>FAIL</v>
      </c>
      <c r="E27" t="e">
        <f ca="1">IF(ISERROR(F27),NA(),"OK")</f>
        <v>#N/A</v>
      </c>
      <c r="F27" t="e">
        <f ca="1">_xll.qlSABRInterpolation(,G11:G14,H11:H14,1,5,1,0.5,3,0.5)</f>
        <v>#NAME?</v>
      </c>
    </row>
    <row r="28" spans="1:6" x14ac:dyDescent="0.25">
      <c r="A28" s="4" t="s">
        <v>33</v>
      </c>
      <c r="B28">
        <v>1</v>
      </c>
      <c r="D28" s="3" t="str">
        <f t="shared" si="0"/>
        <v>FAIL</v>
      </c>
      <c r="E28" t="e">
        <f ca="1">_xll.qlSABRInterpolationExpiry(F27)</f>
        <v>#NAME?</v>
      </c>
    </row>
    <row r="29" spans="1:6" x14ac:dyDescent="0.25">
      <c r="A29" s="4" t="s">
        <v>34</v>
      </c>
      <c r="B29">
        <v>5</v>
      </c>
      <c r="D29" s="3" t="str">
        <f t="shared" si="0"/>
        <v>FAIL</v>
      </c>
      <c r="E29" t="e">
        <f ca="1">_xll.qlSABRInterpolationForward(F27)</f>
        <v>#NAME?</v>
      </c>
    </row>
    <row r="30" spans="1:6" x14ac:dyDescent="0.25">
      <c r="A30" s="4" t="s">
        <v>35</v>
      </c>
      <c r="B30">
        <v>403.47569699818865</v>
      </c>
      <c r="D30" s="3" t="str">
        <f t="shared" si="0"/>
        <v>FAIL</v>
      </c>
      <c r="E30" t="e">
        <f ca="1">_xll.qlSABRInterpolationAlpha(F27)</f>
        <v>#NAME?</v>
      </c>
    </row>
    <row r="31" spans="1:6" x14ac:dyDescent="0.25">
      <c r="A31" s="4" t="s">
        <v>36</v>
      </c>
      <c r="B31">
        <v>0.96361608648142882</v>
      </c>
      <c r="D31" s="3" t="str">
        <f t="shared" si="0"/>
        <v>FAIL</v>
      </c>
      <c r="E31" t="e">
        <f ca="1">_xll.qlSABRInterpolationBeta(F27)</f>
        <v>#NAME?</v>
      </c>
    </row>
    <row r="32" spans="1:6" x14ac:dyDescent="0.25">
      <c r="A32" s="4" t="s">
        <v>37</v>
      </c>
      <c r="B32">
        <v>9.5450411997902709</v>
      </c>
      <c r="D32" s="3" t="str">
        <f t="shared" si="0"/>
        <v>FAIL</v>
      </c>
      <c r="E32" t="e">
        <f ca="1">_xll.qlSABRInterpolationNu(F27)</f>
        <v>#NAME?</v>
      </c>
    </row>
    <row r="33" spans="1:6" x14ac:dyDescent="0.25">
      <c r="A33" s="4" t="s">
        <v>38</v>
      </c>
      <c r="B33">
        <v>-1.891972516973674E-2</v>
      </c>
      <c r="D33" s="3" t="str">
        <f t="shared" si="0"/>
        <v>FAIL</v>
      </c>
      <c r="E33" t="e">
        <f ca="1">_xll.qlSABRInterpolationRho(F27)</f>
        <v>#NAME?</v>
      </c>
    </row>
    <row r="34" spans="1:6" x14ac:dyDescent="0.25">
      <c r="A34" s="4" t="s">
        <v>39</v>
      </c>
      <c r="B34">
        <v>1.2920874845338397E-2</v>
      </c>
      <c r="D34" s="3" t="str">
        <f t="shared" si="0"/>
        <v>FAIL</v>
      </c>
      <c r="E34" t="e">
        <f ca="1">_xll.qlSABRInterpolationRmsError(F27)</f>
        <v>#NAME?</v>
      </c>
    </row>
    <row r="35" spans="1:6" x14ac:dyDescent="0.25">
      <c r="A35" s="4" t="s">
        <v>40</v>
      </c>
      <c r="B35">
        <v>5.2496772945305636E-2</v>
      </c>
      <c r="D35" s="3" t="str">
        <f t="shared" si="0"/>
        <v>FAIL</v>
      </c>
      <c r="E35" t="e">
        <f ca="1">_xll.qlSABRInterpolationMaxError(F27)</f>
        <v>#NAME?</v>
      </c>
    </row>
    <row r="36" spans="1:6" x14ac:dyDescent="0.25">
      <c r="A36" s="4" t="s">
        <v>41</v>
      </c>
      <c r="B36" t="s">
        <v>54</v>
      </c>
      <c r="D36" s="3" t="str">
        <f t="shared" si="0"/>
        <v>FAIL</v>
      </c>
      <c r="E36" t="e">
        <f ca="1">_xll.qlSABRInterpolationEndCriteria(F27)</f>
        <v>#NAME?</v>
      </c>
    </row>
    <row r="37" spans="1:6" x14ac:dyDescent="0.25">
      <c r="A37" s="4" t="s">
        <v>42</v>
      </c>
      <c r="B37">
        <v>0.59588070870046583</v>
      </c>
      <c r="D37" s="3" t="str">
        <f t="shared" si="0"/>
        <v>FAIL</v>
      </c>
      <c r="E37" t="e">
        <f ca="1">_xll.qlSABRInterpolationWeights(F27)</f>
        <v>#NAME?</v>
      </c>
    </row>
    <row r="38" spans="1:6" x14ac:dyDescent="0.25">
      <c r="A38" s="4" t="s">
        <v>43</v>
      </c>
      <c r="B38">
        <v>1</v>
      </c>
      <c r="D38" s="3" t="str">
        <f t="shared" si="0"/>
        <v>FAIL</v>
      </c>
      <c r="E38" t="e">
        <f ca="1">_xll.qlInterpolation2DXmin(F47)</f>
        <v>#NAME?</v>
      </c>
    </row>
    <row r="39" spans="1:6" x14ac:dyDescent="0.25">
      <c r="A39" s="4" t="s">
        <v>44</v>
      </c>
      <c r="B39">
        <v>4</v>
      </c>
      <c r="D39" s="3" t="str">
        <f t="shared" si="0"/>
        <v>FAIL</v>
      </c>
      <c r="E39" t="e">
        <f ca="1">_xll.qlInterpolation2DXmax(F47)</f>
        <v>#NAME?</v>
      </c>
    </row>
    <row r="40" spans="1:6" x14ac:dyDescent="0.25">
      <c r="A40" s="4" t="s">
        <v>45</v>
      </c>
      <c r="B40">
        <v>1</v>
      </c>
      <c r="D40" s="3" t="str">
        <f t="shared" si="0"/>
        <v>FAIL</v>
      </c>
      <c r="E40" t="e">
        <f ca="1">_xll.qlInterpolation2DXvalues(F47)</f>
        <v>#NAME?</v>
      </c>
    </row>
    <row r="41" spans="1:6" x14ac:dyDescent="0.25">
      <c r="A41" s="4" t="s">
        <v>46</v>
      </c>
      <c r="B41">
        <v>4</v>
      </c>
      <c r="D41" s="3" t="str">
        <f t="shared" si="0"/>
        <v>FAIL</v>
      </c>
      <c r="E41" t="e">
        <f ca="1">_xll.qlInterpolation2DYmin(F47)</f>
        <v>#NAME?</v>
      </c>
    </row>
    <row r="42" spans="1:6" x14ac:dyDescent="0.25">
      <c r="A42" s="4" t="s">
        <v>47</v>
      </c>
      <c r="B42">
        <v>7</v>
      </c>
      <c r="D42" s="3" t="str">
        <f t="shared" si="0"/>
        <v>FAIL</v>
      </c>
      <c r="E42" t="e">
        <f ca="1">_xll.qlInterpolation2DYmax(F47)</f>
        <v>#NAME?</v>
      </c>
    </row>
    <row r="43" spans="1:6" x14ac:dyDescent="0.25">
      <c r="A43" s="4" t="s">
        <v>48</v>
      </c>
      <c r="B43">
        <v>4</v>
      </c>
      <c r="D43" s="3" t="str">
        <f t="shared" si="0"/>
        <v>FAIL</v>
      </c>
      <c r="E43" t="e">
        <f ca="1">_xll.qlInterpolation2DYvalues(F47)</f>
        <v>#NAME?</v>
      </c>
    </row>
    <row r="44" spans="1:6" x14ac:dyDescent="0.25">
      <c r="A44" s="4" t="s">
        <v>49</v>
      </c>
      <c r="B44">
        <v>1</v>
      </c>
      <c r="D44" s="3" t="str">
        <f t="shared" si="0"/>
        <v>FAIL</v>
      </c>
      <c r="E44" t="e">
        <f ca="1">_xll.qlInterpolation2DzData(F47)</f>
        <v>#NAME?</v>
      </c>
    </row>
    <row r="45" spans="1:6" x14ac:dyDescent="0.25">
      <c r="A45" s="4" t="s">
        <v>50</v>
      </c>
      <c r="B45" t="b">
        <v>1</v>
      </c>
      <c r="D45" s="3" t="str">
        <f t="shared" si="0"/>
        <v>FAIL</v>
      </c>
      <c r="E45" t="e">
        <f ca="1">_xll.qlInterpolation2DIsInRange(F47,G11:G14,H11)</f>
        <v>#NAME?</v>
      </c>
    </row>
    <row r="46" spans="1:6" x14ac:dyDescent="0.25">
      <c r="A46" s="4" t="s">
        <v>51</v>
      </c>
      <c r="B46">
        <v>1</v>
      </c>
      <c r="D46" s="3" t="str">
        <f t="shared" si="0"/>
        <v>FAIL</v>
      </c>
      <c r="E46" t="e">
        <f ca="1">_xll.qlInterpolation2DInterpolate(F47,G11,H11)</f>
        <v>#NAME?</v>
      </c>
    </row>
    <row r="47" spans="1:6" x14ac:dyDescent="0.25">
      <c r="A47" s="4" t="s">
        <v>52</v>
      </c>
      <c r="B47" t="s">
        <v>53</v>
      </c>
      <c r="D47" s="3" t="str">
        <f t="shared" si="0"/>
        <v>FAIL</v>
      </c>
      <c r="E47" t="e">
        <f ca="1">IF(ISERROR(F47),NA(),"OK")</f>
        <v>#N/A</v>
      </c>
      <c r="F47" t="e">
        <f ca="1">_xll.qlInterpolation2D(,"bilinear",G11:G14,H11:H14,J11:M14)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2017-12-30T14:41:19Z</dcterms:modified>
</cp:coreProperties>
</file>