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Sheet1!$A$3:$E$42</definedName>
  </definedNames>
  <calcPr calcId="145621"/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33" i="1"/>
  <c r="D3" i="1" l="1"/>
  <c r="E13" i="1"/>
  <c r="E34" i="1"/>
  <c r="E20" i="1"/>
  <c r="E29" i="1"/>
  <c r="E18" i="1"/>
  <c r="E31" i="1"/>
  <c r="E21" i="1"/>
  <c r="E36" i="1"/>
  <c r="E25" i="1"/>
  <c r="E6" i="1"/>
  <c r="E42" i="1"/>
  <c r="E32" i="1"/>
  <c r="E40" i="1"/>
  <c r="E26" i="1"/>
  <c r="E37" i="1"/>
  <c r="E27" i="1"/>
  <c r="E15" i="1"/>
  <c r="E7" i="1"/>
  <c r="E39" i="1"/>
  <c r="E5" i="1"/>
  <c r="E28" i="1"/>
  <c r="E30" i="1"/>
  <c r="E8" i="1"/>
  <c r="E4" i="1"/>
  <c r="E3" i="1"/>
  <c r="E14" i="1"/>
  <c r="E41" i="1"/>
  <c r="E9" i="1"/>
  <c r="E35" i="1"/>
  <c r="E12" i="1"/>
  <c r="E11" i="1"/>
  <c r="E38" i="1"/>
  <c r="E22" i="1"/>
  <c r="E24" i="1"/>
  <c r="E16" i="1"/>
  <c r="E19" i="1"/>
  <c r="E23" i="1"/>
  <c r="E10" i="1"/>
  <c r="E17" i="1"/>
</calcChain>
</file>

<file path=xl/sharedStrings.xml><?xml version="1.0" encoding="utf-8"?>
<sst xmlns="http://schemas.openxmlformats.org/spreadsheetml/2006/main" count="68" uniqueCount="53">
  <si>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</si>
  <si>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</si>
  <si>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</si>
  <si>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</si>
  <si>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</si>
  <si>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</si>
  <si>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</si>
  <si>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</si>
  <si>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qlPeriodFromFrequency</t>
  </si>
  <si>
    <t>qlFrequencyFromPeriod</t>
  </si>
  <si>
    <t>qlPeriodLessThan</t>
  </si>
  <si>
    <t>qlPeriodEquivalent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</si>
  <si>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</si>
  <si>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</si>
  <si>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</si>
  <si>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</si>
  <si>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</si>
  <si>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</si>
  <si>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</si>
  <si>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</si>
  <si>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</si>
  <si>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</si>
  <si>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qlIMMNextCode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</si>
  <si>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</si>
  <si>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</si>
  <si>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</si>
  <si>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</si>
  <si>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</si>
  <si>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</si>
  <si>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</si>
  <si>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</si>
  <si>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</si>
  <si>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</si>
  <si>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</si>
  <si>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</si>
  <si>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</si>
  <si>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</si>
  <si>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</si>
  <si>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</si>
  <si>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</si>
  <si>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</si>
  <si>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qlECBNextDate</t>
  </si>
  <si>
    <t>qlECBNextDate2</t>
  </si>
  <si>
    <t>qlECBNextDates</t>
  </si>
  <si>
    <t>qlECBIsECBdate</t>
  </si>
  <si>
    <t>qlECBIsECBcode</t>
  </si>
  <si>
    <t>qlECBNextCode</t>
  </si>
  <si>
    <t>qlECBNextCode2</t>
  </si>
  <si>
    <t>Daily</t>
  </si>
  <si>
    <t>11M</t>
  </si>
  <si>
    <t>H5</t>
  </si>
  <si>
    <t>Z6</t>
  </si>
  <si>
    <t>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</si>
</sst>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abSelected="1" workbookViewId="0"/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 t="s">
        <v>52</v>
      </c>
      <c r="C3" t="s">
        <v>52</v>
      </c>
      <c r="D3" s="3" t="str">
        <f t="shared" ref="D3:D42" si="0">IF(B3=C3,"PASS","FAIL")</f>
        <v>PASS</v>
      </c>
      <c r="E3" t="str">
        <f>_xll.qlPeriodFromFrequency("daily")</f>
        <v>1D</v>
      </c>
    </row>
    <row r="4" spans="1:7" x14ac:dyDescent="0.25">
      <c r="A4" t="s">
        <v>9</v>
      </c>
      <c r="B4" t="s">
        <v>48</v>
      </c>
      <c r="C4" t="s">
        <v>48</v>
      </c>
      <c r="D4" s="3" t="str">
        <f t="shared" si="0"/>
        <v>PASS</v>
      </c>
      <c r="E4" t="str">
        <f>_xll.qlFrequencyFromPeriod("1d")</f>
        <v>Daily</v>
      </c>
    </row>
    <row r="5" spans="1:7" x14ac:dyDescent="0.25">
      <c r="A5" t="s">
        <v>10</v>
      </c>
      <c r="B5" t="b">
        <v>1</v>
      </c>
      <c r="C5" t="b">
        <v>1</v>
      </c>
      <c r="D5" s="3" t="str">
        <f t="shared" si="0"/>
        <v>PASS</v>
      </c>
      <c r="E5" t="b">
        <f>_xll.qlPeriodLessThan("1d","2d")</f>
        <v>1</v>
      </c>
    </row>
    <row r="6" spans="1:7" x14ac:dyDescent="0.25">
      <c r="A6" t="s">
        <v>11</v>
      </c>
      <c r="B6" t="s">
        <v>49</v>
      </c>
      <c r="C6" t="s">
        <v>49</v>
      </c>
      <c r="D6" s="3" t="str">
        <f t="shared" si="0"/>
        <v>PASS</v>
      </c>
      <c r="E6" t="str">
        <f>_xll.qlPeriodEquivalent("1Y-1M")</f>
        <v>11M</v>
      </c>
      <c r="F6" s="4"/>
    </row>
    <row r="7" spans="1:7" x14ac:dyDescent="0.25">
      <c r="A7" t="s">
        <v>12</v>
      </c>
      <c r="B7">
        <v>367</v>
      </c>
      <c r="C7">
        <v>367</v>
      </c>
      <c r="D7" s="3" t="str">
        <f t="shared" si="0"/>
        <v>PASS</v>
      </c>
      <c r="E7">
        <f>_xll.qlDateMinDate()</f>
        <v>367</v>
      </c>
    </row>
    <row r="8" spans="1:7" x14ac:dyDescent="0.25">
      <c r="A8" t="s">
        <v>13</v>
      </c>
      <c r="B8">
        <v>109574</v>
      </c>
      <c r="C8">
        <v>109574</v>
      </c>
      <c r="D8" s="3" t="str">
        <f t="shared" si="0"/>
        <v>PASS</v>
      </c>
      <c r="E8">
        <f>_xll.qlDateMaxDate()</f>
        <v>109574</v>
      </c>
      <c r="G8" s="5">
        <v>25569</v>
      </c>
    </row>
    <row r="9" spans="1:7" x14ac:dyDescent="0.25">
      <c r="A9" t="s">
        <v>14</v>
      </c>
      <c r="B9" t="b">
        <v>0</v>
      </c>
      <c r="C9" t="b">
        <v>0</v>
      </c>
      <c r="D9" s="3" t="str">
        <f t="shared" si="0"/>
        <v>PASS</v>
      </c>
      <c r="E9" t="b">
        <f>_xll.qlDateIsLeap(1970)</f>
        <v>0</v>
      </c>
    </row>
    <row r="10" spans="1:7" x14ac:dyDescent="0.25">
      <c r="A10" t="s">
        <v>15</v>
      </c>
      <c r="B10">
        <v>25599</v>
      </c>
      <c r="C10">
        <v>25599</v>
      </c>
      <c r="D10" s="3" t="str">
        <f t="shared" si="0"/>
        <v>PASS</v>
      </c>
      <c r="E10">
        <f>_xll.qlDateEndOfMonth(25569)</f>
        <v>25599</v>
      </c>
      <c r="G10" s="5">
        <v>42005</v>
      </c>
    </row>
    <row r="11" spans="1:7" x14ac:dyDescent="0.25">
      <c r="A11" t="s">
        <v>16</v>
      </c>
      <c r="B11" t="b">
        <v>0</v>
      </c>
      <c r="C11" t="b">
        <v>0</v>
      </c>
      <c r="D11" s="3" t="str">
        <f t="shared" si="0"/>
        <v>PASS</v>
      </c>
      <c r="E11" t="b">
        <f>_xll.qlDateIsEndOfMonth(25569)</f>
        <v>0</v>
      </c>
      <c r="G11" s="5">
        <v>42369</v>
      </c>
    </row>
    <row r="12" spans="1:7" x14ac:dyDescent="0.25">
      <c r="A12" t="s">
        <v>17</v>
      </c>
      <c r="B12">
        <v>25573</v>
      </c>
      <c r="C12">
        <v>25573</v>
      </c>
      <c r="D12" s="3" t="str">
        <f t="shared" si="0"/>
        <v>PASS</v>
      </c>
      <c r="E12">
        <f>_xll.qlDateNextWeekday(25569,"Monday")</f>
        <v>25573</v>
      </c>
    </row>
    <row r="13" spans="1:7" x14ac:dyDescent="0.25">
      <c r="A13" t="s">
        <v>18</v>
      </c>
      <c r="B13">
        <v>25594</v>
      </c>
      <c r="C13">
        <v>25594</v>
      </c>
      <c r="D13" s="3" t="str">
        <f t="shared" si="0"/>
        <v>PASS</v>
      </c>
      <c r="E13">
        <f>_xll.qlDateNthWeekday(4,"monday","january",1970)</f>
        <v>25594</v>
      </c>
    </row>
    <row r="14" spans="1:7" x14ac:dyDescent="0.25">
      <c r="A14" t="s">
        <v>19</v>
      </c>
      <c r="B14" t="b">
        <v>0</v>
      </c>
      <c r="C14" t="b">
        <v>0</v>
      </c>
      <c r="D14" s="3" t="str">
        <f t="shared" si="0"/>
        <v>PASS</v>
      </c>
      <c r="E14" t="b">
        <f>_xll.qlIMMIsIMMdate(25569)</f>
        <v>0</v>
      </c>
    </row>
    <row r="15" spans="1:7" x14ac:dyDescent="0.25">
      <c r="A15" t="s">
        <v>20</v>
      </c>
      <c r="B15" t="b">
        <v>0</v>
      </c>
      <c r="C15" t="b">
        <v>0</v>
      </c>
      <c r="D15" s="3" t="str">
        <f t="shared" si="0"/>
        <v>PASS</v>
      </c>
      <c r="E15" t="b">
        <f>_xll.qlIMMIsIMMcode(H6)</f>
        <v>0</v>
      </c>
    </row>
    <row r="16" spans="1:7" x14ac:dyDescent="0.25">
      <c r="A16" t="s">
        <v>21</v>
      </c>
      <c r="B16" t="s">
        <v>50</v>
      </c>
      <c r="C16" t="s">
        <v>50</v>
      </c>
      <c r="D16" s="3" t="str">
        <f t="shared" si="0"/>
        <v>PASS</v>
      </c>
      <c r="E16" t="str">
        <f>_xll.qlIMMCode(42081)</f>
        <v>H5</v>
      </c>
      <c r="G16" s="5">
        <v>42081</v>
      </c>
    </row>
    <row r="17" spans="1:5" x14ac:dyDescent="0.25">
      <c r="A17" t="s">
        <v>22</v>
      </c>
      <c r="B17" t="s">
        <v>51</v>
      </c>
      <c r="C17" t="s">
        <v>51</v>
      </c>
      <c r="D17" s="3" t="str">
        <f t="shared" si="0"/>
        <v>PASS</v>
      </c>
      <c r="E17" t="str">
        <f>_xll.qlIMMNextCode()</f>
        <v>Z6</v>
      </c>
    </row>
    <row r="18" spans="1:5" x14ac:dyDescent="0.25">
      <c r="A18" t="s">
        <v>23</v>
      </c>
      <c r="B18" t="s">
        <v>51</v>
      </c>
      <c r="C18" t="s">
        <v>51</v>
      </c>
      <c r="D18" s="3" t="str">
        <f t="shared" si="0"/>
        <v>PASS</v>
      </c>
      <c r="E18" t="str">
        <f>_xll.qlIMMNextCodes(,TRUE)</f>
        <v>Z6</v>
      </c>
    </row>
    <row r="19" spans="1:5" x14ac:dyDescent="0.25">
      <c r="A19" t="s">
        <v>24</v>
      </c>
      <c r="B19">
        <v>45735</v>
      </c>
      <c r="C19">
        <v>45735</v>
      </c>
      <c r="D19" s="3" t="str">
        <f t="shared" si="0"/>
        <v>PASS</v>
      </c>
      <c r="E19">
        <f>_xll.qlIMMDate("H5")</f>
        <v>45735</v>
      </c>
    </row>
    <row r="20" spans="1:5" x14ac:dyDescent="0.25">
      <c r="A20" t="s">
        <v>25</v>
      </c>
      <c r="B20">
        <v>42725</v>
      </c>
      <c r="C20">
        <v>42725</v>
      </c>
      <c r="D20" s="3" t="str">
        <f t="shared" si="0"/>
        <v>PASS</v>
      </c>
      <c r="E20">
        <f>_xll.qlIMMNextDate()</f>
        <v>42725</v>
      </c>
    </row>
    <row r="21" spans="1:5" x14ac:dyDescent="0.25">
      <c r="A21" t="s">
        <v>26</v>
      </c>
      <c r="B21">
        <v>42725</v>
      </c>
      <c r="C21">
        <v>42725</v>
      </c>
      <c r="D21" s="3" t="str">
        <f t="shared" si="0"/>
        <v>PASS</v>
      </c>
      <c r="E21">
        <f>_xll.qlIMMNextDates(,1)</f>
        <v>42725</v>
      </c>
    </row>
    <row r="22" spans="1:5" x14ac:dyDescent="0.25">
      <c r="A22" t="s">
        <v>27</v>
      </c>
      <c r="B22" t="b">
        <v>0</v>
      </c>
      <c r="C22" t="b">
        <v>0</v>
      </c>
      <c r="D22" s="3" t="str">
        <f t="shared" si="0"/>
        <v>PASS</v>
      </c>
      <c r="E22" t="b">
        <f>_xll.qlASXIsASXdate(25569)</f>
        <v>0</v>
      </c>
    </row>
    <row r="23" spans="1:5" x14ac:dyDescent="0.25">
      <c r="A23" t="s">
        <v>28</v>
      </c>
      <c r="B23" t="b">
        <v>0</v>
      </c>
      <c r="C23" t="b">
        <v>0</v>
      </c>
      <c r="D23" s="3" t="str">
        <f t="shared" si="0"/>
        <v>PASS</v>
      </c>
      <c r="E23" t="b">
        <f>_xll.qlASXIsASXcode(M5)</f>
        <v>0</v>
      </c>
    </row>
    <row r="24" spans="1:5" x14ac:dyDescent="0.25">
      <c r="A24" t="s">
        <v>29</v>
      </c>
      <c r="B24" t="s">
        <v>51</v>
      </c>
      <c r="C24" t="s">
        <v>51</v>
      </c>
      <c r="D24" s="3" t="str">
        <f t="shared" si="0"/>
        <v>PASS</v>
      </c>
      <c r="E24" t="str">
        <f>_xll.qlASXCode(42713)</f>
        <v>Z6</v>
      </c>
    </row>
    <row r="25" spans="1:5" x14ac:dyDescent="0.25">
      <c r="A25" t="s">
        <v>30</v>
      </c>
      <c r="B25" t="s">
        <v>51</v>
      </c>
      <c r="C25" t="s">
        <v>51</v>
      </c>
      <c r="D25" s="3" t="str">
        <f t="shared" si="0"/>
        <v>PASS</v>
      </c>
      <c r="E25" t="str">
        <f>_xll.qlASXNextCode()</f>
        <v>Z6</v>
      </c>
    </row>
    <row r="26" spans="1:5" x14ac:dyDescent="0.25">
      <c r="A26" t="s">
        <v>31</v>
      </c>
      <c r="B26" t="s">
        <v>51</v>
      </c>
      <c r="C26" t="s">
        <v>51</v>
      </c>
      <c r="D26" s="3" t="str">
        <f t="shared" si="0"/>
        <v>PASS</v>
      </c>
      <c r="E26" t="str">
        <f>_xll.qlASXNextCodes(,1)</f>
        <v>Z6</v>
      </c>
    </row>
    <row r="27" spans="1:5" x14ac:dyDescent="0.25">
      <c r="A27" t="s">
        <v>32</v>
      </c>
      <c r="B27">
        <v>45730</v>
      </c>
      <c r="C27">
        <v>45730</v>
      </c>
      <c r="D27" s="3" t="str">
        <f t="shared" si="0"/>
        <v>PASS</v>
      </c>
      <c r="E27">
        <f>_xll.qlASXDate("H5")</f>
        <v>45730</v>
      </c>
    </row>
    <row r="28" spans="1:5" x14ac:dyDescent="0.25">
      <c r="A28" t="s">
        <v>33</v>
      </c>
      <c r="B28">
        <v>42713</v>
      </c>
      <c r="C28">
        <v>42713</v>
      </c>
      <c r="D28" s="3" t="str">
        <f t="shared" si="0"/>
        <v>PASS</v>
      </c>
      <c r="E28">
        <f>_xll.qlASXNextDate()</f>
        <v>42713</v>
      </c>
    </row>
    <row r="29" spans="1:5" x14ac:dyDescent="0.25">
      <c r="A29" t="s">
        <v>34</v>
      </c>
      <c r="B29">
        <v>42713</v>
      </c>
      <c r="C29">
        <v>42713</v>
      </c>
      <c r="D29" s="3" t="str">
        <f t="shared" si="0"/>
        <v>PASS</v>
      </c>
      <c r="E29">
        <f>_xll.qlASXNextDates(,1)</f>
        <v>42713</v>
      </c>
    </row>
    <row r="30" spans="1:5" x14ac:dyDescent="0.25">
      <c r="A30" t="s">
        <v>35</v>
      </c>
      <c r="B30">
        <v>38371</v>
      </c>
      <c r="C30">
        <v>25569</v>
      </c>
      <c r="D30" s="3" t="str">
        <f t="shared" si="0"/>
        <v>FAIL</v>
      </c>
      <c r="E30">
        <f>_xll.qlECBKnownDates()</f>
        <v>25569</v>
      </c>
    </row>
    <row r="31" spans="1:5" x14ac:dyDescent="0.25">
      <c r="A31" t="s">
        <v>36</v>
      </c>
      <c r="B31" t="b">
        <v>1</v>
      </c>
      <c r="C31" t="b">
        <v>1</v>
      </c>
      <c r="D31" s="3" t="str">
        <f t="shared" si="0"/>
        <v>PASS</v>
      </c>
      <c r="E31" t="b">
        <f>_xll.qlECBAddDate(25569)</f>
        <v>1</v>
      </c>
    </row>
    <row r="32" spans="1:5" x14ac:dyDescent="0.25">
      <c r="A32" t="s">
        <v>37</v>
      </c>
      <c r="B32" t="b">
        <v>1</v>
      </c>
      <c r="C32" t="b">
        <v>1</v>
      </c>
      <c r="D32" s="3" t="str">
        <f t="shared" si="0"/>
        <v>PASS</v>
      </c>
      <c r="E32" t="b">
        <f>_xll.qlECBRemoveDate(25570)</f>
        <v>1</v>
      </c>
    </row>
    <row r="33" spans="1:7" x14ac:dyDescent="0.25">
      <c r="A33" t="s">
        <v>38</v>
      </c>
      <c r="B33">
        <v>38371</v>
      </c>
      <c r="C33">
        <v>38371</v>
      </c>
      <c r="D33" s="3" t="str">
        <f t="shared" si="0"/>
        <v>PASS</v>
      </c>
      <c r="E33">
        <f>_xll.qlECBDate2("january",1971)</f>
        <v>38371</v>
      </c>
    </row>
    <row r="34" spans="1:7" x14ac:dyDescent="0.25">
      <c r="A34" t="s">
        <v>39</v>
      </c>
      <c r="B34">
        <v>40247</v>
      </c>
      <c r="C34">
        <v>40247</v>
      </c>
      <c r="D34" s="3" t="str">
        <f t="shared" si="0"/>
        <v>PASS</v>
      </c>
      <c r="E34">
        <f>_xll.qlECBDate("MAR10")</f>
        <v>40247</v>
      </c>
    </row>
    <row r="35" spans="1:7" x14ac:dyDescent="0.25">
      <c r="A35" t="s">
        <v>40</v>
      </c>
      <c r="B35" s="6">
        <v>42439</v>
      </c>
      <c r="C35" s="6">
        <v>42439</v>
      </c>
      <c r="D35" s="3" t="str">
        <f t="shared" si="0"/>
        <v>PASS</v>
      </c>
      <c r="E35" t="str">
        <f>_xll.qlECBCode(40247)</f>
        <v>MAR10</v>
      </c>
      <c r="G35" s="5">
        <v>40247</v>
      </c>
    </row>
    <row r="36" spans="1:7" x14ac:dyDescent="0.25">
      <c r="A36" t="s">
        <v>41</v>
      </c>
      <c r="B36">
        <v>42718</v>
      </c>
      <c r="C36">
        <v>42718</v>
      </c>
      <c r="D36" s="3" t="str">
        <f t="shared" si="0"/>
        <v>PASS</v>
      </c>
      <c r="E36">
        <f>_xll.qlECBNextDate()</f>
        <v>42718</v>
      </c>
    </row>
    <row r="37" spans="1:7" x14ac:dyDescent="0.25">
      <c r="A37" t="s">
        <v>42</v>
      </c>
      <c r="B37">
        <v>40282</v>
      </c>
      <c r="C37">
        <v>40282</v>
      </c>
      <c r="D37" s="3" t="str">
        <f t="shared" si="0"/>
        <v>PASS</v>
      </c>
      <c r="E37">
        <f>_xll.qlECBNextDate2("MAR10")</f>
        <v>40282</v>
      </c>
    </row>
    <row r="38" spans="1:7" x14ac:dyDescent="0.25">
      <c r="A38" t="s">
        <v>43</v>
      </c>
      <c r="B38">
        <v>42718</v>
      </c>
      <c r="C38">
        <v>42718</v>
      </c>
      <c r="D38" s="3" t="str">
        <f t="shared" si="0"/>
        <v>PASS</v>
      </c>
      <c r="E38">
        <f>_xll.qlECBNextDates(,1)</f>
        <v>42718</v>
      </c>
    </row>
    <row r="39" spans="1:7" x14ac:dyDescent="0.25">
      <c r="A39" t="s">
        <v>44</v>
      </c>
      <c r="B39" t="b">
        <v>0</v>
      </c>
      <c r="C39" t="b">
        <v>1</v>
      </c>
      <c r="D39" s="3" t="str">
        <f t="shared" si="0"/>
        <v>FAIL</v>
      </c>
      <c r="E39" t="b">
        <f>_xll.qlECBIsECBdate(25569)</f>
        <v>1</v>
      </c>
    </row>
    <row r="40" spans="1:7" x14ac:dyDescent="0.25">
      <c r="A40" t="s">
        <v>45</v>
      </c>
      <c r="B40" t="b">
        <v>1</v>
      </c>
      <c r="C40" t="b">
        <v>1</v>
      </c>
      <c r="D40" s="3" t="str">
        <f t="shared" si="0"/>
        <v>PASS</v>
      </c>
      <c r="E40" t="b">
        <f>_xll.qlECBIsECBcode("MAR10")</f>
        <v>1</v>
      </c>
    </row>
    <row r="41" spans="1:7" x14ac:dyDescent="0.25">
      <c r="A41" t="s">
        <v>46</v>
      </c>
      <c r="B41" s="6">
        <v>42720</v>
      </c>
      <c r="C41" s="6">
        <v>42720</v>
      </c>
      <c r="D41" s="3" t="str">
        <f t="shared" si="0"/>
        <v>PASS</v>
      </c>
      <c r="E41" t="str">
        <f>_xll.qlECBNextCode(,1)</f>
        <v>DEC16</v>
      </c>
    </row>
    <row r="42" spans="1:7" x14ac:dyDescent="0.25">
      <c r="A42" t="s">
        <v>47</v>
      </c>
      <c r="B42" s="6">
        <v>42470</v>
      </c>
      <c r="C42" s="6">
        <v>42470</v>
      </c>
      <c r="D42" s="3" t="str">
        <f t="shared" si="0"/>
        <v>PASS</v>
      </c>
      <c r="E42" t="str">
        <f>_xll.qlECBNextCode2("MAR10")</f>
        <v>APR10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2016-10-28T08:19:44Z</dcterms:modified>
</cp:coreProperties>
</file>