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Sheet1!$A$3:$E$15</definedName>
  </definedNames>
  <calcPr calcId="145621"/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E4" i="1"/>
  <c r="E8" i="1" s="1"/>
  <c r="E6" i="1"/>
  <c r="E5" i="1"/>
  <c r="H3" i="1"/>
  <c r="E9" i="1"/>
  <c r="E7" i="1"/>
  <c r="E10" i="1"/>
  <c r="E3" i="1"/>
  <c r="E13" i="1"/>
  <c r="E11" i="1"/>
  <c r="E12" i="1"/>
  <c r="E14" i="1"/>
  <c r="E15" i="1"/>
  <c r="D6" i="1" l="1"/>
  <c r="D5" i="1"/>
  <c r="D4" i="1"/>
  <c r="D3" i="1"/>
</calcChain>
</file>

<file path=xl/sharedStrings.xml><?xml version="1.0" encoding="utf-8"?>
<sst xmlns="http://schemas.openxmlformats.org/spreadsheetml/2006/main" count="26" uniqueCount="24">
  <si>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</si>
  <si>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</si>
  <si>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</si>
  <si>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</si>
  <si>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</si>
  <si>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</si>
  <si>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</si>
  <si>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</si>
  <si>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qlHullWhite</t>
  </si>
  <si>
    <t>qlVasicek</t>
  </si>
  <si>
    <t>qlFuturesConvexityBias</t>
  </si>
  <si>
    <t>qlVasicekA</t>
  </si>
  <si>
    <t>qlVasicekB</t>
  </si>
  <si>
    <t>qlVasicekLambda</t>
  </si>
  <si>
    <t>qlVasicekSigma</t>
  </si>
  <si>
    <t>qlModelG2</t>
  </si>
  <si>
    <t>qlModelG2A</t>
  </si>
  <si>
    <t>qlModelG2sigma</t>
  </si>
  <si>
    <t>qlModelG2B</t>
  </si>
  <si>
    <t>qlModelG2eta</t>
  </si>
  <si>
    <t>qlModelG2rho</t>
  </si>
  <si>
    <t>srm01#0000</t>
  </si>
  <si>
    <t>srm02#0000</t>
  </si>
  <si>
    <t>srm03#0000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</si>
</sst>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5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8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8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8" x14ac:dyDescent="0.25">
      <c r="A3" t="s">
        <v>8</v>
      </c>
      <c r="B3" t="s">
        <v>21</v>
      </c>
      <c r="D3" s="3" t="str">
        <f>IF(B3=C3,"PASS","FAIL")</f>
        <v>FAIL</v>
      </c>
      <c r="E3" t="str">
        <f>_xll.qlHullWhite("srm01",H3,1,1)</f>
        <v>srm01#0000</v>
      </c>
      <c r="H3" t="str">
        <f>_xll.qlFlatForward(,0,"target",1,"actual/360","continuous","annual")</f>
        <v>obj_00001#0000</v>
      </c>
    </row>
    <row r="4" spans="1:8" x14ac:dyDescent="0.25">
      <c r="A4" t="s">
        <v>9</v>
      </c>
      <c r="B4" t="s">
        <v>22</v>
      </c>
      <c r="D4" s="3" t="str">
        <f t="shared" ref="D4:D15" si="0">IF(B4=C4,"PASS","FAIL")</f>
        <v>FAIL</v>
      </c>
      <c r="E4" t="str">
        <f>_xll.qlVasicek("srm02",0.05,0.1,0.05,0.01,0)</f>
        <v>srm02#0000</v>
      </c>
    </row>
    <row r="5" spans="1:8" x14ac:dyDescent="0.25">
      <c r="A5" t="s">
        <v>10</v>
      </c>
      <c r="B5">
        <v>2.6897035576518178E-3</v>
      </c>
      <c r="D5" s="3" t="str">
        <f t="shared" si="0"/>
        <v>FAIL</v>
      </c>
      <c r="E5">
        <f>_xll.qlFuturesConvexityBias(95,5,5.25,0.015,0.03)</f>
        <v>2.6897035576518178E-3</v>
      </c>
    </row>
    <row r="6" spans="1:8" x14ac:dyDescent="0.25">
      <c r="A6" t="s">
        <v>11</v>
      </c>
      <c r="B6">
        <v>0.1</v>
      </c>
      <c r="D6" s="3" t="str">
        <f t="shared" si="0"/>
        <v>FAIL</v>
      </c>
      <c r="E6">
        <f>_xll.qlVasicekA(E4)</f>
        <v>0.1</v>
      </c>
    </row>
    <row r="7" spans="1:8" x14ac:dyDescent="0.25">
      <c r="A7" t="s">
        <v>12</v>
      </c>
      <c r="B7">
        <v>0.05</v>
      </c>
      <c r="D7" s="3" t="str">
        <f t="shared" si="0"/>
        <v>FAIL</v>
      </c>
      <c r="E7">
        <f>_xll.qlVasicekB(E4)</f>
        <v>0.05</v>
      </c>
    </row>
    <row r="8" spans="1:8" x14ac:dyDescent="0.25">
      <c r="A8" t="s">
        <v>13</v>
      </c>
      <c r="B8">
        <v>0</v>
      </c>
      <c r="D8" s="3" t="str">
        <f t="shared" si="0"/>
        <v>PASS</v>
      </c>
      <c r="E8">
        <f>_xll.qlVasicekLambda(E4)</f>
        <v>0</v>
      </c>
    </row>
    <row r="9" spans="1:8" x14ac:dyDescent="0.25">
      <c r="A9" t="s">
        <v>14</v>
      </c>
      <c r="B9">
        <v>0.01</v>
      </c>
      <c r="D9" s="3" t="str">
        <f t="shared" si="0"/>
        <v>FAIL</v>
      </c>
      <c r="E9">
        <f>_xll.qlVasicekSigma(E4)</f>
        <v>0.01</v>
      </c>
    </row>
    <row r="10" spans="1:8" x14ac:dyDescent="0.25">
      <c r="A10" t="s">
        <v>15</v>
      </c>
      <c r="B10" t="s">
        <v>23</v>
      </c>
      <c r="D10" s="3" t="str">
        <f t="shared" si="0"/>
        <v>FAIL</v>
      </c>
      <c r="E10" t="str">
        <f>_xll.qlModelG2("srm03",H3,0.1,0.01,0.1,0.01,-0.75)</f>
        <v>srm03#0000</v>
      </c>
    </row>
    <row r="11" spans="1:8" x14ac:dyDescent="0.25">
      <c r="A11" t="s">
        <v>16</v>
      </c>
      <c r="B11">
        <v>0.1</v>
      </c>
      <c r="D11" s="3" t="str">
        <f t="shared" si="0"/>
        <v>FAIL</v>
      </c>
      <c r="E11">
        <f>_xll.qlModelG2A(E10)</f>
        <v>0.1</v>
      </c>
    </row>
    <row r="12" spans="1:8" x14ac:dyDescent="0.25">
      <c r="A12" t="s">
        <v>17</v>
      </c>
      <c r="B12">
        <v>0.01</v>
      </c>
      <c r="D12" s="3" t="str">
        <f t="shared" si="0"/>
        <v>FAIL</v>
      </c>
      <c r="E12">
        <f>_xll.qlModelG2sigma(E10)</f>
        <v>0.01</v>
      </c>
    </row>
    <row r="13" spans="1:8" x14ac:dyDescent="0.25">
      <c r="A13" t="s">
        <v>18</v>
      </c>
      <c r="B13">
        <v>0.1</v>
      </c>
      <c r="D13" s="3" t="str">
        <f t="shared" si="0"/>
        <v>FAIL</v>
      </c>
      <c r="E13">
        <f>_xll.qlModelG2B(E10)</f>
        <v>0.1</v>
      </c>
    </row>
    <row r="14" spans="1:8" x14ac:dyDescent="0.25">
      <c r="A14" t="s">
        <v>19</v>
      </c>
      <c r="B14">
        <v>0.01</v>
      </c>
      <c r="D14" s="3" t="str">
        <f t="shared" si="0"/>
        <v>FAIL</v>
      </c>
      <c r="E14">
        <f>_xll.qlModelG2eta(E10)</f>
        <v>0.01</v>
      </c>
    </row>
    <row r="15" spans="1:8" x14ac:dyDescent="0.25">
      <c r="A15" t="s">
        <v>20</v>
      </c>
      <c r="B15">
        <v>-0.75</v>
      </c>
      <c r="D15" s="3" t="str">
        <f t="shared" si="0"/>
        <v>FAIL</v>
      </c>
      <c r="E15">
        <f>_xll.qlModelG2rho(E10)</f>
        <v>-0.75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2016-11-16T15:15:02Z</dcterms:modified>
</cp:coreProperties>
</file>