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Y12" i="6" l="1"/>
  <c r="Y11" i="6"/>
  <c r="Y10" i="6"/>
  <c r="Y9" i="6"/>
  <c r="Y15" i="6"/>
  <c r="Y14" i="6"/>
  <c r="Y13" i="6"/>
  <c r="Y8" i="6"/>
  <c r="V14" i="6"/>
  <c r="V12" i="6"/>
  <c r="V11" i="6"/>
  <c r="V10" i="6"/>
  <c r="V9" i="6"/>
  <c r="V15" i="6"/>
  <c r="V13" i="6"/>
  <c r="V8" i="6"/>
  <c r="I6" i="6"/>
  <c r="J15" i="6"/>
  <c r="J14" i="6"/>
  <c r="J13" i="6"/>
  <c r="J12" i="6"/>
  <c r="J8" i="6"/>
  <c r="J11" i="6"/>
  <c r="J10" i="6"/>
  <c r="J9" i="6"/>
  <c r="J7" i="6"/>
  <c r="I13" i="6"/>
  <c r="I12" i="6"/>
  <c r="I11" i="6"/>
  <c r="I10" i="6"/>
  <c r="I9" i="6"/>
  <c r="I15" i="6"/>
  <c r="I14" i="6"/>
  <c r="I8" i="6"/>
  <c r="I7" i="6"/>
  <c r="E11" i="6"/>
  <c r="E10" i="6"/>
  <c r="E9" i="6"/>
  <c r="E8" i="6"/>
  <c r="E12" i="6"/>
  <c r="E7" i="6"/>
  <c r="P5" i="69" l="1" a="1"/>
  <c r="P5" i="69" s="1"/>
  <c r="P6" i="69"/>
  <c r="P7" i="69"/>
  <c r="P8" i="69"/>
  <c r="P9" i="69"/>
  <c r="P10" i="69"/>
  <c r="P11" i="69"/>
  <c r="P12" i="69"/>
  <c r="P14" i="69"/>
  <c r="P15" i="69"/>
  <c r="P16" i="69"/>
  <c r="P17" i="69"/>
  <c r="P18" i="69"/>
  <c r="P19" i="69"/>
  <c r="P20" i="69"/>
  <c r="P22" i="69"/>
  <c r="P23" i="69"/>
  <c r="P24" i="69"/>
  <c r="P25" i="69"/>
  <c r="P26" i="69"/>
  <c r="P27" i="69"/>
  <c r="P28" i="69"/>
  <c r="P30" i="69"/>
  <c r="P31" i="69"/>
  <c r="P32" i="69"/>
  <c r="P33" i="69"/>
  <c r="P34" i="69"/>
  <c r="P35" i="69"/>
  <c r="P36" i="69"/>
  <c r="P38" i="69"/>
  <c r="P39" i="69"/>
  <c r="P40" i="69"/>
  <c r="P41" i="69"/>
  <c r="P42" i="69"/>
  <c r="P43" i="69"/>
  <c r="P44" i="69"/>
  <c r="P46" i="69"/>
  <c r="P47" i="69"/>
  <c r="P48" i="69"/>
  <c r="P49" i="69"/>
  <c r="P50" i="69"/>
  <c r="P51" i="69"/>
  <c r="P52" i="69"/>
  <c r="P54" i="69"/>
  <c r="P55" i="69"/>
  <c r="P56" i="69"/>
  <c r="P57" i="69"/>
  <c r="P58" i="69"/>
  <c r="P59" i="69"/>
  <c r="P60" i="69"/>
  <c r="P62" i="69"/>
  <c r="P63" i="69"/>
  <c r="P64" i="69"/>
  <c r="P65" i="69"/>
  <c r="P66" i="69"/>
  <c r="P67" i="69"/>
  <c r="P68" i="69"/>
  <c r="P70" i="69"/>
  <c r="P71" i="69"/>
  <c r="P72" i="69"/>
  <c r="P73" i="69"/>
  <c r="P74" i="69"/>
  <c r="P75" i="69"/>
  <c r="P76" i="69"/>
  <c r="P78" i="69"/>
  <c r="P79" i="69"/>
  <c r="P80" i="69"/>
  <c r="P81" i="69"/>
  <c r="P82" i="69"/>
  <c r="P83" i="69"/>
  <c r="P84" i="69"/>
  <c r="P86" i="69"/>
  <c r="P87" i="69"/>
  <c r="P88" i="69"/>
  <c r="P89" i="69"/>
  <c r="P90" i="69"/>
  <c r="P91" i="69"/>
  <c r="P92" i="69"/>
  <c r="P94" i="69"/>
  <c r="P95" i="69"/>
  <c r="P96" i="69"/>
  <c r="P97" i="69"/>
  <c r="P98" i="69"/>
  <c r="P99" i="69"/>
  <c r="P100" i="69"/>
  <c r="P102" i="69"/>
  <c r="P103" i="69"/>
  <c r="P104" i="69"/>
  <c r="P105" i="69"/>
  <c r="P106" i="69"/>
  <c r="P107" i="69"/>
  <c r="P108" i="69"/>
  <c r="P110" i="69"/>
  <c r="P111" i="69"/>
  <c r="P112" i="69"/>
  <c r="P113" i="69"/>
  <c r="P114" i="69"/>
  <c r="P115" i="69"/>
  <c r="P116" i="69"/>
  <c r="P118" i="69"/>
  <c r="P119" i="69"/>
  <c r="P120" i="69"/>
  <c r="P121" i="69"/>
  <c r="P122" i="69"/>
  <c r="P123" i="69"/>
  <c r="P124" i="69"/>
  <c r="P126" i="69"/>
  <c r="P127" i="69"/>
  <c r="P128" i="69"/>
  <c r="P129" i="69"/>
  <c r="P130" i="69"/>
  <c r="P131" i="69"/>
  <c r="P132" i="69"/>
  <c r="P134" i="69"/>
  <c r="P135" i="69"/>
  <c r="P136" i="69"/>
  <c r="P137" i="69"/>
  <c r="P138" i="69"/>
  <c r="P139" i="69"/>
  <c r="P140" i="69"/>
  <c r="P142" i="69"/>
  <c r="P143" i="69"/>
  <c r="P144" i="69"/>
  <c r="P145" i="69"/>
  <c r="P146" i="69"/>
  <c r="P147" i="69"/>
  <c r="P148" i="69"/>
  <c r="P150" i="69"/>
  <c r="P151" i="69"/>
  <c r="P152" i="69"/>
  <c r="P153" i="69"/>
  <c r="P154" i="69"/>
  <c r="P155" i="69"/>
  <c r="P156" i="69"/>
  <c r="P158" i="69"/>
  <c r="P159" i="69"/>
  <c r="P160" i="69"/>
  <c r="P161" i="69"/>
  <c r="P162" i="69"/>
  <c r="P163" i="69"/>
  <c r="P164" i="69"/>
  <c r="P166" i="69"/>
  <c r="P167" i="69"/>
  <c r="P168" i="69"/>
  <c r="P169" i="69"/>
  <c r="P170" i="69"/>
  <c r="P171" i="69"/>
  <c r="P172" i="69"/>
  <c r="P174" i="69"/>
  <c r="P175" i="69"/>
  <c r="P176" i="69"/>
  <c r="P177" i="69"/>
  <c r="P178" i="69"/>
  <c r="P179" i="69"/>
  <c r="P180" i="69"/>
  <c r="P182" i="69"/>
  <c r="P183" i="69"/>
  <c r="P184" i="69"/>
  <c r="P185" i="69"/>
  <c r="P186" i="69"/>
  <c r="P187" i="69"/>
  <c r="P188" i="69"/>
  <c r="P190" i="69"/>
  <c r="P191" i="69"/>
  <c r="P192" i="69"/>
  <c r="P193" i="69"/>
  <c r="P194" i="69"/>
  <c r="P195" i="69"/>
  <c r="P196" i="69"/>
  <c r="P198" i="69"/>
  <c r="P199" i="69"/>
  <c r="P200" i="69"/>
  <c r="P201" i="69"/>
  <c r="P202" i="69"/>
  <c r="P203" i="69"/>
  <c r="P204" i="69"/>
  <c r="P206" i="69"/>
  <c r="P207" i="69"/>
  <c r="P208" i="69"/>
  <c r="P209" i="69"/>
  <c r="P210" i="69"/>
  <c r="P211" i="69"/>
  <c r="P212" i="69"/>
  <c r="P214" i="69"/>
  <c r="P215" i="69"/>
  <c r="P216" i="69"/>
  <c r="P217" i="69"/>
  <c r="P218" i="69"/>
  <c r="P219" i="69"/>
  <c r="P220" i="69"/>
  <c r="P222" i="69"/>
  <c r="P223" i="69"/>
  <c r="P224" i="69"/>
  <c r="P225" i="69"/>
  <c r="P226" i="69"/>
  <c r="P227" i="69"/>
  <c r="P228" i="69"/>
  <c r="P230" i="69"/>
  <c r="P231" i="69"/>
  <c r="P232" i="69"/>
  <c r="P233" i="69"/>
  <c r="P234" i="69"/>
  <c r="P235" i="69"/>
  <c r="P236" i="69"/>
  <c r="P238" i="69"/>
  <c r="P239" i="69"/>
  <c r="P240" i="69"/>
  <c r="P241" i="69"/>
  <c r="P242" i="69"/>
  <c r="P243" i="69"/>
  <c r="P244" i="69"/>
  <c r="P246" i="69"/>
  <c r="P247" i="69"/>
  <c r="P248" i="69"/>
  <c r="P249" i="69"/>
  <c r="P250" i="69"/>
  <c r="P251" i="69"/>
  <c r="P252" i="69"/>
  <c r="P254" i="69"/>
  <c r="P255" i="69"/>
  <c r="P256" i="69"/>
  <c r="P257" i="69"/>
  <c r="P258" i="69"/>
  <c r="P259" i="69"/>
  <c r="P260" i="69"/>
  <c r="P262" i="69"/>
  <c r="P263" i="69"/>
  <c r="P264" i="69"/>
  <c r="P265" i="69"/>
  <c r="P266" i="69"/>
  <c r="P267" i="69"/>
  <c r="P268" i="69"/>
  <c r="P270" i="69"/>
  <c r="P271" i="69"/>
  <c r="P272" i="69"/>
  <c r="P273" i="69"/>
  <c r="P274" i="69"/>
  <c r="P275" i="69"/>
  <c r="P276" i="69"/>
  <c r="P278" i="69"/>
  <c r="P279" i="69"/>
  <c r="P280" i="69"/>
  <c r="P281" i="69"/>
  <c r="P282" i="69"/>
  <c r="P283" i="69"/>
  <c r="P284" i="69"/>
  <c r="P286" i="69"/>
  <c r="P287" i="69"/>
  <c r="P288" i="69"/>
  <c r="P289" i="69"/>
  <c r="P290" i="69"/>
  <c r="P291" i="69"/>
  <c r="P292" i="69"/>
  <c r="P294" i="69"/>
  <c r="P295" i="69"/>
  <c r="P296" i="69"/>
  <c r="P297" i="69"/>
  <c r="P298" i="69"/>
  <c r="P299" i="69"/>
  <c r="P300" i="69"/>
  <c r="P302" i="69"/>
  <c r="P303" i="69"/>
  <c r="P304" i="69"/>
  <c r="P305" i="69"/>
  <c r="P306" i="69"/>
  <c r="P307" i="69"/>
  <c r="P308" i="69"/>
  <c r="P310" i="69"/>
  <c r="P311" i="69"/>
  <c r="P312" i="69"/>
  <c r="P313" i="69"/>
  <c r="P314" i="69"/>
  <c r="P315" i="69"/>
  <c r="P316" i="69"/>
  <c r="P318" i="69"/>
  <c r="P319" i="69"/>
  <c r="P320" i="69"/>
  <c r="P321" i="69"/>
  <c r="P322" i="69"/>
  <c r="P323" i="69"/>
  <c r="P324" i="69"/>
  <c r="P326" i="69"/>
  <c r="P327" i="69"/>
  <c r="P328" i="69"/>
  <c r="AB5" i="32" a="1"/>
  <c r="AB5" i="32"/>
  <c r="AB6" i="32"/>
  <c r="AB7" i="32"/>
  <c r="AB14" i="32"/>
  <c r="AB15" i="32"/>
  <c r="AB17" i="32"/>
  <c r="AB23" i="32"/>
  <c r="AB25" i="32"/>
  <c r="AB26" i="32"/>
  <c r="AB33" i="32"/>
  <c r="AB34" i="32"/>
  <c r="AB35" i="32"/>
  <c r="AB42" i="32"/>
  <c r="AB5" i="31" a="1"/>
  <c r="AB5" i="31"/>
  <c r="AB14" i="31"/>
  <c r="AB23" i="31"/>
  <c r="AB32" i="31"/>
  <c r="AB42" i="31"/>
  <c r="X5" i="30" a="1"/>
  <c r="X10" i="30" s="1"/>
  <c r="X8" i="30"/>
  <c r="X9" i="30"/>
  <c r="X11" i="30"/>
  <c r="X5" i="81" a="1"/>
  <c r="X6" i="81" s="1"/>
  <c r="X5" i="29" a="1"/>
  <c r="X11" i="29" s="1"/>
  <c r="X7" i="29"/>
  <c r="X8" i="29"/>
  <c r="X9" i="29"/>
  <c r="X10" i="29"/>
  <c r="X12" i="29"/>
  <c r="X13" i="29"/>
  <c r="Z4" i="79" a="1"/>
  <c r="Z6" i="79" s="1"/>
  <c r="Z4" i="79"/>
  <c r="Z5" i="79"/>
  <c r="Z7" i="79"/>
  <c r="Y4" i="72" a="1"/>
  <c r="Y8" i="72" s="1"/>
  <c r="Y6" i="72"/>
  <c r="Y7" i="72"/>
  <c r="Y9" i="72"/>
  <c r="Y10" i="72"/>
  <c r="Y11" i="72"/>
  <c r="Y12" i="72"/>
  <c r="Y15" i="72"/>
  <c r="X5" i="28" a="1"/>
  <c r="X5" i="28"/>
  <c r="X6" i="28"/>
  <c r="X7" i="28"/>
  <c r="X8" i="28"/>
  <c r="X9" i="28"/>
  <c r="X10" i="28"/>
  <c r="X11" i="28"/>
  <c r="X12" i="28"/>
  <c r="X13" i="28"/>
  <c r="X14" i="28"/>
  <c r="X15" i="28"/>
  <c r="X16" i="28"/>
  <c r="X17" i="28"/>
  <c r="X18" i="28"/>
  <c r="X19" i="28"/>
  <c r="X20" i="28"/>
  <c r="X21" i="28"/>
  <c r="X22" i="28"/>
  <c r="X23" i="28"/>
  <c r="X24" i="28"/>
  <c r="X25" i="28"/>
  <c r="X26" i="28"/>
  <c r="X27" i="28"/>
  <c r="X28" i="28"/>
  <c r="X29" i="28"/>
  <c r="X30" i="28"/>
  <c r="X31" i="28"/>
  <c r="X32" i="28"/>
  <c r="X33" i="28"/>
  <c r="X34" i="28"/>
  <c r="X35" i="28"/>
  <c r="X36" i="28"/>
  <c r="X37" i="28"/>
  <c r="X38" i="28"/>
  <c r="X39" i="28"/>
  <c r="X40" i="28"/>
  <c r="P5" i="26" a="1"/>
  <c r="P5" i="26" s="1"/>
  <c r="P6" i="26"/>
  <c r="Y6" i="25" a="1"/>
  <c r="Y6" i="25"/>
  <c r="Y7" i="25"/>
  <c r="Y8" i="25"/>
  <c r="Y9" i="25"/>
  <c r="Y7" i="24" a="1"/>
  <c r="Y7" i="24" s="1"/>
  <c r="Y8" i="24"/>
  <c r="Y10" i="24"/>
  <c r="Y11" i="24"/>
  <c r="Y12" i="24"/>
  <c r="Y15" i="24"/>
  <c r="Y18" i="24"/>
  <c r="Y19" i="24"/>
  <c r="Y20" i="24"/>
  <c r="Y21" i="24"/>
  <c r="Y27" i="24"/>
  <c r="Y28" i="24"/>
  <c r="Y29" i="24"/>
  <c r="Y30" i="24"/>
  <c r="Y36" i="24"/>
  <c r="Y37" i="24"/>
  <c r="Y38" i="24"/>
  <c r="Y39" i="24"/>
  <c r="Y45" i="24"/>
  <c r="Y46" i="24"/>
  <c r="Y47" i="24"/>
  <c r="Y48" i="24"/>
  <c r="Y6" i="23" a="1"/>
  <c r="Y6" i="23"/>
  <c r="Y7" i="23"/>
  <c r="Y8" i="23"/>
  <c r="Y9" i="23"/>
  <c r="Y10" i="23"/>
  <c r="Y11" i="23"/>
  <c r="Y12" i="23"/>
  <c r="Y13" i="23"/>
  <c r="Y14" i="23"/>
  <c r="Y15" i="23"/>
  <c r="Y16" i="23"/>
  <c r="Y17" i="23"/>
  <c r="V5" i="22" a="1"/>
  <c r="V11" i="22" s="1"/>
  <c r="V5" i="22"/>
  <c r="V6" i="22"/>
  <c r="V14" i="22"/>
  <c r="V16" i="22"/>
  <c r="V24" i="22"/>
  <c r="V25" i="22"/>
  <c r="V33" i="22"/>
  <c r="V34" i="22"/>
  <c r="V42" i="22"/>
  <c r="V43" i="22"/>
  <c r="V51" i="22"/>
  <c r="V52" i="22"/>
  <c r="O5" i="21" a="1"/>
  <c r="O21" i="21" s="1"/>
  <c r="O5" i="21"/>
  <c r="O6" i="21"/>
  <c r="O14" i="21"/>
  <c r="O15" i="21"/>
  <c r="Z5" i="19" a="1"/>
  <c r="Z10" i="19" s="1"/>
  <c r="Z6" i="19"/>
  <c r="Z15" i="19"/>
  <c r="Z24" i="19"/>
  <c r="Z33" i="19"/>
  <c r="Z42" i="19"/>
  <c r="V5" i="76" a="1"/>
  <c r="V5" i="76" s="1"/>
  <c r="V9" i="76"/>
  <c r="V10" i="76"/>
  <c r="V11" i="76"/>
  <c r="V12" i="76"/>
  <c r="V13" i="76"/>
  <c r="V18" i="76"/>
  <c r="V19" i="76"/>
  <c r="V20" i="76"/>
  <c r="V21" i="76"/>
  <c r="V23" i="76"/>
  <c r="V27" i="76"/>
  <c r="V28" i="76"/>
  <c r="V29" i="76"/>
  <c r="V31" i="76"/>
  <c r="V32" i="76"/>
  <c r="V36" i="76"/>
  <c r="V37" i="76"/>
  <c r="V39" i="76"/>
  <c r="V40" i="76"/>
  <c r="V41" i="76"/>
  <c r="Z5" i="18" a="1"/>
  <c r="Z7" i="18" s="1"/>
  <c r="Z6" i="18"/>
  <c r="Z8" i="18"/>
  <c r="Z9" i="18"/>
  <c r="Z10" i="18"/>
  <c r="Z11" i="18"/>
  <c r="Z15" i="18"/>
  <c r="Z16" i="18"/>
  <c r="Z17" i="18"/>
  <c r="Z18" i="18"/>
  <c r="Z19" i="18"/>
  <c r="Z23" i="18"/>
  <c r="Z24" i="18"/>
  <c r="Z25" i="18"/>
  <c r="Z26" i="18"/>
  <c r="Z27" i="18"/>
  <c r="Z31" i="18"/>
  <c r="Z32" i="18"/>
  <c r="Z33" i="18"/>
  <c r="Z34" i="18"/>
  <c r="Z35" i="18"/>
  <c r="Z39" i="18"/>
  <c r="Z40" i="18"/>
  <c r="Z41" i="18"/>
  <c r="Z42" i="18"/>
  <c r="Z5" i="17" a="1"/>
  <c r="Z5" i="17" s="1"/>
  <c r="Z8" i="17"/>
  <c r="Z9" i="17"/>
  <c r="Z10" i="17"/>
  <c r="Z11" i="17"/>
  <c r="Z12" i="17"/>
  <c r="Z16" i="17"/>
  <c r="Z17" i="17"/>
  <c r="Z18" i="17"/>
  <c r="Z19" i="17"/>
  <c r="Z20" i="17"/>
  <c r="Z25" i="17"/>
  <c r="Z26" i="17"/>
  <c r="Z27" i="17"/>
  <c r="Z28" i="17"/>
  <c r="Z33" i="17"/>
  <c r="Z34" i="17"/>
  <c r="Z35" i="17"/>
  <c r="Z36" i="17"/>
  <c r="Z41" i="17"/>
  <c r="Z42" i="17"/>
  <c r="X22" i="81" l="1"/>
  <c r="AB9" i="31"/>
  <c r="AB17" i="31"/>
  <c r="AB25" i="31"/>
  <c r="AB33" i="31"/>
  <c r="AB41" i="31"/>
  <c r="Z40" i="19"/>
  <c r="Z31" i="19"/>
  <c r="Z22" i="19"/>
  <c r="Z12" i="19"/>
  <c r="O22" i="21"/>
  <c r="O13" i="21"/>
  <c r="V50" i="22"/>
  <c r="V32" i="22"/>
  <c r="V13" i="22"/>
  <c r="X38" i="81"/>
  <c r="AB21" i="31"/>
  <c r="O12" i="21"/>
  <c r="AB8" i="32"/>
  <c r="AB16" i="32"/>
  <c r="AB24" i="32"/>
  <c r="AB32" i="32"/>
  <c r="AB40" i="32"/>
  <c r="Z39" i="17"/>
  <c r="Z31" i="17"/>
  <c r="Z23" i="17"/>
  <c r="Z15" i="17"/>
  <c r="Z7" i="17"/>
  <c r="Z38" i="18"/>
  <c r="Z30" i="18"/>
  <c r="Z22" i="18"/>
  <c r="Z14" i="18"/>
  <c r="Z5" i="18"/>
  <c r="V35" i="76"/>
  <c r="V26" i="76"/>
  <c r="V17" i="76"/>
  <c r="V8" i="76"/>
  <c r="Z38" i="19"/>
  <c r="Z28" i="19"/>
  <c r="Z19" i="19"/>
  <c r="O20" i="21"/>
  <c r="O11" i="21"/>
  <c r="V57" i="22"/>
  <c r="V48" i="22"/>
  <c r="V38" i="22"/>
  <c r="V29" i="22"/>
  <c r="V20" i="22"/>
  <c r="Y44" i="24"/>
  <c r="Y35" i="24"/>
  <c r="Y26" i="24"/>
  <c r="Y16" i="24"/>
  <c r="Y14" i="72"/>
  <c r="Y5" i="72"/>
  <c r="X15" i="29"/>
  <c r="X6" i="29"/>
  <c r="X36" i="81"/>
  <c r="X27" i="81"/>
  <c r="X17" i="81"/>
  <c r="X8" i="81"/>
  <c r="X7" i="30"/>
  <c r="AB37" i="31"/>
  <c r="AB28" i="31"/>
  <c r="AB19" i="31"/>
  <c r="AB10" i="31"/>
  <c r="AB39" i="32"/>
  <c r="AB30" i="32"/>
  <c r="AB21" i="32"/>
  <c r="AB12" i="32"/>
  <c r="Z5" i="19"/>
  <c r="Z13" i="19"/>
  <c r="Z21" i="19"/>
  <c r="Z29" i="19"/>
  <c r="Z37" i="19"/>
  <c r="X21" i="81"/>
  <c r="V7" i="22"/>
  <c r="V15" i="22"/>
  <c r="V23" i="22"/>
  <c r="V31" i="22"/>
  <c r="V39" i="22"/>
  <c r="V47" i="22"/>
  <c r="V55" i="22"/>
  <c r="X11" i="81"/>
  <c r="AB30" i="31"/>
  <c r="Z40" i="17"/>
  <c r="Z24" i="17"/>
  <c r="Z20" i="19"/>
  <c r="V49" i="22"/>
  <c r="V30" i="22"/>
  <c r="V12" i="22"/>
  <c r="X37" i="81"/>
  <c r="X28" i="81"/>
  <c r="X19" i="81"/>
  <c r="X9" i="81"/>
  <c r="AB38" i="31"/>
  <c r="AB29" i="31"/>
  <c r="AB20" i="31"/>
  <c r="AB11" i="31"/>
  <c r="AB41" i="32"/>
  <c r="AB31" i="32"/>
  <c r="AB22" i="32"/>
  <c r="AB13" i="32"/>
  <c r="Z38" i="17"/>
  <c r="Z30" i="17"/>
  <c r="Z22" i="17"/>
  <c r="Z14" i="17"/>
  <c r="Z6" i="17"/>
  <c r="Z37" i="18"/>
  <c r="Z29" i="18"/>
  <c r="Z21" i="18"/>
  <c r="Z13" i="18"/>
  <c r="Y9" i="24"/>
  <c r="Y17" i="24"/>
  <c r="Y25" i="24"/>
  <c r="Y33" i="24"/>
  <c r="Y41" i="24"/>
  <c r="Y13" i="72"/>
  <c r="Y4" i="72"/>
  <c r="X14" i="29"/>
  <c r="X5" i="29"/>
  <c r="X35" i="81"/>
  <c r="X25" i="81"/>
  <c r="X16" i="81"/>
  <c r="X7" i="81"/>
  <c r="X6" i="30"/>
  <c r="AB36" i="31"/>
  <c r="AB27" i="31"/>
  <c r="AB18" i="31"/>
  <c r="AB8" i="31"/>
  <c r="AB38" i="32"/>
  <c r="AB29" i="32"/>
  <c r="AB20" i="32"/>
  <c r="AB11" i="32"/>
  <c r="X40" i="81"/>
  <c r="X31" i="81"/>
  <c r="X13" i="81"/>
  <c r="Z32" i="19"/>
  <c r="Z14" i="19"/>
  <c r="AB13" i="31"/>
  <c r="O8" i="21"/>
  <c r="O16" i="21"/>
  <c r="V22" i="22"/>
  <c r="X20" i="81"/>
  <c r="AB39" i="31"/>
  <c r="AB12" i="31"/>
  <c r="Z32" i="17"/>
  <c r="Z39" i="19"/>
  <c r="Z30" i="19"/>
  <c r="Z11" i="19"/>
  <c r="V58" i="22"/>
  <c r="V40" i="22"/>
  <c r="V21" i="22"/>
  <c r="V34" i="76"/>
  <c r="V25" i="76"/>
  <c r="V16" i="76"/>
  <c r="V7" i="76"/>
  <c r="Z36" i="19"/>
  <c r="Z27" i="19"/>
  <c r="Z18" i="19"/>
  <c r="Z9" i="19"/>
  <c r="O19" i="21"/>
  <c r="O10" i="21"/>
  <c r="V56" i="22"/>
  <c r="V46" i="22"/>
  <c r="V37" i="22"/>
  <c r="V28" i="22"/>
  <c r="V19" i="22"/>
  <c r="V10" i="22"/>
  <c r="Y43" i="24"/>
  <c r="Y34" i="24"/>
  <c r="Y24" i="24"/>
  <c r="Z37" i="17"/>
  <c r="Z29" i="17"/>
  <c r="Z21" i="17"/>
  <c r="Z13" i="17"/>
  <c r="Z36" i="18"/>
  <c r="Z28" i="18"/>
  <c r="Z20" i="18"/>
  <c r="Z12" i="18"/>
  <c r="V42" i="76"/>
  <c r="V33" i="76"/>
  <c r="V24" i="76"/>
  <c r="V15" i="76"/>
  <c r="Z35" i="19"/>
  <c r="Z26" i="19"/>
  <c r="Z17" i="19"/>
  <c r="Z8" i="19"/>
  <c r="O18" i="21"/>
  <c r="O9" i="21"/>
  <c r="V54" i="22"/>
  <c r="V45" i="22"/>
  <c r="V36" i="22"/>
  <c r="V27" i="22"/>
  <c r="V18" i="22"/>
  <c r="V9" i="22"/>
  <c r="Y42" i="24"/>
  <c r="Y32" i="24"/>
  <c r="Y23" i="24"/>
  <c r="Y14" i="24"/>
  <c r="X33" i="81"/>
  <c r="X24" i="81"/>
  <c r="X15" i="81"/>
  <c r="X5" i="30"/>
  <c r="AB35" i="31"/>
  <c r="AB26" i="31"/>
  <c r="AB16" i="31"/>
  <c r="AB7" i="31"/>
  <c r="AB37" i="32"/>
  <c r="AB28" i="32"/>
  <c r="AB19" i="32"/>
  <c r="AB10" i="32"/>
  <c r="X10" i="81"/>
  <c r="X18" i="81"/>
  <c r="X26" i="81"/>
  <c r="X34" i="81"/>
  <c r="X42" i="81"/>
  <c r="Z41" i="19"/>
  <c r="Z23" i="19"/>
  <c r="X39" i="81"/>
  <c r="X30" i="81"/>
  <c r="X12" i="81"/>
  <c r="AB40" i="31"/>
  <c r="AB31" i="31"/>
  <c r="AB22" i="31"/>
  <c r="V41" i="22"/>
  <c r="X29" i="81"/>
  <c r="V6" i="76"/>
  <c r="V14" i="76"/>
  <c r="V22" i="76"/>
  <c r="V30" i="76"/>
  <c r="V38" i="76"/>
  <c r="Z34" i="19"/>
  <c r="Z25" i="19"/>
  <c r="Z16" i="19"/>
  <c r="Z7" i="19"/>
  <c r="O17" i="21"/>
  <c r="O7" i="21"/>
  <c r="V53" i="22"/>
  <c r="V44" i="22"/>
  <c r="V35" i="22"/>
  <c r="V26" i="22"/>
  <c r="V17" i="22"/>
  <c r="V8" i="22"/>
  <c r="Y40" i="24"/>
  <c r="Y31" i="24"/>
  <c r="Y22" i="24"/>
  <c r="Y13" i="24"/>
  <c r="Z8" i="79"/>
  <c r="X41" i="81"/>
  <c r="X32" i="81"/>
  <c r="X23" i="81"/>
  <c r="X14" i="81"/>
  <c r="X5" i="81"/>
  <c r="AB34" i="31"/>
  <c r="AB24" i="31"/>
  <c r="AB15" i="31"/>
  <c r="AB6" i="31"/>
  <c r="AB36" i="32"/>
  <c r="AB27" i="32"/>
  <c r="AB18" i="32"/>
  <c r="AB9" i="32"/>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K7" i="21"/>
  <c r="K6" i="21"/>
  <c r="K5" i="21"/>
  <c r="T21" i="21"/>
  <c r="T20" i="21"/>
  <c r="T19" i="21"/>
  <c r="J22" i="21"/>
  <c r="J21" i="21"/>
  <c r="J20" i="21"/>
  <c r="J19" i="21"/>
  <c r="J18" i="21"/>
  <c r="J17" i="21"/>
  <c r="J16" i="21"/>
  <c r="J15" i="21"/>
  <c r="J14" i="21"/>
  <c r="J13" i="21"/>
  <c r="J12" i="21"/>
  <c r="J11" i="21"/>
  <c r="J10" i="21"/>
  <c r="J9" i="21"/>
  <c r="J8" i="21"/>
  <c r="J4" i="21"/>
  <c r="T18" i="21"/>
  <c r="R58" i="22" l="1"/>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1" i="22"/>
  <c r="E32" i="22"/>
  <c r="E27" i="22"/>
  <c r="E54" i="22"/>
  <c r="E30" i="22"/>
  <c r="F32" i="22"/>
  <c r="E40" i="22"/>
  <c r="F40" i="22" s="1"/>
  <c r="E44" i="22"/>
  <c r="E18" i="22"/>
  <c r="E39" i="22"/>
  <c r="E19" i="22"/>
  <c r="E56" i="22"/>
  <c r="E58" i="22"/>
  <c r="E36" i="22"/>
  <c r="E28" i="22"/>
  <c r="E53" i="22"/>
  <c r="E48" i="22"/>
  <c r="F36" i="22"/>
  <c r="E16" i="22"/>
  <c r="F16" i="22"/>
  <c r="F39" i="22"/>
  <c r="E22" i="22"/>
  <c r="E25" i="22"/>
  <c r="E52" i="22"/>
  <c r="E17" i="22"/>
  <c r="E50" i="22"/>
  <c r="E57" i="22"/>
  <c r="E45" i="22"/>
  <c r="F45" i="22" s="1"/>
  <c r="E47" i="22"/>
  <c r="F47" i="22" s="1"/>
  <c r="E31" i="22"/>
  <c r="E51" i="22"/>
  <c r="E41" i="22"/>
  <c r="E20" i="22"/>
  <c r="E33" i="22"/>
  <c r="E37" i="22"/>
  <c r="E29" i="22"/>
  <c r="E34" i="22"/>
  <c r="F34" i="22" s="1"/>
  <c r="E24" i="22"/>
  <c r="E26" i="22"/>
  <c r="F26" i="22" s="1"/>
  <c r="E55" i="22"/>
  <c r="E46" i="22"/>
  <c r="F46" i="22" s="1"/>
  <c r="E38" i="22"/>
  <c r="F52" i="22"/>
  <c r="F57" i="22"/>
  <c r="E23" i="22"/>
  <c r="F23" i="22" s="1"/>
  <c r="E35" i="22"/>
  <c r="F20" i="22"/>
  <c r="E49" i="22"/>
  <c r="E42" i="22"/>
  <c r="F42" i="22" s="1"/>
  <c r="E43" i="22"/>
  <c r="E5" i="81" l="1"/>
  <c r="F49" i="22"/>
  <c r="F27" i="22"/>
  <c r="F31" i="22"/>
  <c r="F29" i="22"/>
  <c r="F41" i="22"/>
  <c r="F17" i="22"/>
  <c r="F43" i="22"/>
  <c r="F22" i="22"/>
  <c r="F18" i="22"/>
  <c r="F56" i="22"/>
  <c r="F53" i="22"/>
  <c r="E4" i="72"/>
  <c r="F35" i="22"/>
  <c r="F19" i="22"/>
  <c r="F33" i="22"/>
  <c r="F38" i="22"/>
  <c r="F55" i="22"/>
  <c r="F48" i="22"/>
  <c r="F50" i="22"/>
  <c r="F24" i="22"/>
  <c r="F44" i="22"/>
  <c r="F5" i="81"/>
  <c r="F37" i="22"/>
  <c r="F25" i="22"/>
  <c r="F51" i="22"/>
  <c r="F21" i="22"/>
  <c r="F28" i="22"/>
  <c r="B4" i="72"/>
  <c r="F30" i="22"/>
  <c r="F58" i="22"/>
  <c r="F54"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4" i="22"/>
  <c r="E13" i="22"/>
  <c r="E15" i="22"/>
  <c r="E11" i="22"/>
  <c r="E5" i="72"/>
  <c r="G5" i="81"/>
  <c r="E12"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38" i="81"/>
  <c r="F12" i="22"/>
  <c r="F13" i="22"/>
  <c r="F15" i="22"/>
  <c r="F11" i="22"/>
  <c r="F14" i="22"/>
  <c r="B5" i="72"/>
  <c r="G4" i="81"/>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24" i="81"/>
  <c r="E6" i="72"/>
  <c r="F32" i="81"/>
  <c r="B6" i="72"/>
  <c r="F39" i="81"/>
  <c r="F33" i="81"/>
  <c r="F23" i="81"/>
  <c r="F29" i="81"/>
  <c r="F41" i="81"/>
  <c r="F12" i="81"/>
  <c r="F16" i="81"/>
  <c r="G38" i="81"/>
  <c r="F28" i="81"/>
  <c r="F17" i="81"/>
  <c r="G17" i="81" s="1"/>
  <c r="F20" i="81"/>
  <c r="F9" i="81"/>
  <c r="F8" i="81"/>
  <c r="F13" i="81"/>
  <c r="F6" i="81"/>
  <c r="F30" i="81"/>
  <c r="F7" i="81"/>
  <c r="F31" i="81"/>
  <c r="F40" i="81"/>
  <c r="F36" i="81"/>
  <c r="F14" i="81"/>
  <c r="F22" i="81"/>
  <c r="Y20" i="81"/>
  <c r="Y38" i="81"/>
  <c r="Y36" i="81"/>
  <c r="Y29" i="81"/>
  <c r="Y31" i="81"/>
  <c r="Y24" i="81"/>
  <c r="Y32" i="81"/>
  <c r="Y16" i="81"/>
  <c r="Y6" i="81"/>
  <c r="Y39" i="81"/>
  <c r="Y28" i="81"/>
  <c r="Y41" i="81"/>
  <c r="Y40" i="81"/>
  <c r="Y33" i="81"/>
  <c r="Y13" i="81"/>
  <c r="Y9" i="81"/>
  <c r="Y12" i="81"/>
  <c r="Y30" i="81"/>
  <c r="Y7" i="81"/>
  <c r="Y14" i="81"/>
  <c r="Y22" i="81"/>
  <c r="Y17" i="81"/>
  <c r="Y23" i="81"/>
  <c r="Y8"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32" i="81"/>
  <c r="G24" i="81"/>
  <c r="G31" i="81"/>
  <c r="G16" i="81"/>
  <c r="G13" i="81"/>
  <c r="G12" i="81"/>
  <c r="F15" i="81"/>
  <c r="G8" i="81"/>
  <c r="F35" i="81"/>
  <c r="F11" i="81"/>
  <c r="G7" i="81"/>
  <c r="F18" i="81"/>
  <c r="G39" i="81"/>
  <c r="G22" i="81"/>
  <c r="F26" i="81"/>
  <c r="F34" i="81"/>
  <c r="F37" i="81"/>
  <c r="G36" i="81"/>
  <c r="G30" i="81"/>
  <c r="G29" i="81"/>
  <c r="E7" i="72"/>
  <c r="G41" i="81"/>
  <c r="G40" i="81"/>
  <c r="G20" i="81"/>
  <c r="F42" i="81"/>
  <c r="G23" i="81"/>
  <c r="G28" i="81"/>
  <c r="F27" i="81"/>
  <c r="G14" i="81"/>
  <c r="G6" i="81"/>
  <c r="G33" i="81"/>
  <c r="F19" i="81"/>
  <c r="F25" i="81"/>
  <c r="G9" i="81"/>
  <c r="F10" i="81"/>
  <c r="F21" i="81"/>
  <c r="Y21" i="81"/>
  <c r="Y10" i="81"/>
  <c r="Y37" i="81"/>
  <c r="Y26" i="81"/>
  <c r="Y25" i="81"/>
  <c r="Y18" i="81"/>
  <c r="Y35" i="81"/>
  <c r="Y19" i="81"/>
  <c r="Y27" i="81"/>
  <c r="Y34" i="81"/>
  <c r="Y11" i="81"/>
  <c r="Y42" i="81"/>
  <c r="Y15" i="81"/>
  <c r="O5" i="81" l="1" a="1"/>
  <c r="G18" i="81"/>
  <c r="G35" i="81"/>
  <c r="G34" i="81"/>
  <c r="G15" i="81"/>
  <c r="G21" i="81"/>
  <c r="G11" i="81"/>
  <c r="G25" i="81"/>
  <c r="G26" i="81"/>
  <c r="G37" i="81"/>
  <c r="G42" i="81"/>
  <c r="G27" i="81"/>
  <c r="G19" i="81"/>
  <c r="G10" i="81"/>
  <c r="B7" i="72"/>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D8" i="79"/>
  <c r="D5" i="79"/>
  <c r="D7" i="79"/>
  <c r="D6" i="79"/>
  <c r="D4" i="79"/>
  <c r="B8" i="72"/>
  <c r="G5" i="79"/>
  <c r="G6" i="79"/>
  <c r="G4" i="79"/>
  <c r="G8" i="79"/>
  <c r="G7" i="79"/>
  <c r="AA8" i="79"/>
  <c r="AA6" i="79"/>
  <c r="AA4" i="79"/>
  <c r="AA5" i="79"/>
  <c r="AA7" i="79"/>
  <c r="Q4" i="79" l="1" a="1"/>
  <c r="Q4" i="79" s="1"/>
  <c r="F4" i="79"/>
  <c r="F8" i="79"/>
  <c r="F7" i="79"/>
  <c r="F6" i="79"/>
  <c r="F5" i="79"/>
  <c r="Q8" i="79"/>
  <c r="Q7" i="79"/>
  <c r="Q6" i="79"/>
  <c r="E8" i="79"/>
  <c r="E7" i="79"/>
  <c r="E6" i="79"/>
  <c r="E5" i="79"/>
  <c r="E4" i="79"/>
  <c r="E9" i="72"/>
  <c r="H5" i="79"/>
  <c r="B9" i="72"/>
  <c r="H4" i="79"/>
  <c r="H6" i="79"/>
  <c r="Q5" i="79" l="1"/>
  <c r="R5" i="22"/>
  <c r="E10" i="72"/>
  <c r="B10" i="72"/>
  <c r="I4" i="79"/>
  <c r="I6" i="79"/>
  <c r="I5"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G38" i="77" l="1"/>
  <c r="E4" i="76"/>
  <c r="F4" i="76"/>
  <c r="AO15" i="31"/>
  <c r="R26" i="76"/>
  <c r="R33" i="76"/>
  <c r="R28" i="76"/>
  <c r="R34" i="76"/>
  <c r="R32" i="76"/>
  <c r="R35" i="76"/>
  <c r="R6" i="76"/>
  <c r="R22" i="76"/>
  <c r="R8" i="76"/>
  <c r="R31" i="76"/>
  <c r="R30" i="76"/>
  <c r="R17" i="76"/>
  <c r="R29" i="76"/>
  <c r="R9" i="76"/>
  <c r="R20" i="76"/>
  <c r="R24" i="76"/>
  <c r="R5" i="76"/>
  <c r="R39" i="76"/>
  <c r="R10" i="76"/>
  <c r="R11" i="76"/>
  <c r="R36" i="76"/>
  <c r="R37" i="76"/>
  <c r="R18" i="76"/>
  <c r="R12" i="76"/>
  <c r="R7" i="76"/>
  <c r="R16" i="76"/>
  <c r="R14" i="76"/>
  <c r="R38" i="76"/>
  <c r="R13" i="76"/>
  <c r="R21" i="76"/>
  <c r="R27" i="76"/>
  <c r="R42" i="76"/>
  <c r="R23" i="76"/>
  <c r="R25" i="76"/>
  <c r="R40" i="76"/>
  <c r="R19" i="76"/>
  <c r="R15" i="76"/>
  <c r="G4" i="76"/>
  <c r="B11" i="72"/>
  <c r="G41" i="76"/>
  <c r="W40" i="22"/>
  <c r="W39" i="22"/>
  <c r="W51" i="22"/>
  <c r="W57" i="22"/>
  <c r="W16" i="22"/>
  <c r="W46" i="22"/>
  <c r="W33" i="22"/>
  <c r="W58" i="22"/>
  <c r="W31" i="22"/>
  <c r="W38" i="22"/>
  <c r="W54" i="22"/>
  <c r="W26" i="22"/>
  <c r="W41" i="76"/>
  <c r="W42" i="22"/>
  <c r="W30" i="22"/>
  <c r="W23" i="22"/>
  <c r="W24" i="22"/>
  <c r="W28" i="22"/>
  <c r="W29" i="22"/>
  <c r="W52" i="22"/>
  <c r="W13" i="22"/>
  <c r="W17" i="22"/>
  <c r="W43" i="22"/>
  <c r="W50" i="22"/>
  <c r="W25" i="22"/>
  <c r="W12" i="22"/>
  <c r="W14" i="22"/>
  <c r="W11" i="22"/>
  <c r="W27" i="22"/>
  <c r="W21" i="22"/>
  <c r="W32" i="22"/>
  <c r="W37" i="22"/>
  <c r="W35" i="22"/>
  <c r="W22" i="22"/>
  <c r="W15" i="22"/>
  <c r="W44" i="22"/>
  <c r="W41" i="22"/>
  <c r="W34" i="22"/>
  <c r="W48" i="22"/>
  <c r="W53" i="22"/>
  <c r="W19" i="22"/>
  <c r="W36" i="22"/>
  <c r="W45" i="22"/>
  <c r="W20" i="22"/>
  <c r="W18" i="22"/>
  <c r="W56" i="22"/>
  <c r="W55" i="22"/>
  <c r="W49" i="22"/>
  <c r="W47" i="22"/>
  <c r="AN16" i="31"/>
  <c r="AM16" i="31"/>
  <c r="AM14" i="31"/>
  <c r="AN14"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F5" i="76"/>
  <c r="W6" i="76"/>
  <c r="G3" i="77" l="1"/>
  <c r="N35" i="76"/>
  <c r="N40" i="76"/>
  <c r="N13" i="76"/>
  <c r="N39" i="76"/>
  <c r="N23" i="76"/>
  <c r="N29" i="76"/>
  <c r="N18" i="76"/>
  <c r="N31" i="76"/>
  <c r="N33" i="76"/>
  <c r="N37" i="76"/>
  <c r="N12" i="76"/>
  <c r="N6" i="76"/>
  <c r="N16" i="76"/>
  <c r="N24" i="76"/>
  <c r="N10" i="76"/>
  <c r="N25" i="76"/>
  <c r="N14" i="76"/>
  <c r="E7" i="76"/>
  <c r="E8" i="76"/>
  <c r="F8" i="76"/>
  <c r="G6" i="76"/>
  <c r="B12" i="72"/>
  <c r="G5" i="76"/>
  <c r="F7" i="76"/>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G8" i="76"/>
  <c r="F9" i="76"/>
  <c r="W9" i="76"/>
  <c r="G6" i="77" l="1"/>
  <c r="E10" i="76"/>
  <c r="B13" i="72"/>
  <c r="G9" i="76"/>
  <c r="F10" i="76"/>
  <c r="W10" i="76"/>
  <c r="G7" i="77" l="1"/>
  <c r="E11" i="76"/>
  <c r="E14" i="72"/>
  <c r="G10" i="76"/>
  <c r="F11" i="76"/>
  <c r="W11" i="76"/>
  <c r="G8" i="77" l="1"/>
  <c r="E12" i="76"/>
  <c r="B14" i="72"/>
  <c r="G11" i="76"/>
  <c r="F12" i="76"/>
  <c r="W12" i="76"/>
  <c r="G9" i="77" l="1"/>
  <c r="E13" i="76"/>
  <c r="E15" i="72"/>
  <c r="G12" i="76"/>
  <c r="F13" i="76"/>
  <c r="W13" i="76"/>
  <c r="G10" i="77" l="1"/>
  <c r="E14" i="76"/>
  <c r="B15" i="72"/>
  <c r="F14" i="76"/>
  <c r="G13" i="76"/>
  <c r="W14" i="76"/>
  <c r="G11" i="77" l="1"/>
  <c r="E15" i="76"/>
  <c r="F15" i="76"/>
  <c r="G14" i="76"/>
  <c r="G15" i="76"/>
  <c r="W15" i="76"/>
  <c r="G12" i="77" l="1"/>
  <c r="E16" i="76"/>
  <c r="F16" i="76"/>
  <c r="W16" i="76"/>
  <c r="G13" i="77" l="1"/>
  <c r="E17" i="76"/>
  <c r="G16"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G22" i="76"/>
  <c r="F23" i="76"/>
  <c r="W23" i="76"/>
  <c r="G20" i="77" l="1"/>
  <c r="E24" i="76"/>
  <c r="F24" i="76"/>
  <c r="G23" i="76"/>
  <c r="W24" i="76"/>
  <c r="G21" i="77" l="1"/>
  <c r="E25" i="76"/>
  <c r="G24" i="76"/>
  <c r="F25" i="76"/>
  <c r="W25" i="76"/>
  <c r="G22" i="77" l="1"/>
  <c r="E26" i="76"/>
  <c r="G25" i="76"/>
  <c r="F26" i="76"/>
  <c r="W26" i="76"/>
  <c r="G23" i="77" l="1"/>
  <c r="E27" i="76"/>
  <c r="F27" i="76"/>
  <c r="G26" i="76"/>
  <c r="W27" i="76"/>
  <c r="G24" i="77" l="1"/>
  <c r="E28" i="76"/>
  <c r="G27" i="76"/>
  <c r="F28" i="76"/>
  <c r="W28" i="76"/>
  <c r="G25" i="77" l="1"/>
  <c r="E29" i="76"/>
  <c r="F29" i="76"/>
  <c r="G28" i="76"/>
  <c r="W29" i="76"/>
  <c r="G26" i="77" l="1"/>
  <c r="E30" i="76"/>
  <c r="G29" i="76"/>
  <c r="F30" i="76"/>
  <c r="W30" i="76"/>
  <c r="G27" i="77" l="1"/>
  <c r="E31" i="76"/>
  <c r="F31" i="76"/>
  <c r="G30" i="76"/>
  <c r="W31" i="76"/>
  <c r="G28" i="77" l="1"/>
  <c r="E32" i="76"/>
  <c r="G31" i="76"/>
  <c r="F32" i="76"/>
  <c r="W32" i="76"/>
  <c r="G29" i="77" l="1"/>
  <c r="E33" i="76"/>
  <c r="F33" i="76"/>
  <c r="G32" i="76"/>
  <c r="W33" i="76"/>
  <c r="G30" i="77" l="1"/>
  <c r="E34" i="76"/>
  <c r="G33" i="76"/>
  <c r="F34" i="76"/>
  <c r="W34" i="76"/>
  <c r="G31" i="77" l="1"/>
  <c r="E35" i="76"/>
  <c r="G34" i="76"/>
  <c r="F35" i="76"/>
  <c r="W35" i="76"/>
  <c r="G32" i="77" l="1"/>
  <c r="E36" i="76"/>
  <c r="F36" i="76"/>
  <c r="G35" i="76"/>
  <c r="W36" i="76"/>
  <c r="G33" i="77" l="1"/>
  <c r="E37" i="76"/>
  <c r="F37" i="76"/>
  <c r="G36" i="76"/>
  <c r="W37" i="76"/>
  <c r="G34" i="77" l="1"/>
  <c r="E38" i="76"/>
  <c r="F38" i="76"/>
  <c r="G37" i="76"/>
  <c r="W38" i="76"/>
  <c r="G35" i="77" l="1"/>
  <c r="E39" i="76"/>
  <c r="F39" i="76"/>
  <c r="G38" i="76"/>
  <c r="G39" i="76"/>
  <c r="W39" i="76"/>
  <c r="G36" i="77" l="1"/>
  <c r="E40" i="76"/>
  <c r="F40" i="76"/>
  <c r="W40" i="76"/>
  <c r="G37" i="77" l="1"/>
  <c r="E42" i="76"/>
  <c r="G40" i="76"/>
  <c r="F42" i="76"/>
  <c r="W42" i="76"/>
  <c r="G39" i="77" l="1"/>
  <c r="G42" i="76"/>
  <c r="F5" i="75" l="1"/>
  <c r="F6" i="75"/>
  <c r="F7" i="75"/>
  <c r="F8" i="75"/>
  <c r="F9" i="75"/>
  <c r="F10" i="75"/>
  <c r="F11" i="75"/>
  <c r="F12" i="75"/>
  <c r="F13" i="75"/>
  <c r="F14" i="75"/>
  <c r="F15" i="75"/>
  <c r="F16" i="75"/>
  <c r="F17" i="75"/>
  <c r="F4" i="75"/>
  <c r="F111" i="74"/>
  <c r="F221" i="74"/>
  <c r="F121" i="74"/>
  <c r="F199" i="74"/>
  <c r="F93" i="74"/>
  <c r="F37" i="74"/>
  <c r="F77" i="74"/>
  <c r="F104" i="74"/>
  <c r="F124" i="74"/>
  <c r="F39" i="74"/>
  <c r="F134" i="74"/>
  <c r="F18" i="74"/>
  <c r="F190" i="74"/>
  <c r="F75" i="74"/>
  <c r="F188" i="74"/>
  <c r="F114" i="74"/>
  <c r="F6" i="74"/>
  <c r="F174" i="74"/>
  <c r="F9" i="74"/>
  <c r="F166" i="74"/>
  <c r="F129" i="74"/>
  <c r="F12" i="74"/>
  <c r="F154" i="74"/>
  <c r="F132" i="74"/>
  <c r="F117" i="74"/>
  <c r="F198" i="74"/>
  <c r="F157" i="74"/>
  <c r="F71" i="74"/>
  <c r="F44" i="74"/>
  <c r="F212" i="74"/>
  <c r="F79" i="74"/>
  <c r="F136" i="74"/>
  <c r="F13" i="74"/>
  <c r="F213" i="74"/>
  <c r="F148" i="74"/>
  <c r="F242" i="74"/>
  <c r="F145" i="74"/>
  <c r="F248" i="74"/>
  <c r="F57" i="74"/>
  <c r="F211" i="74"/>
  <c r="F227" i="74"/>
  <c r="F223" i="74"/>
  <c r="F33" i="74"/>
  <c r="F232" i="74"/>
  <c r="F239" i="74"/>
  <c r="F210" i="74"/>
  <c r="F74" i="74"/>
  <c r="F177" i="74"/>
  <c r="F159" i="74"/>
  <c r="F178" i="74"/>
  <c r="F257" i="74"/>
  <c r="F180" i="74"/>
  <c r="F76" i="74"/>
  <c r="F65" i="74"/>
  <c r="F189" i="74"/>
  <c r="F218" i="74"/>
  <c r="F127" i="74"/>
  <c r="F153" i="74"/>
  <c r="F163" i="74"/>
  <c r="F247" i="74"/>
  <c r="F193" i="74"/>
  <c r="F78" i="74"/>
  <c r="F256" i="74"/>
  <c r="F118" i="74"/>
  <c r="F7" i="74"/>
  <c r="F147" i="74"/>
  <c r="F133" i="74"/>
  <c r="F208" i="74"/>
  <c r="F34" i="74"/>
  <c r="F125" i="74"/>
  <c r="F38" i="74"/>
  <c r="F17" i="74"/>
  <c r="F47" i="74"/>
  <c r="F106" i="74"/>
  <c r="F28" i="74"/>
  <c r="F179" i="74"/>
  <c r="F82" i="74"/>
  <c r="F251" i="74"/>
  <c r="F50" i="74"/>
  <c r="F219" i="74"/>
  <c r="F35" i="74"/>
  <c r="F49" i="74"/>
  <c r="F195" i="74"/>
  <c r="F240" i="74"/>
  <c r="F83" i="74"/>
  <c r="F255" i="74"/>
  <c r="F186" i="74"/>
  <c r="F25" i="74"/>
  <c r="F54" i="74"/>
  <c r="F58" i="74"/>
  <c r="F64" i="74"/>
  <c r="F62" i="74"/>
  <c r="F107" i="74"/>
  <c r="F102" i="74"/>
  <c r="F233" i="74"/>
  <c r="F182" i="74"/>
  <c r="F241" i="74"/>
  <c r="F68" i="74"/>
  <c r="F142" i="74"/>
  <c r="F31" i="74"/>
  <c r="F249" i="74"/>
  <c r="F152" i="74"/>
  <c r="F113" i="74"/>
  <c r="F229" i="74"/>
  <c r="F245" i="74"/>
  <c r="F170" i="74"/>
  <c r="F224" i="74"/>
  <c r="F196" i="74"/>
  <c r="F228" i="74"/>
  <c r="F167" i="74"/>
  <c r="F8" i="74"/>
  <c r="F234" i="74"/>
  <c r="F69" i="74"/>
  <c r="F191" i="74"/>
  <c r="F131" i="74"/>
  <c r="F259" i="74"/>
  <c r="F94" i="74"/>
  <c r="F250" i="74"/>
  <c r="F156" i="74"/>
  <c r="F164" i="74"/>
  <c r="F51" i="74"/>
  <c r="F123" i="74"/>
  <c r="F244" i="74"/>
  <c r="F108" i="74"/>
  <c r="F61" i="74"/>
  <c r="F246" i="74"/>
  <c r="F66" i="74"/>
  <c r="F144" i="74"/>
  <c r="F72" i="74"/>
  <c r="F29" i="74"/>
  <c r="F226" i="74"/>
  <c r="F85" i="74"/>
  <c r="F119" i="74"/>
  <c r="F206" i="74"/>
  <c r="F81" i="74"/>
  <c r="F173" i="74"/>
  <c r="F23" i="74"/>
  <c r="F53" i="74"/>
  <c r="F236" i="74"/>
  <c r="F175" i="74"/>
  <c r="F128" i="74"/>
  <c r="F55" i="74"/>
  <c r="F27" i="74"/>
  <c r="F120" i="74"/>
  <c r="F220" i="74"/>
  <c r="F243" i="74"/>
  <c r="F183" i="74"/>
  <c r="F216" i="74"/>
  <c r="F36" i="74"/>
  <c r="F253" i="74"/>
  <c r="F122" i="74"/>
  <c r="F16" i="74"/>
  <c r="F238" i="74"/>
  <c r="F205" i="74"/>
  <c r="F22" i="74"/>
  <c r="F10" i="74"/>
  <c r="F90" i="74"/>
  <c r="F100" i="74"/>
  <c r="F88" i="74"/>
  <c r="F235" i="74"/>
  <c r="F217" i="74"/>
  <c r="F52" i="74"/>
  <c r="F92" i="74"/>
  <c r="F204" i="74"/>
  <c r="F15" i="74"/>
  <c r="F171" i="74"/>
  <c r="F130" i="74"/>
  <c r="F32" i="74"/>
  <c r="F214" i="74"/>
  <c r="F203" i="74"/>
  <c r="F97" i="74"/>
  <c r="F258" i="74"/>
  <c r="F169" i="74"/>
  <c r="F84" i="74"/>
  <c r="F176" i="74"/>
  <c r="F202" i="74"/>
  <c r="F14" i="74"/>
  <c r="F141" i="74"/>
  <c r="F215" i="74"/>
  <c r="F160" i="74"/>
  <c r="F89" i="74"/>
  <c r="F184" i="74"/>
  <c r="F80" i="74"/>
  <c r="F254" i="74"/>
  <c r="F87" i="74"/>
  <c r="F162" i="74"/>
  <c r="F59" i="74"/>
  <c r="F146" i="74"/>
  <c r="F168" i="74"/>
  <c r="F110" i="74"/>
  <c r="F143" i="74"/>
  <c r="F150" i="74"/>
  <c r="F252" i="74"/>
  <c r="F73" i="74"/>
  <c r="F172" i="74"/>
  <c r="F105" i="74"/>
  <c r="F161" i="74"/>
  <c r="F91" i="74"/>
  <c r="F149" i="74"/>
  <c r="F40" i="74"/>
  <c r="F194" i="74"/>
  <c r="F200" i="74"/>
  <c r="F63" i="74"/>
  <c r="F103" i="74"/>
  <c r="F225" i="74"/>
  <c r="F230" i="74"/>
  <c r="F237" i="74"/>
  <c r="F185" i="74"/>
  <c r="F70" i="74"/>
  <c r="F96" i="74"/>
  <c r="F43" i="74"/>
  <c r="F21" i="74"/>
  <c r="F26" i="74"/>
  <c r="F45" i="74"/>
  <c r="F231" i="74"/>
  <c r="F135" i="74"/>
  <c r="F126" i="74"/>
  <c r="F192" i="74"/>
  <c r="F187" i="74"/>
  <c r="F109" i="74"/>
  <c r="F112" i="74"/>
  <c r="F137" i="74"/>
  <c r="F42" i="74"/>
  <c r="F30" i="74"/>
  <c r="F46" i="74"/>
  <c r="F56" i="74"/>
  <c r="F86" i="74"/>
  <c r="F11" i="74"/>
  <c r="F99" i="74"/>
  <c r="F201" i="74"/>
  <c r="F101" i="74"/>
  <c r="F24" i="74"/>
  <c r="F209" i="74"/>
  <c r="F19" i="74"/>
  <c r="F139" i="74"/>
  <c r="F138" i="74"/>
  <c r="F140" i="74"/>
  <c r="F181" i="74"/>
  <c r="F67" i="74"/>
  <c r="F165" i="74"/>
  <c r="F155" i="74"/>
  <c r="F20" i="74"/>
  <c r="F260" i="74"/>
  <c r="F151" i="74"/>
  <c r="F158" i="74"/>
  <c r="F207" i="74"/>
  <c r="F115" i="74"/>
  <c r="F116" i="74"/>
  <c r="F222" i="74"/>
  <c r="F98" i="74"/>
  <c r="F60" i="74"/>
  <c r="F41" i="74"/>
  <c r="F197" i="74"/>
  <c r="F95" i="74"/>
  <c r="F48" i="74"/>
  <c r="B5"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P4" i="72" l="1" a="1"/>
  <c r="P4" i="72" s="1"/>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152" i="71"/>
  <c r="F151" i="71"/>
  <c r="F153" i="71"/>
  <c r="F88" i="70"/>
  <c r="F8" i="71"/>
  <c r="F46" i="71"/>
  <c r="F36" i="70"/>
  <c r="F55" i="70"/>
  <c r="F23" i="71"/>
  <c r="F86" i="70"/>
  <c r="F118" i="71"/>
  <c r="F61" i="71"/>
  <c r="F51" i="71"/>
  <c r="F49" i="71"/>
  <c r="F67" i="70"/>
  <c r="F5" i="71"/>
  <c r="F45" i="70"/>
  <c r="F115" i="71"/>
  <c r="F117" i="71"/>
  <c r="F100" i="71"/>
  <c r="F111" i="71"/>
  <c r="F105" i="71"/>
  <c r="F62" i="71"/>
  <c r="F10" i="70"/>
  <c r="F88" i="71"/>
  <c r="F30" i="71"/>
  <c r="F41" i="70"/>
  <c r="F28" i="70"/>
  <c r="F58" i="70"/>
  <c r="F21" i="71"/>
  <c r="F147" i="71"/>
  <c r="F35" i="70"/>
  <c r="F137" i="71"/>
  <c r="F19" i="71"/>
  <c r="F54" i="71"/>
  <c r="F108" i="71"/>
  <c r="F82" i="70"/>
  <c r="F52" i="70"/>
  <c r="F135" i="71"/>
  <c r="F49" i="70"/>
  <c r="F122" i="71"/>
  <c r="F9" i="71"/>
  <c r="F104" i="71"/>
  <c r="F84" i="71"/>
  <c r="F42" i="70"/>
  <c r="F129" i="71"/>
  <c r="F16" i="71"/>
  <c r="F44" i="71"/>
  <c r="F25" i="70"/>
  <c r="F70" i="71"/>
  <c r="F91" i="71"/>
  <c r="F94" i="71"/>
  <c r="F35" i="71"/>
  <c r="F123" i="71"/>
  <c r="F134" i="71"/>
  <c r="F24" i="70"/>
  <c r="F75" i="71"/>
  <c r="F150" i="71"/>
  <c r="F124" i="71"/>
  <c r="F138" i="71"/>
  <c r="F40" i="71"/>
  <c r="F42" i="71"/>
  <c r="F90" i="71"/>
  <c r="F6" i="71"/>
  <c r="F32" i="71"/>
  <c r="F68" i="70"/>
  <c r="F71" i="71"/>
  <c r="F27" i="71"/>
  <c r="F98" i="71"/>
  <c r="F63" i="71"/>
  <c r="F60" i="71"/>
  <c r="F18" i="71"/>
  <c r="F10" i="71"/>
  <c r="F128" i="71"/>
  <c r="F133" i="71"/>
  <c r="F67" i="71"/>
  <c r="F68" i="71"/>
  <c r="F65" i="70"/>
  <c r="F116" i="71"/>
  <c r="F53" i="71"/>
  <c r="F127" i="71"/>
  <c r="F6" i="70"/>
  <c r="F31" i="70"/>
  <c r="F132" i="71"/>
  <c r="F46" i="70"/>
  <c r="F41" i="71"/>
  <c r="F22" i="70"/>
  <c r="F119" i="71"/>
  <c r="F5" i="70"/>
  <c r="F70" i="70"/>
  <c r="F39" i="70"/>
  <c r="F107" i="71"/>
  <c r="F73" i="70"/>
  <c r="F34" i="70"/>
  <c r="F14" i="71"/>
  <c r="F37" i="70"/>
  <c r="F12" i="71"/>
  <c r="F34" i="71"/>
  <c r="F53" i="70"/>
  <c r="F57" i="70"/>
  <c r="F61" i="70"/>
  <c r="F26" i="71"/>
  <c r="F7" i="70"/>
  <c r="F11" i="70"/>
  <c r="F78" i="70"/>
  <c r="F101" i="71"/>
  <c r="F56" i="70"/>
  <c r="F55" i="71"/>
  <c r="F28" i="71"/>
  <c r="F33" i="70"/>
  <c r="F39" i="71"/>
  <c r="F43" i="71"/>
  <c r="F24" i="71"/>
  <c r="F22" i="71"/>
  <c r="F120" i="71"/>
  <c r="F80" i="70"/>
  <c r="F109" i="71"/>
  <c r="F16" i="70"/>
  <c r="F72" i="71"/>
  <c r="F60" i="70"/>
  <c r="F69" i="70"/>
  <c r="F77" i="70"/>
  <c r="F69" i="71"/>
  <c r="F75" i="70"/>
  <c r="F50" i="70"/>
  <c r="F11" i="71"/>
  <c r="F76" i="71"/>
  <c r="F81" i="71"/>
  <c r="F64" i="71"/>
  <c r="F59" i="70"/>
  <c r="F79" i="70"/>
  <c r="F12" i="70"/>
  <c r="F54" i="70"/>
  <c r="F43" i="70"/>
  <c r="F145" i="71"/>
  <c r="F45" i="71"/>
  <c r="F73" i="71"/>
  <c r="F64" i="70"/>
  <c r="F15" i="71"/>
  <c r="F33" i="71"/>
  <c r="F50" i="71"/>
  <c r="F148" i="71"/>
  <c r="F139" i="71"/>
  <c r="F20" i="70"/>
  <c r="F149" i="71"/>
  <c r="F83" i="71"/>
  <c r="F58" i="71"/>
  <c r="F92" i="71"/>
  <c r="F27" i="70"/>
  <c r="F71" i="70"/>
  <c r="F13" i="70"/>
  <c r="F44" i="70"/>
  <c r="F19" i="70"/>
  <c r="F48" i="70"/>
  <c r="F143" i="71"/>
  <c r="F95" i="71"/>
  <c r="F66" i="71"/>
  <c r="F114" i="71"/>
  <c r="F146" i="71"/>
  <c r="F62" i="70"/>
  <c r="F47" i="70"/>
  <c r="F47" i="71"/>
  <c r="F96" i="71"/>
  <c r="F126" i="71"/>
  <c r="F87" i="71"/>
  <c r="F18" i="70"/>
  <c r="F29" i="71"/>
  <c r="F81" i="70"/>
  <c r="F86" i="71"/>
  <c r="F103" i="71"/>
  <c r="F77" i="71"/>
  <c r="F40" i="70"/>
  <c r="F30" i="70"/>
  <c r="F74" i="70"/>
  <c r="F142" i="71"/>
  <c r="F85" i="70"/>
  <c r="F13" i="71"/>
  <c r="F72" i="70"/>
  <c r="F38" i="70"/>
  <c r="F102" i="71"/>
  <c r="F17" i="70"/>
  <c r="F23" i="70"/>
  <c r="F66" i="70"/>
  <c r="F141" i="71"/>
  <c r="F9" i="70"/>
  <c r="F82" i="71"/>
  <c r="F136" i="71"/>
  <c r="F112" i="71"/>
  <c r="F99" i="71"/>
  <c r="F140" i="71"/>
  <c r="F93" i="71"/>
  <c r="F84" i="70"/>
  <c r="F15" i="70"/>
  <c r="F20" i="71"/>
  <c r="F38" i="71"/>
  <c r="F29" i="70"/>
  <c r="F87" i="70"/>
  <c r="F113" i="71"/>
  <c r="F26" i="70"/>
  <c r="F31" i="71"/>
  <c r="F51" i="70"/>
  <c r="F37" i="71"/>
  <c r="F76" i="70"/>
  <c r="F83" i="70"/>
  <c r="F17" i="71"/>
  <c r="F79" i="71"/>
  <c r="F106" i="71"/>
  <c r="F48" i="71"/>
  <c r="F59" i="71"/>
  <c r="F89" i="71"/>
  <c r="F56" i="71"/>
  <c r="F144" i="71"/>
  <c r="F65" i="71"/>
  <c r="F63" i="70"/>
  <c r="F25" i="71"/>
  <c r="F125" i="71"/>
  <c r="F36" i="71"/>
  <c r="F32" i="70"/>
  <c r="F14" i="70"/>
  <c r="F97" i="71"/>
  <c r="F7" i="71"/>
  <c r="F85" i="71"/>
  <c r="F74" i="71"/>
  <c r="F8" i="70"/>
  <c r="F78" i="71"/>
  <c r="F130" i="71"/>
  <c r="F57" i="71"/>
  <c r="F110" i="71"/>
  <c r="F52" i="71"/>
  <c r="F21" i="70"/>
  <c r="F80" i="71"/>
  <c r="F131" i="71"/>
  <c r="F121" i="71"/>
  <c r="H5" i="72"/>
  <c r="B4" i="71"/>
  <c r="H4" i="72"/>
  <c r="G6" i="72"/>
  <c r="B4" i="70"/>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78" i="69"/>
  <c r="E132" i="69"/>
  <c r="E88" i="69"/>
  <c r="E42" i="69"/>
  <c r="E299" i="69"/>
  <c r="E305" i="69"/>
  <c r="E227" i="69"/>
  <c r="E205" i="69"/>
  <c r="E236" i="69"/>
  <c r="E242" i="69"/>
  <c r="E192" i="69"/>
  <c r="E162" i="69"/>
  <c r="E210" i="69"/>
  <c r="E61" i="69"/>
  <c r="E103" i="69"/>
  <c r="E199" i="69"/>
  <c r="E308" i="69"/>
  <c r="E314" i="69"/>
  <c r="E276" i="69"/>
  <c r="E142" i="69"/>
  <c r="E219" i="69"/>
  <c r="E51" i="69"/>
  <c r="E44" i="69"/>
  <c r="E33" i="69"/>
  <c r="E165" i="69"/>
  <c r="E235" i="69"/>
  <c r="E197" i="69"/>
  <c r="E270" i="69"/>
  <c r="E109" i="69"/>
  <c r="E144" i="69"/>
  <c r="E106" i="69"/>
  <c r="E316" i="69"/>
  <c r="E154" i="69"/>
  <c r="E259" i="69"/>
  <c r="E151" i="69"/>
  <c r="E166" i="69"/>
  <c r="E288" i="69"/>
  <c r="E257" i="69"/>
  <c r="E234" i="69"/>
  <c r="E110" i="69"/>
  <c r="E5" i="69"/>
  <c r="E49" i="69"/>
  <c r="E102" i="69"/>
  <c r="E56" i="69"/>
  <c r="E113" i="69"/>
  <c r="E22" i="69"/>
  <c r="E171" i="69"/>
  <c r="E246" i="69"/>
  <c r="E83" i="69"/>
  <c r="E66" i="69"/>
  <c r="E139" i="69"/>
  <c r="E100" i="69"/>
  <c r="E211" i="69"/>
  <c r="E240" i="69"/>
  <c r="E272" i="69"/>
  <c r="E124" i="69"/>
  <c r="E319" i="69"/>
  <c r="E97" i="69"/>
  <c r="E158" i="69"/>
  <c r="E174" i="69"/>
  <c r="E69" i="69"/>
  <c r="E62" i="69"/>
  <c r="E45" i="69"/>
  <c r="E216" i="69"/>
  <c r="E188" i="69"/>
  <c r="E223" i="69"/>
  <c r="E180" i="69"/>
  <c r="E167" i="69"/>
  <c r="E206" i="69"/>
  <c r="E126" i="69"/>
  <c r="E40" i="69"/>
  <c r="E16" i="69"/>
  <c r="E289" i="69"/>
  <c r="E159" i="69"/>
  <c r="E233" i="69"/>
  <c r="E10" i="69"/>
  <c r="E99" i="69"/>
  <c r="E157" i="69"/>
  <c r="E182" i="69"/>
  <c r="E140" i="69"/>
  <c r="E21" i="69"/>
  <c r="G7" i="72"/>
  <c r="E73" i="69"/>
  <c r="E161" i="69"/>
  <c r="E186" i="69"/>
  <c r="E255" i="69"/>
  <c r="E258" i="69"/>
  <c r="E19" i="69"/>
  <c r="E31" i="69"/>
  <c r="E24" i="69"/>
  <c r="E30" i="69"/>
  <c r="E202" i="69"/>
  <c r="E43" i="69"/>
  <c r="E239" i="69"/>
  <c r="E136" i="69"/>
  <c r="E107" i="69"/>
  <c r="E149" i="69"/>
  <c r="E275" i="69"/>
  <c r="E297" i="69"/>
  <c r="E127" i="69"/>
  <c r="E221" i="69"/>
  <c r="E93" i="69"/>
  <c r="E292" i="69"/>
  <c r="E86" i="69"/>
  <c r="E274" i="69"/>
  <c r="E207" i="69"/>
  <c r="E117" i="69"/>
  <c r="E38" i="69"/>
  <c r="E241" i="69"/>
  <c r="E160" i="69"/>
  <c r="E325" i="69"/>
  <c r="E12" i="69"/>
  <c r="E298" i="69"/>
  <c r="E81" i="69"/>
  <c r="E224" i="69"/>
  <c r="E218" i="69"/>
  <c r="E278" i="69"/>
  <c r="E168" i="69"/>
  <c r="E156" i="69"/>
  <c r="E225" i="69"/>
  <c r="E313" i="69"/>
  <c r="E243" i="69"/>
  <c r="E244" i="69"/>
  <c r="E317" i="69"/>
  <c r="E146" i="69"/>
  <c r="E23" i="69"/>
  <c r="E85" i="69"/>
  <c r="E282" i="69"/>
  <c r="E91" i="69"/>
  <c r="E7" i="69"/>
  <c r="E111" i="69"/>
  <c r="E284" i="69"/>
  <c r="E115" i="69"/>
  <c r="E79" i="69"/>
  <c r="E77" i="69"/>
  <c r="E328" i="69"/>
  <c r="E164" i="69"/>
  <c r="E175" i="69"/>
  <c r="E231" i="69"/>
  <c r="E323" i="69"/>
  <c r="E63" i="69"/>
  <c r="E32" i="69"/>
  <c r="E98" i="69"/>
  <c r="E247" i="69"/>
  <c r="E179" i="69"/>
  <c r="E232" i="69"/>
  <c r="E252" i="69"/>
  <c r="E228" i="69"/>
  <c r="E87" i="69"/>
  <c r="E295" i="69"/>
  <c r="E296" i="69"/>
  <c r="E108" i="69"/>
  <c r="E41" i="69"/>
  <c r="E26" i="69"/>
  <c r="E327" i="69"/>
  <c r="E76" i="69"/>
  <c r="E203" i="69"/>
  <c r="E315" i="69"/>
  <c r="E230" i="69"/>
  <c r="G8" i="72"/>
  <c r="E36" i="69"/>
  <c r="E249" i="69"/>
  <c r="E286" i="69"/>
  <c r="E59" i="69"/>
  <c r="E185" i="69"/>
  <c r="E155" i="69"/>
  <c r="E196" i="69"/>
  <c r="E46" i="69"/>
  <c r="E123" i="69"/>
  <c r="E29" i="69"/>
  <c r="E214" i="69"/>
  <c r="E311" i="69"/>
  <c r="E134" i="69"/>
  <c r="E18" i="69"/>
  <c r="E58" i="69"/>
  <c r="E131" i="69"/>
  <c r="E324" i="69"/>
  <c r="E253" i="69"/>
  <c r="E130" i="69"/>
  <c r="E172" i="69"/>
  <c r="E163" i="69"/>
  <c r="E312" i="69"/>
  <c r="E101" i="69"/>
  <c r="E11" i="69"/>
  <c r="E245" i="69"/>
  <c r="E212" i="69"/>
  <c r="E309" i="69"/>
  <c r="E116" i="69"/>
  <c r="E290" i="69"/>
  <c r="E75" i="69"/>
  <c r="E128" i="69"/>
  <c r="E170" i="69"/>
  <c r="E190" i="69"/>
  <c r="E8" i="69"/>
  <c r="E169" i="69"/>
  <c r="E320" i="69"/>
  <c r="E34" i="69"/>
  <c r="E95" i="69"/>
  <c r="E238" i="69"/>
  <c r="E271" i="69"/>
  <c r="E68" i="69"/>
  <c r="E291" i="69"/>
  <c r="E147" i="69"/>
  <c r="E112" i="69"/>
  <c r="E220" i="69"/>
  <c r="E145" i="69"/>
  <c r="E105" i="69"/>
  <c r="E301" i="69"/>
  <c r="E121" i="69"/>
  <c r="E138" i="69"/>
  <c r="E265" i="69"/>
  <c r="E53" i="69"/>
  <c r="E6" i="69"/>
  <c r="E208" i="69"/>
  <c r="E250" i="69"/>
  <c r="E104" i="69"/>
  <c r="E193" i="69"/>
  <c r="E60" i="69"/>
  <c r="E294" i="69"/>
  <c r="E114" i="69"/>
  <c r="E71" i="69"/>
  <c r="E135" i="69"/>
  <c r="E177" i="69"/>
  <c r="E15" i="69"/>
  <c r="E281" i="69"/>
  <c r="E266" i="69"/>
  <c r="E129" i="69"/>
  <c r="E260" i="69"/>
  <c r="E153" i="69"/>
  <c r="E84" i="69"/>
  <c r="E14" i="69"/>
  <c r="E248" i="69"/>
  <c r="E201" i="69"/>
  <c r="E184" i="69"/>
  <c r="E213" i="69"/>
  <c r="E256" i="69"/>
  <c r="E67" i="69"/>
  <c r="E287" i="69"/>
  <c r="E173" i="69"/>
  <c r="E254" i="69"/>
  <c r="E80" i="69"/>
  <c r="E20" i="69"/>
  <c r="E209" i="69"/>
  <c r="E119" i="69"/>
  <c r="E120" i="69"/>
  <c r="E48" i="69"/>
  <c r="E64" i="69"/>
  <c r="E195" i="69"/>
  <c r="E122" i="69"/>
  <c r="E54" i="69"/>
  <c r="E37" i="69"/>
  <c r="E55" i="69"/>
  <c r="E74" i="69"/>
  <c r="E47" i="69"/>
  <c r="E279" i="69"/>
  <c r="E150" i="69"/>
  <c r="E72" i="69"/>
  <c r="E269" i="69"/>
  <c r="E251" i="69"/>
  <c r="E78" i="69"/>
  <c r="H6" i="72"/>
  <c r="E267" i="69"/>
  <c r="E191" i="69"/>
  <c r="E50" i="69"/>
  <c r="E35" i="69"/>
  <c r="E263" i="69"/>
  <c r="E90" i="69"/>
  <c r="E277" i="69"/>
  <c r="E9" i="69"/>
  <c r="E181" i="69"/>
  <c r="E89" i="69"/>
  <c r="E310" i="69"/>
  <c r="E307" i="69"/>
  <c r="E118" i="69"/>
  <c r="E25" i="69"/>
  <c r="E226" i="69"/>
  <c r="E204" i="69"/>
  <c r="E125" i="69"/>
  <c r="B3" i="70"/>
  <c r="E264" i="69"/>
  <c r="E39" i="69"/>
  <c r="E273" i="69"/>
  <c r="E176" i="69"/>
  <c r="E189" i="69"/>
  <c r="E268" i="69"/>
  <c r="E283" i="69"/>
  <c r="E133" i="69"/>
  <c r="E293" i="69"/>
  <c r="E17" i="69"/>
  <c r="E306" i="69"/>
  <c r="G9" i="72"/>
  <c r="E222" i="69"/>
  <c r="E217" i="69"/>
  <c r="E137" i="69"/>
  <c r="E285" i="69"/>
  <c r="E303" i="69"/>
  <c r="E52" i="69"/>
  <c r="E302" i="69"/>
  <c r="E261" i="69"/>
  <c r="E280" i="69"/>
  <c r="E237" i="69"/>
  <c r="E229" i="69"/>
  <c r="G10" i="72"/>
  <c r="E70" i="69"/>
  <c r="E326" i="69"/>
  <c r="E148" i="69"/>
  <c r="E321" i="69"/>
  <c r="E194" i="69"/>
  <c r="E300" i="69"/>
  <c r="E96" i="69"/>
  <c r="E215" i="69"/>
  <c r="E143" i="69"/>
  <c r="E322" i="69"/>
  <c r="E152" i="69"/>
  <c r="E183" i="69"/>
  <c r="E262" i="69"/>
  <c r="E28" i="69"/>
  <c r="E92" i="69"/>
  <c r="E304" i="69"/>
  <c r="E318" i="69"/>
  <c r="E13" i="69"/>
  <c r="E82" i="69"/>
  <c r="E187" i="69"/>
  <c r="E27" i="69"/>
  <c r="E198" i="69"/>
  <c r="E200" i="69"/>
  <c r="E65" i="69"/>
  <c r="E57" i="69"/>
  <c r="E141" i="69"/>
  <c r="E94" i="69"/>
  <c r="Q328" i="69"/>
  <c r="Q105" i="69"/>
  <c r="Z9" i="72"/>
  <c r="Q71" i="69"/>
  <c r="Q23" i="69"/>
  <c r="Q184" i="69"/>
  <c r="Q256" i="69"/>
  <c r="Q8" i="69"/>
  <c r="Q148" i="69"/>
  <c r="Q57" i="69"/>
  <c r="Q220" i="69"/>
  <c r="Q94" i="69"/>
  <c r="Z10" i="72"/>
  <c r="Q263" i="69"/>
  <c r="Z7" i="72"/>
  <c r="Q166" i="69"/>
  <c r="Q199" i="69"/>
  <c r="Z8" i="72"/>
  <c r="Q280" i="69"/>
  <c r="B5" i="71" l="1"/>
  <c r="F11" i="72"/>
  <c r="K5" i="69" a="1"/>
  <c r="K281" i="69" s="1"/>
  <c r="B5" i="70"/>
  <c r="F15" i="69"/>
  <c r="F6" i="69"/>
  <c r="F186" i="69"/>
  <c r="F84" i="69"/>
  <c r="F35" i="69"/>
  <c r="F160" i="69"/>
  <c r="F117" i="69"/>
  <c r="F225" i="69"/>
  <c r="F314" i="69"/>
  <c r="F142" i="69"/>
  <c r="F327" i="69"/>
  <c r="F249" i="69"/>
  <c r="F131" i="69"/>
  <c r="F183" i="69"/>
  <c r="F193" i="69"/>
  <c r="F95" i="69"/>
  <c r="F18" i="69"/>
  <c r="H10" i="72"/>
  <c r="F82" i="69"/>
  <c r="F90" i="69"/>
  <c r="F44" i="69"/>
  <c r="H7" i="72"/>
  <c r="F59" i="69"/>
  <c r="F226" i="69"/>
  <c r="F208" i="69"/>
  <c r="F280" i="69"/>
  <c r="F213" i="69"/>
  <c r="F173" i="69"/>
  <c r="F236" i="69"/>
  <c r="F228" i="69"/>
  <c r="F96" i="69"/>
  <c r="F188" i="69"/>
  <c r="F89" i="69"/>
  <c r="F87" i="69"/>
  <c r="F16" i="69"/>
  <c r="F324" i="69"/>
  <c r="F155" i="69"/>
  <c r="F150" i="69"/>
  <c r="F227" i="69"/>
  <c r="F252" i="69"/>
  <c r="F200" i="69"/>
  <c r="F109" i="69"/>
  <c r="F290" i="69"/>
  <c r="F195" i="69"/>
  <c r="F243" i="69"/>
  <c r="F46" i="69"/>
  <c r="F86" i="69"/>
  <c r="F233" i="69"/>
  <c r="F108" i="69"/>
  <c r="F179" i="69"/>
  <c r="F238" i="69"/>
  <c r="F63" i="69"/>
  <c r="F205" i="69"/>
  <c r="F47" i="69"/>
  <c r="F311" i="69"/>
  <c r="F125" i="69"/>
  <c r="F77" i="69"/>
  <c r="F199" i="69"/>
  <c r="F42" i="69"/>
  <c r="F264" i="69"/>
  <c r="F288" i="69"/>
  <c r="F242" i="69"/>
  <c r="F184" i="69"/>
  <c r="F313" i="69"/>
  <c r="F81" i="69"/>
  <c r="F102" i="69"/>
  <c r="F320" i="69"/>
  <c r="F94" i="69"/>
  <c r="F256" i="69"/>
  <c r="F207" i="69"/>
  <c r="F325" i="69"/>
  <c r="F231" i="69"/>
  <c r="F110" i="69"/>
  <c r="F162" i="69"/>
  <c r="F257" i="69"/>
  <c r="F154" i="69"/>
  <c r="F93" i="69"/>
  <c r="F299" i="69"/>
  <c r="F7" i="69"/>
  <c r="F20" i="69"/>
  <c r="F120" i="69"/>
  <c r="F165" i="69"/>
  <c r="F136" i="69"/>
  <c r="F70" i="69"/>
  <c r="F312" i="69"/>
  <c r="F250" i="69"/>
  <c r="F134" i="69"/>
  <c r="F221" i="69"/>
  <c r="F181" i="69"/>
  <c r="F112" i="69"/>
  <c r="F151" i="69"/>
  <c r="F27" i="69"/>
  <c r="F164" i="69"/>
  <c r="F261" i="69"/>
  <c r="F304" i="69"/>
  <c r="F310" i="69"/>
  <c r="F28" i="69"/>
  <c r="F49" i="69"/>
  <c r="F78" i="69"/>
  <c r="F123" i="69"/>
  <c r="F273" i="69"/>
  <c r="F33" i="69"/>
  <c r="F172" i="69"/>
  <c r="F159" i="69"/>
  <c r="F157" i="69"/>
  <c r="F126" i="69"/>
  <c r="F328" i="69"/>
  <c r="F141" i="69"/>
  <c r="F139" i="69"/>
  <c r="F322" i="69"/>
  <c r="F222" i="69"/>
  <c r="F277" i="69"/>
  <c r="F177" i="69"/>
  <c r="F294" i="69"/>
  <c r="F92" i="69"/>
  <c r="F175" i="69"/>
  <c r="F240" i="69"/>
  <c r="F135" i="69"/>
  <c r="F302" i="69"/>
  <c r="F187" i="69"/>
  <c r="F285" i="69"/>
  <c r="F276" i="69"/>
  <c r="H8" i="72"/>
  <c r="F230" i="69"/>
  <c r="F37" i="69"/>
  <c r="F169" i="69"/>
  <c r="F156" i="69"/>
  <c r="F265" i="69"/>
  <c r="F31" i="69"/>
  <c r="F130" i="69"/>
  <c r="F204" i="69"/>
  <c r="F278" i="69"/>
  <c r="F291" i="69"/>
  <c r="F11" i="69"/>
  <c r="F129" i="69"/>
  <c r="F100" i="69"/>
  <c r="F69" i="69"/>
  <c r="F185" i="69"/>
  <c r="F41" i="69"/>
  <c r="F255" i="69"/>
  <c r="F176" i="69"/>
  <c r="F29" i="69"/>
  <c r="F57" i="69"/>
  <c r="F104" i="69"/>
  <c r="F298" i="69"/>
  <c r="F163" i="69"/>
  <c r="F80" i="69"/>
  <c r="F244" i="69"/>
  <c r="F146" i="69"/>
  <c r="F53" i="69"/>
  <c r="F99" i="69"/>
  <c r="F178" i="69"/>
  <c r="G11" i="72"/>
  <c r="F253" i="69"/>
  <c r="F315" i="69"/>
  <c r="F251" i="69"/>
  <c r="F158" i="69"/>
  <c r="F56" i="69"/>
  <c r="F194" i="69"/>
  <c r="F297" i="69"/>
  <c r="F152" i="69"/>
  <c r="F124" i="69"/>
  <c r="F143" i="69"/>
  <c r="F318" i="69"/>
  <c r="F307" i="69"/>
  <c r="F68" i="69"/>
  <c r="F83" i="69"/>
  <c r="F254" i="69"/>
  <c r="F224" i="69"/>
  <c r="F66" i="69"/>
  <c r="F40" i="69"/>
  <c r="F51" i="69"/>
  <c r="F103" i="69"/>
  <c r="F197" i="69"/>
  <c r="F10" i="69"/>
  <c r="F274" i="69"/>
  <c r="F191" i="69"/>
  <c r="F272" i="69"/>
  <c r="F25" i="69"/>
  <c r="F13" i="69"/>
  <c r="F268" i="69"/>
  <c r="F216" i="69"/>
  <c r="F259" i="69"/>
  <c r="F132" i="69"/>
  <c r="F237" i="69"/>
  <c r="F245" i="69"/>
  <c r="F287" i="69"/>
  <c r="F319" i="69"/>
  <c r="F214" i="69"/>
  <c r="F17" i="69"/>
  <c r="F209" i="69"/>
  <c r="F246" i="69"/>
  <c r="F122" i="69"/>
  <c r="H9" i="72"/>
  <c r="F72" i="69"/>
  <c r="F218" i="69"/>
  <c r="F203" i="69"/>
  <c r="F192" i="69"/>
  <c r="F293" i="69"/>
  <c r="F153" i="69"/>
  <c r="F323" i="69"/>
  <c r="F145" i="69"/>
  <c r="F118" i="69"/>
  <c r="F284" i="69"/>
  <c r="F217" i="69"/>
  <c r="F260" i="69"/>
  <c r="F148" i="69"/>
  <c r="F316" i="69"/>
  <c r="F303" i="69"/>
  <c r="F219" i="69"/>
  <c r="F9" i="69"/>
  <c r="F144" i="69"/>
  <c r="F247" i="69"/>
  <c r="F202" i="69"/>
  <c r="F75" i="69"/>
  <c r="F14" i="69"/>
  <c r="F36" i="69"/>
  <c r="F206" i="69"/>
  <c r="F220" i="69"/>
  <c r="F74" i="69"/>
  <c r="F12" i="69"/>
  <c r="F258" i="69"/>
  <c r="F119" i="69"/>
  <c r="F283" i="69"/>
  <c r="F147" i="69"/>
  <c r="F317" i="69"/>
  <c r="F116" i="69"/>
  <c r="F26" i="69"/>
  <c r="F39" i="69"/>
  <c r="F301" i="69"/>
  <c r="F32" i="69"/>
  <c r="F107" i="69"/>
  <c r="F262" i="69"/>
  <c r="F167" i="69"/>
  <c r="F19" i="69"/>
  <c r="F168" i="69"/>
  <c r="F229" i="69"/>
  <c r="F5" i="69"/>
  <c r="F166" i="69"/>
  <c r="F137" i="69"/>
  <c r="F79" i="69"/>
  <c r="F275" i="69"/>
  <c r="F292" i="69"/>
  <c r="F281" i="69"/>
  <c r="F91" i="69"/>
  <c r="F21" i="69"/>
  <c r="F111" i="69"/>
  <c r="F8" i="69"/>
  <c r="F300" i="69"/>
  <c r="F97" i="69"/>
  <c r="F34" i="69"/>
  <c r="F85" i="69"/>
  <c r="F174" i="69"/>
  <c r="F308" i="69"/>
  <c r="F296" i="69"/>
  <c r="F271" i="69"/>
  <c r="F140" i="69"/>
  <c r="F234" i="69"/>
  <c r="F286" i="69"/>
  <c r="F326" i="69"/>
  <c r="F43" i="69"/>
  <c r="F180" i="69"/>
  <c r="F201" i="69"/>
  <c r="F190" i="69"/>
  <c r="F309" i="69"/>
  <c r="F267" i="69"/>
  <c r="F114" i="69"/>
  <c r="F24" i="69"/>
  <c r="F289" i="69"/>
  <c r="F38" i="69"/>
  <c r="F52" i="69"/>
  <c r="F64" i="69"/>
  <c r="F161" i="69"/>
  <c r="F60" i="69"/>
  <c r="F270" i="69"/>
  <c r="F101" i="69"/>
  <c r="F106" i="69"/>
  <c r="F54" i="69"/>
  <c r="F113" i="69"/>
  <c r="F98" i="69"/>
  <c r="F196" i="69"/>
  <c r="F48" i="69"/>
  <c r="F133" i="69"/>
  <c r="F149" i="69"/>
  <c r="F22" i="69"/>
  <c r="F266" i="69"/>
  <c r="F61" i="69"/>
  <c r="F45" i="69"/>
  <c r="F211" i="69"/>
  <c r="F210" i="69"/>
  <c r="F127" i="69"/>
  <c r="F198" i="69"/>
  <c r="F241" i="69"/>
  <c r="F76" i="69"/>
  <c r="F212" i="69"/>
  <c r="F73" i="69"/>
  <c r="F50" i="69"/>
  <c r="F189" i="69"/>
  <c r="F170" i="69"/>
  <c r="F58" i="69"/>
  <c r="F88" i="69"/>
  <c r="F306" i="69"/>
  <c r="F182" i="69"/>
  <c r="F30" i="69"/>
  <c r="F121" i="69"/>
  <c r="F67" i="69"/>
  <c r="F269" i="69"/>
  <c r="F105" i="69"/>
  <c r="F62" i="69"/>
  <c r="F138" i="69"/>
  <c r="F295" i="69"/>
  <c r="F115" i="69"/>
  <c r="F305" i="69"/>
  <c r="F71" i="69"/>
  <c r="F239" i="69"/>
  <c r="F128" i="69"/>
  <c r="F55" i="69"/>
  <c r="F235" i="69"/>
  <c r="F232" i="69"/>
  <c r="F171" i="69"/>
  <c r="F282" i="69"/>
  <c r="F223" i="69"/>
  <c r="F215" i="69"/>
  <c r="F279" i="69"/>
  <c r="F263" i="69"/>
  <c r="F23" i="69"/>
  <c r="F321" i="69"/>
  <c r="F65" i="69"/>
  <c r="F248" i="69"/>
  <c r="Q56" i="69"/>
  <c r="Q268" i="69"/>
  <c r="Q78" i="69"/>
  <c r="Q150" i="69"/>
  <c r="Q93" i="69"/>
  <c r="Q320" i="69"/>
  <c r="Q35" i="69"/>
  <c r="Q46" i="69"/>
  <c r="Q173" i="69"/>
  <c r="Q182" i="69"/>
  <c r="Q246" i="69"/>
  <c r="Q133" i="69"/>
  <c r="Q145" i="69"/>
  <c r="Q172" i="69"/>
  <c r="Q200" i="69"/>
  <c r="Q73" i="69"/>
  <c r="Q100" i="69"/>
  <c r="Q86" i="69"/>
  <c r="Q117" i="69"/>
  <c r="Q296" i="69"/>
  <c r="Q267" i="69"/>
  <c r="Q30" i="69"/>
  <c r="Q324" i="69"/>
  <c r="Q10" i="69"/>
  <c r="Q22" i="69"/>
  <c r="Q253" i="69"/>
  <c r="Q75" i="69"/>
  <c r="Q60" i="69"/>
  <c r="Q87" i="69"/>
  <c r="Q278" i="69"/>
  <c r="Q227" i="69"/>
  <c r="Q241" i="69"/>
  <c r="Q158" i="69"/>
  <c r="Q137" i="69"/>
  <c r="Q140" i="69"/>
  <c r="Q283" i="69"/>
  <c r="Q221" i="69"/>
  <c r="Q47" i="69"/>
  <c r="Q313" i="69"/>
  <c r="Q68" i="69"/>
  <c r="Q261" i="69"/>
  <c r="Q308" i="69"/>
  <c r="Q26" i="69"/>
  <c r="Q106" i="69"/>
  <c r="Q178" i="69"/>
  <c r="Q175" i="69"/>
  <c r="Q290" i="69"/>
  <c r="Q67" i="69"/>
  <c r="Q154" i="69"/>
  <c r="Q202" i="69"/>
  <c r="Q61" i="69"/>
  <c r="Q279" i="69"/>
  <c r="Q275" i="69"/>
  <c r="Q50" i="69"/>
  <c r="Q138" i="69"/>
  <c r="Q203" i="69"/>
  <c r="Q40" i="69"/>
  <c r="Q216" i="69"/>
  <c r="Q215" i="69"/>
  <c r="Q207" i="69"/>
  <c r="Q107" i="69"/>
  <c r="Q194" i="69"/>
  <c r="Q157" i="69"/>
  <c r="Q186" i="69"/>
  <c r="Q129" i="69"/>
  <c r="Q262" i="69"/>
  <c r="Q132" i="69"/>
  <c r="Q314" i="69"/>
  <c r="Q271" i="69"/>
  <c r="Q58" i="69"/>
  <c r="Q139" i="69"/>
  <c r="Q210" i="69"/>
  <c r="Q258" i="69"/>
  <c r="Q97" i="69"/>
  <c r="Q255" i="69"/>
  <c r="Q276" i="69"/>
  <c r="Q217" i="69"/>
  <c r="Q224" i="69"/>
  <c r="Q183" i="69"/>
  <c r="Q110" i="69"/>
  <c r="Q225" i="69"/>
  <c r="Q112" i="69"/>
  <c r="Q282" i="69"/>
  <c r="Q185" i="69"/>
  <c r="Q248" i="69"/>
  <c r="Q147" i="69"/>
  <c r="Q270" i="69"/>
  <c r="Q244" i="69"/>
  <c r="Q38" i="69"/>
  <c r="Q289" i="69"/>
  <c r="Q125" i="69"/>
  <c r="Q39" i="69"/>
  <c r="Q37" i="69"/>
  <c r="Q294" i="69"/>
  <c r="Q149" i="69"/>
  <c r="Q66" i="69"/>
  <c r="Q7" i="69"/>
  <c r="Q69" i="69"/>
  <c r="Q168" i="69"/>
  <c r="Q234" i="69"/>
  <c r="Q25" i="69"/>
  <c r="Q116" i="69"/>
  <c r="Q209" i="69"/>
  <c r="Q156" i="69"/>
  <c r="Q49" i="69"/>
  <c r="Q27" i="69"/>
  <c r="Q238" i="69"/>
  <c r="Q83" i="69"/>
  <c r="Q316" i="69"/>
  <c r="Q321" i="69"/>
  <c r="Q126" i="69"/>
  <c r="Q13" i="69"/>
  <c r="Q239" i="69"/>
  <c r="Q326" i="69"/>
  <c r="Q191" i="69"/>
  <c r="Q300" i="69"/>
  <c r="Q187" i="69"/>
  <c r="Q89" i="69"/>
  <c r="Q301" i="69"/>
  <c r="Q323" i="69"/>
  <c r="Q174" i="69"/>
  <c r="Q128" i="69"/>
  <c r="Q237" i="69"/>
  <c r="Q295" i="69"/>
  <c r="Q70" i="69"/>
  <c r="Q108" i="69"/>
  <c r="Q63" i="69"/>
  <c r="Q146" i="69"/>
  <c r="Q104" i="69"/>
  <c r="Q31" i="69"/>
  <c r="Q223" i="69"/>
  <c r="Q310" i="69"/>
  <c r="Q130" i="69"/>
  <c r="Q16" i="69"/>
  <c r="Q118" i="69"/>
  <c r="Q171" i="69"/>
  <c r="Q170" i="69"/>
  <c r="Q180" i="69"/>
  <c r="Q84" i="69"/>
  <c r="Q274" i="69"/>
  <c r="Q161" i="69"/>
  <c r="Q82" i="69"/>
  <c r="Q91" i="69"/>
  <c r="Q243" i="69"/>
  <c r="Q303" i="69"/>
  <c r="Q114" i="69"/>
  <c r="Q192" i="69"/>
  <c r="Q33" i="69"/>
  <c r="Q264" i="69"/>
  <c r="Q240" i="69"/>
  <c r="Q235" i="69"/>
  <c r="Q15" i="69"/>
  <c r="Q284" i="69"/>
  <c r="Q143" i="69"/>
  <c r="Q260" i="69"/>
  <c r="Q198" i="69"/>
  <c r="Q177" i="69"/>
  <c r="Q245" i="69"/>
  <c r="Q249" i="69"/>
  <c r="Q102" i="69"/>
  <c r="Q127" i="69"/>
  <c r="Q122" i="69"/>
  <c r="Q242" i="69"/>
  <c r="Q309" i="69"/>
  <c r="Q103" i="69"/>
  <c r="Q251" i="69"/>
  <c r="Q115" i="69"/>
  <c r="Q252" i="69"/>
  <c r="Q20" i="69"/>
  <c r="Q142" i="69"/>
  <c r="Q272" i="69"/>
  <c r="Q53" i="69"/>
  <c r="Q318" i="69"/>
  <c r="Q236" i="69"/>
  <c r="Q288" i="69"/>
  <c r="Q265" i="69"/>
  <c r="Q204" i="69"/>
  <c r="Q45" i="69"/>
  <c r="Q306" i="69"/>
  <c r="Q212" i="69"/>
  <c r="Q19" i="69"/>
  <c r="Q59" i="69"/>
  <c r="Q307" i="69"/>
  <c r="Q79" i="69"/>
  <c r="Q5" i="69"/>
  <c r="Q322" i="69"/>
  <c r="Q325" i="69"/>
  <c r="Q311" i="69"/>
  <c r="Q88" i="69"/>
  <c r="Q55" i="69"/>
  <c r="Q52" i="69"/>
  <c r="Q41" i="69"/>
  <c r="Q165" i="69"/>
  <c r="Q113" i="69"/>
  <c r="Q135" i="69"/>
  <c r="Q293" i="69"/>
  <c r="Q193" i="69"/>
  <c r="Z11" i="72"/>
  <c r="Q111" i="69"/>
  <c r="Q292" i="69"/>
  <c r="Q190" i="69"/>
  <c r="Q201" i="69"/>
  <c r="Q6" i="69"/>
  <c r="Q163" i="69"/>
  <c r="Q254" i="69"/>
  <c r="Q317" i="69"/>
  <c r="Q213" i="69"/>
  <c r="Q266" i="69"/>
  <c r="Q155" i="69"/>
  <c r="Q233" i="69"/>
  <c r="Q298" i="69"/>
  <c r="Q44" i="69"/>
  <c r="Q95" i="69"/>
  <c r="Q51" i="69"/>
  <c r="Q21" i="69"/>
  <c r="Q305" i="69"/>
  <c r="Q297" i="69"/>
  <c r="Q247" i="69"/>
  <c r="Q144" i="69"/>
  <c r="Q281" i="69"/>
  <c r="Q32" i="69"/>
  <c r="Q43" i="69"/>
  <c r="Q162" i="69"/>
  <c r="Q85" i="69"/>
  <c r="Q164" i="69"/>
  <c r="Q302" i="69"/>
  <c r="Q315" i="69"/>
  <c r="Q205" i="69"/>
  <c r="Q65" i="69"/>
  <c r="Q327" i="69"/>
  <c r="Q208" i="69"/>
  <c r="Q319" i="69"/>
  <c r="Q189" i="69"/>
  <c r="Q98" i="69"/>
  <c r="Q28" i="69"/>
  <c r="Q81" i="69"/>
  <c r="Q257" i="69"/>
  <c r="Q218" i="69"/>
  <c r="Q197" i="69"/>
  <c r="Q123" i="69"/>
  <c r="Q226" i="69"/>
  <c r="Q120" i="69"/>
  <c r="Q54" i="69"/>
  <c r="Q169" i="69"/>
  <c r="Q160" i="69"/>
  <c r="Q273" i="69"/>
  <c r="Q206" i="69"/>
  <c r="Q167" i="69"/>
  <c r="Q181" i="69"/>
  <c r="Q176" i="69"/>
  <c r="Q229" i="69"/>
  <c r="Q230" i="69"/>
  <c r="Q24" i="69"/>
  <c r="Q312" i="69"/>
  <c r="Q222" i="69"/>
  <c r="Q119" i="69"/>
  <c r="Q179" i="69"/>
  <c r="Q121" i="69"/>
  <c r="Q291" i="69"/>
  <c r="Q99" i="69"/>
  <c r="Q18" i="69"/>
  <c r="Q141" i="69"/>
  <c r="Q90" i="69"/>
  <c r="Q151" i="69"/>
  <c r="Q195" i="69"/>
  <c r="Q131" i="69"/>
  <c r="Q92" i="69"/>
  <c r="Q96" i="69"/>
  <c r="Q286" i="69"/>
  <c r="Q17" i="69"/>
  <c r="Q11" i="69"/>
  <c r="Q269" i="69"/>
  <c r="Q101" i="69"/>
  <c r="Q29" i="69"/>
  <c r="Q74" i="69"/>
  <c r="Q14" i="69"/>
  <c r="Q42" i="69"/>
  <c r="Q152" i="69"/>
  <c r="Q304" i="69"/>
  <c r="Q34" i="69"/>
  <c r="Q219" i="69"/>
  <c r="Q188" i="69"/>
  <c r="Q36" i="69"/>
  <c r="Q153" i="69"/>
  <c r="Q299" i="69"/>
  <c r="Q76" i="69"/>
  <c r="Q214" i="69"/>
  <c r="Q231" i="69"/>
  <c r="Q159" i="69"/>
  <c r="Q109" i="69"/>
  <c r="Q196" i="69"/>
  <c r="Q134" i="69"/>
  <c r="Q136" i="69"/>
  <c r="Q80" i="69"/>
  <c r="Q277" i="69"/>
  <c r="Q124" i="69"/>
  <c r="Q64" i="69"/>
  <c r="Q287" i="69"/>
  <c r="Q62" i="69"/>
  <c r="Q72" i="69"/>
  <c r="Q48" i="69"/>
  <c r="Q12" i="69"/>
  <c r="Q250" i="69"/>
  <c r="Q285" i="69"/>
  <c r="Q77" i="69"/>
  <c r="Q232" i="69"/>
  <c r="Q211" i="69"/>
  <c r="Q259" i="69"/>
  <c r="Q9" i="69"/>
  <c r="Q228" i="69"/>
  <c r="D2" i="70"/>
  <c r="D2" i="7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H11" i="72"/>
  <c r="G12" i="72"/>
  <c r="Z12" i="72"/>
  <c r="L5" i="26" l="1"/>
  <c r="AP15" i="31"/>
  <c r="AQ15" i="31" s="1"/>
  <c r="AP14" i="31"/>
  <c r="AQ14" i="31" s="1"/>
  <c r="AP16" i="31"/>
  <c r="AQ16" i="31" s="1"/>
  <c r="F13" i="72"/>
  <c r="D11" i="6"/>
  <c r="D12" i="6"/>
  <c r="V39" i="18"/>
  <c r="V42" i="18"/>
  <c r="V27" i="18"/>
  <c r="V8" i="18"/>
  <c r="V35" i="18"/>
  <c r="V22" i="18"/>
  <c r="V40" i="18"/>
  <c r="V24" i="18"/>
  <c r="V13" i="18"/>
  <c r="V25" i="18"/>
  <c r="V20" i="18"/>
  <c r="V33" i="18"/>
  <c r="V18" i="18"/>
  <c r="V36" i="18"/>
  <c r="V34" i="18"/>
  <c r="V10" i="18"/>
  <c r="V29" i="18"/>
  <c r="V6" i="18"/>
  <c r="V26" i="18"/>
  <c r="V28" i="18"/>
  <c r="V31" i="18"/>
  <c r="V11" i="18"/>
  <c r="V14" i="18"/>
  <c r="V17" i="18"/>
  <c r="V21" i="18"/>
  <c r="V30" i="18"/>
  <c r="V15" i="18"/>
  <c r="V19" i="18"/>
  <c r="V12" i="18"/>
  <c r="V16" i="18"/>
  <c r="V9" i="18"/>
  <c r="V7" i="18"/>
  <c r="V41" i="18"/>
  <c r="V5" i="18"/>
  <c r="V23" i="18"/>
  <c r="V32" i="18"/>
  <c r="V37" i="18"/>
  <c r="V38" i="18"/>
  <c r="H12" i="72"/>
  <c r="G13" i="72"/>
  <c r="Z13" i="72"/>
  <c r="AF38" i="32" l="1"/>
  <c r="AH38" i="32" s="1"/>
  <c r="D10" i="75"/>
  <c r="D5" i="75"/>
  <c r="D15" i="75"/>
  <c r="D16" i="75"/>
  <c r="D17" i="75"/>
  <c r="D11" i="75"/>
  <c r="D12" i="75"/>
  <c r="D7" i="75"/>
  <c r="D9" i="75"/>
  <c r="D13" i="75"/>
  <c r="D6" i="75"/>
  <c r="D14" i="75"/>
  <c r="D8" i="75"/>
  <c r="F14" i="72"/>
  <c r="I3" i="47"/>
  <c r="G14" i="72"/>
  <c r="Z14" i="72"/>
  <c r="H13" i="72"/>
  <c r="H14" i="72"/>
  <c r="F15" i="72" l="1"/>
  <c r="D5" i="6"/>
  <c r="D7" i="6"/>
  <c r="D8" i="6"/>
  <c r="D9" i="6"/>
  <c r="D10" i="6"/>
  <c r="G15" i="72"/>
  <c r="Z15" i="72"/>
  <c r="H15" i="72"/>
  <c r="D4" i="75" l="1"/>
  <c r="E12" i="75"/>
  <c r="E6" i="75"/>
  <c r="E8" i="75"/>
  <c r="E5" i="75"/>
  <c r="E13" i="75"/>
  <c r="E14" i="75"/>
  <c r="E16" i="75"/>
  <c r="E17" i="75"/>
  <c r="E10" i="75"/>
  <c r="E7" i="75"/>
  <c r="E15" i="75"/>
  <c r="E9" i="75"/>
  <c r="E4" i="75"/>
  <c r="E11" i="75"/>
  <c r="R8" i="6"/>
  <c r="F14" i="6"/>
  <c r="F13" i="6"/>
  <c r="F6" i="6"/>
  <c r="F15" i="6"/>
  <c r="U8" i="6"/>
  <c r="G12" i="75"/>
  <c r="G6" i="75"/>
  <c r="G13" i="75"/>
  <c r="G9" i="75"/>
  <c r="G7" i="75"/>
  <c r="G8" i="75"/>
  <c r="G17" i="75"/>
  <c r="G15" i="75"/>
  <c r="F9" i="6"/>
  <c r="G16" i="75"/>
  <c r="F11" i="6"/>
  <c r="G5" i="75"/>
  <c r="G4" i="75"/>
  <c r="G10" i="75"/>
  <c r="F7" i="6"/>
  <c r="F8" i="6"/>
  <c r="F10" i="6"/>
  <c r="F12" i="6"/>
  <c r="G11" i="75"/>
  <c r="G14" i="75"/>
  <c r="R9" i="6" l="1"/>
  <c r="H11" i="75"/>
  <c r="H17" i="75"/>
  <c r="H4" i="75"/>
  <c r="H7" i="75"/>
  <c r="H9" i="75"/>
  <c r="H14" i="75"/>
  <c r="H15" i="75"/>
  <c r="H10" i="75"/>
  <c r="H16" i="75"/>
  <c r="H6" i="75"/>
  <c r="U9" i="6"/>
  <c r="H13" i="75"/>
  <c r="H8" i="75"/>
  <c r="H5" i="75"/>
  <c r="H12"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7" i="23"/>
  <c r="U16" i="23"/>
  <c r="U11" i="23"/>
  <c r="U14" i="23"/>
  <c r="U12"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1" i="24"/>
  <c r="U23" i="24"/>
  <c r="U13" i="24"/>
  <c r="U37" i="24"/>
  <c r="U15" i="24"/>
  <c r="U20" i="24"/>
  <c r="U27" i="24"/>
  <c r="U24" i="24"/>
  <c r="U45" i="24"/>
  <c r="U12" i="24"/>
  <c r="U42" i="24"/>
  <c r="U21" i="24"/>
  <c r="U31" i="24"/>
  <c r="U30" i="24"/>
  <c r="U14" i="24"/>
  <c r="U44" i="24"/>
  <c r="U35" i="24"/>
  <c r="U32" i="24"/>
  <c r="U26" i="24"/>
  <c r="U17" i="24"/>
  <c r="U18" i="24"/>
  <c r="U19" i="24"/>
  <c r="U47" i="24"/>
  <c r="U29" i="24"/>
  <c r="U34" i="24"/>
  <c r="U36" i="24"/>
  <c r="U40" i="24"/>
  <c r="U39" i="24"/>
  <c r="U46" i="24"/>
  <c r="U28" i="24"/>
  <c r="U22" i="24"/>
  <c r="U33" i="24"/>
  <c r="U38" i="24"/>
  <c r="U25" i="24"/>
  <c r="U16" i="24"/>
  <c r="U43" i="24"/>
  <c r="U48"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N8" i="25" l="1"/>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R36" i="17" s="1"/>
  <c r="Q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14" i="49"/>
  <c r="J6" i="49"/>
  <c r="J22" i="49"/>
  <c r="J29" i="49"/>
  <c r="J31" i="49"/>
  <c r="J37" i="49"/>
  <c r="J21" i="49"/>
  <c r="J27" i="49"/>
  <c r="J25" i="49"/>
  <c r="K2" i="49"/>
  <c r="J18" i="49"/>
  <c r="J12" i="49"/>
  <c r="J36" i="49"/>
  <c r="J15" i="49"/>
  <c r="J10" i="49"/>
  <c r="J28" i="49"/>
  <c r="J34" i="49"/>
  <c r="J38" i="49"/>
  <c r="J5" i="49"/>
  <c r="J3" i="49"/>
  <c r="J9" i="49"/>
  <c r="J39" i="49"/>
  <c r="J8" i="49"/>
  <c r="J32" i="49"/>
  <c r="J35" i="49"/>
  <c r="J4" i="49"/>
  <c r="J17" i="49"/>
  <c r="J16" i="49"/>
  <c r="J24" i="49"/>
  <c r="J30" i="49"/>
  <c r="J33" i="49"/>
  <c r="J23" i="49"/>
  <c r="J7" i="49"/>
  <c r="J19" i="49"/>
  <c r="J26" i="49"/>
  <c r="J20" i="49"/>
  <c r="J13" i="49"/>
  <c r="J11" i="49"/>
  <c r="K17" i="49"/>
  <c r="K34" i="49"/>
  <c r="K25" i="49"/>
  <c r="K39" i="49"/>
  <c r="K27" i="49"/>
  <c r="C2" i="34" l="1"/>
  <c r="C3" i="34"/>
  <c r="C4" i="34"/>
  <c r="D2" i="34"/>
  <c r="D4" i="34"/>
  <c r="D3" i="34"/>
  <c r="K10" i="49"/>
  <c r="K30" i="49"/>
  <c r="K21" i="49"/>
  <c r="K15" i="49"/>
  <c r="K5" i="49"/>
  <c r="K37" i="49"/>
  <c r="K31" i="49"/>
  <c r="K22" i="49"/>
  <c r="K6" i="49"/>
  <c r="K13" i="49"/>
  <c r="K7" i="49"/>
  <c r="K23" i="49"/>
  <c r="K29" i="49"/>
  <c r="K11" i="49"/>
  <c r="K36" i="49"/>
  <c r="K18" i="49"/>
  <c r="K9" i="49"/>
  <c r="K16" i="49"/>
  <c r="K8" i="49"/>
  <c r="K19" i="49"/>
  <c r="K14" i="49"/>
  <c r="K4" i="49"/>
  <c r="K38" i="49"/>
  <c r="K3" i="49"/>
  <c r="K28" i="49"/>
  <c r="K35" i="49"/>
  <c r="K24" i="49"/>
  <c r="K12" i="49"/>
  <c r="K20" i="49"/>
  <c r="K32" i="49"/>
  <c r="K26" i="49"/>
  <c r="K33"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39" i="28"/>
  <c r="F8" i="28"/>
  <c r="F7" i="30"/>
  <c r="F6" i="30"/>
  <c r="F10" i="29"/>
  <c r="F19" i="28"/>
  <c r="F17" i="28"/>
  <c r="F13" i="28"/>
  <c r="F9" i="30"/>
  <c r="F16" i="28"/>
  <c r="F5" i="30"/>
  <c r="F7" i="29"/>
  <c r="F24" i="28"/>
  <c r="F37" i="28"/>
  <c r="F6" i="29"/>
  <c r="F33" i="28"/>
  <c r="F15" i="28"/>
  <c r="F14" i="29"/>
  <c r="F13" i="29"/>
  <c r="E3" i="34"/>
  <c r="F25" i="28"/>
  <c r="F9" i="29"/>
  <c r="F31" i="28"/>
  <c r="F32" i="28"/>
  <c r="F22" i="28"/>
  <c r="F11" i="29"/>
  <c r="F9" i="28"/>
  <c r="F40" i="28"/>
  <c r="F29" i="28"/>
  <c r="F26" i="28"/>
  <c r="F36" i="28"/>
  <c r="F27" i="28"/>
  <c r="E4" i="34"/>
  <c r="F6" i="28"/>
  <c r="F12" i="28"/>
  <c r="F30" i="28"/>
  <c r="F8" i="29"/>
  <c r="F10" i="28"/>
  <c r="F5" i="29"/>
  <c r="F18" i="28"/>
  <c r="E2" i="34"/>
  <c r="F20" i="28"/>
  <c r="F10" i="30"/>
  <c r="F28" i="28"/>
  <c r="F21" i="28"/>
  <c r="F12" i="29"/>
  <c r="F34" i="28"/>
  <c r="F11" i="30"/>
  <c r="F38" i="28"/>
  <c r="F15" i="29"/>
  <c r="F5" i="28"/>
  <c r="F8" i="30"/>
  <c r="F35" i="28"/>
  <c r="F14" i="28"/>
  <c r="F11" i="28"/>
  <c r="F23" i="28"/>
  <c r="F7" i="28"/>
  <c r="Y6" i="29"/>
  <c r="Y14" i="29"/>
  <c r="Y7" i="30"/>
  <c r="Y8" i="30"/>
  <c r="Y5" i="29"/>
  <c r="Y15" i="29"/>
  <c r="Y9" i="30"/>
  <c r="Y11" i="30"/>
  <c r="Y5" i="30"/>
  <c r="Y6" i="30"/>
  <c r="Y11" i="29"/>
  <c r="Y7" i="29"/>
  <c r="Y10" i="29"/>
  <c r="Y8" i="29"/>
  <c r="Y9" i="29"/>
  <c r="Y12" i="29"/>
  <c r="Y10" i="30"/>
  <c r="Y13"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F27" i="31"/>
  <c r="G17" i="28"/>
  <c r="F30" i="31"/>
  <c r="G37" i="28"/>
  <c r="G13" i="28"/>
  <c r="G15" i="28"/>
  <c r="F32" i="31"/>
  <c r="G29" i="28"/>
  <c r="F11" i="32"/>
  <c r="F38" i="32"/>
  <c r="G12" i="29"/>
  <c r="G19" i="28"/>
  <c r="G34" i="28"/>
  <c r="G7" i="28"/>
  <c r="G5" i="28"/>
  <c r="G22" i="28"/>
  <c r="G9" i="28"/>
  <c r="G21" i="28"/>
  <c r="G18" i="28"/>
  <c r="G11" i="28"/>
  <c r="G40" i="28"/>
  <c r="G36" i="28"/>
  <c r="G33" i="28"/>
  <c r="F22" i="31"/>
  <c r="G8" i="29"/>
  <c r="F35" i="32"/>
  <c r="G8" i="30"/>
  <c r="G31" i="28"/>
  <c r="G39" i="28"/>
  <c r="G11" i="29"/>
  <c r="G30" i="28"/>
  <c r="G32" i="28"/>
  <c r="G23" i="28"/>
  <c r="G10" i="28"/>
  <c r="G15" i="29"/>
  <c r="G35" i="28"/>
  <c r="F35" i="31"/>
  <c r="G9" i="29"/>
  <c r="G20" i="28"/>
  <c r="G6" i="28"/>
  <c r="G12" i="28"/>
  <c r="F38" i="31"/>
  <c r="G28" i="28"/>
  <c r="G5" i="29"/>
  <c r="G6" i="29"/>
  <c r="G7" i="29"/>
  <c r="F19" i="32"/>
  <c r="G25" i="28"/>
  <c r="G26" i="28"/>
  <c r="F22" i="32"/>
  <c r="F27" i="32"/>
  <c r="F24" i="31"/>
  <c r="G27" i="28"/>
  <c r="G38" i="28"/>
  <c r="F16" i="31"/>
  <c r="G10" i="30"/>
  <c r="G16" i="28"/>
  <c r="G13" i="29"/>
  <c r="G6" i="30"/>
  <c r="G24" i="28"/>
  <c r="G5" i="30"/>
  <c r="G8" i="28"/>
  <c r="G7" i="30"/>
  <c r="G10" i="29"/>
  <c r="G11" i="30"/>
  <c r="F30" i="32"/>
  <c r="G9" i="30"/>
  <c r="G14" i="29"/>
  <c r="G14" i="28"/>
  <c r="Y37" i="28"/>
  <c r="Y24" i="28"/>
  <c r="Y31" i="28"/>
  <c r="Y11" i="28"/>
  <c r="Y5" i="28"/>
  <c r="Y12" i="28"/>
  <c r="Y15" i="28"/>
  <c r="Y13" i="28"/>
  <c r="Y20" i="28"/>
  <c r="Y23" i="28"/>
  <c r="Y22" i="28"/>
  <c r="Y21" i="28"/>
  <c r="Y27" i="28"/>
  <c r="Y34" i="28"/>
  <c r="Y33" i="28"/>
  <c r="Y38" i="28"/>
  <c r="Y10" i="28"/>
  <c r="Y16" i="28"/>
  <c r="Y26" i="28"/>
  <c r="Y19" i="28"/>
  <c r="Y8" i="28"/>
  <c r="Y28" i="28"/>
  <c r="Y14" i="28"/>
  <c r="Y17" i="28"/>
  <c r="Y7" i="28"/>
  <c r="Y39" i="28"/>
  <c r="Y9" i="28"/>
  <c r="Y40" i="28"/>
  <c r="Y25" i="28"/>
  <c r="Y36" i="28"/>
  <c r="Y35" i="28"/>
  <c r="Y18" i="28"/>
  <c r="Y6" i="28"/>
  <c r="Y30" i="28"/>
  <c r="Y32" i="28"/>
  <c r="Y29"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I13" i="77"/>
  <c r="F14" i="31"/>
  <c r="G35" i="32"/>
  <c r="I19" i="77"/>
  <c r="F36" i="31"/>
  <c r="F7" i="32"/>
  <c r="F42" i="32"/>
  <c r="G11" i="32"/>
  <c r="F28" i="32"/>
  <c r="G30" i="32"/>
  <c r="F41" i="31"/>
  <c r="G32" i="31"/>
  <c r="F23" i="31"/>
  <c r="F34" i="31"/>
  <c r="F23" i="32"/>
  <c r="G27" i="31"/>
  <c r="F14" i="32"/>
  <c r="G27" i="32"/>
  <c r="F11" i="31"/>
  <c r="F33" i="32"/>
  <c r="F7" i="31"/>
  <c r="I32" i="77"/>
  <c r="F41" i="32"/>
  <c r="F17" i="31"/>
  <c r="G38" i="31"/>
  <c r="F13" i="32"/>
  <c r="G22" i="32"/>
  <c r="F34" i="32"/>
  <c r="F31" i="31"/>
  <c r="F29" i="32"/>
  <c r="F26" i="32"/>
  <c r="F18" i="31"/>
  <c r="F15" i="32"/>
  <c r="G19" i="32"/>
  <c r="F39" i="31"/>
  <c r="F6" i="31"/>
  <c r="F25" i="32"/>
  <c r="F29" i="31"/>
  <c r="G35" i="31"/>
  <c r="F8" i="32"/>
  <c r="F10" i="31"/>
  <c r="F20" i="31"/>
  <c r="F21" i="31"/>
  <c r="I21" i="77"/>
  <c r="I24" i="77"/>
  <c r="G24" i="31"/>
  <c r="F21" i="32"/>
  <c r="G19" i="31"/>
  <c r="F37" i="32"/>
  <c r="F42" i="31"/>
  <c r="F15" i="31"/>
  <c r="F33" i="31"/>
  <c r="F6" i="32"/>
  <c r="F20" i="32"/>
  <c r="F12" i="32"/>
  <c r="F18" i="32"/>
  <c r="G22" i="31"/>
  <c r="F40" i="31"/>
  <c r="F9" i="31"/>
  <c r="F32" i="32"/>
  <c r="F25" i="31"/>
  <c r="G30" i="31"/>
  <c r="F13" i="31"/>
  <c r="F28" i="31"/>
  <c r="F10" i="32"/>
  <c r="G16" i="31"/>
  <c r="F9" i="32"/>
  <c r="F31" i="32"/>
  <c r="F16" i="32"/>
  <c r="F36" i="32"/>
  <c r="F24" i="32"/>
  <c r="I35" i="77"/>
  <c r="F12" i="31"/>
  <c r="F39" i="32"/>
  <c r="F37" i="31"/>
  <c r="F8" i="31"/>
  <c r="F17" i="32"/>
  <c r="G38" i="32"/>
  <c r="F26" i="31"/>
  <c r="I29" i="77"/>
  <c r="F40" i="32"/>
  <c r="I16" i="77"/>
  <c r="AC22" i="31"/>
  <c r="AC30" i="32"/>
  <c r="AC22" i="32"/>
  <c r="AC38" i="31"/>
  <c r="AC19" i="32"/>
  <c r="AC24" i="31"/>
  <c r="AC11" i="32"/>
  <c r="AC35" i="31"/>
  <c r="AC16" i="31"/>
  <c r="AC30" i="31"/>
  <c r="AC27" i="32"/>
  <c r="AC35" i="32"/>
  <c r="AC38" i="32"/>
  <c r="AC32" i="31"/>
  <c r="AC27" i="31"/>
  <c r="AC19"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6" i="32"/>
  <c r="G36" i="31"/>
  <c r="I18" i="77"/>
  <c r="G33" i="31"/>
  <c r="G11" i="31"/>
  <c r="G40" i="31"/>
  <c r="G41" i="31"/>
  <c r="G7" i="32"/>
  <c r="G39" i="32"/>
  <c r="I11" i="77"/>
  <c r="I39" i="77"/>
  <c r="G20" i="31"/>
  <c r="G34" i="32"/>
  <c r="G8" i="32"/>
  <c r="G10" i="32"/>
  <c r="G16" i="32"/>
  <c r="I34" i="77"/>
  <c r="G6" i="31"/>
  <c r="G31" i="32"/>
  <c r="I23" i="77"/>
  <c r="G23" i="32"/>
  <c r="G29" i="32"/>
  <c r="I17" i="77"/>
  <c r="G37" i="31"/>
  <c r="I36" i="77"/>
  <c r="G39" i="31"/>
  <c r="G15" i="31"/>
  <c r="G25" i="32"/>
  <c r="I5" i="77"/>
  <c r="I28" i="77"/>
  <c r="G25" i="31"/>
  <c r="I31" i="77"/>
  <c r="I10" i="77"/>
  <c r="I37" i="77"/>
  <c r="G28" i="32"/>
  <c r="I25" i="77"/>
  <c r="G42" i="32"/>
  <c r="G17" i="31"/>
  <c r="I30" i="77"/>
  <c r="G10" i="31"/>
  <c r="G20" i="32"/>
  <c r="I26" i="77"/>
  <c r="G17" i="32"/>
  <c r="G13" i="32"/>
  <c r="G12" i="31"/>
  <c r="G28" i="31"/>
  <c r="G12" i="32"/>
  <c r="G23" i="31"/>
  <c r="I7" i="77"/>
  <c r="G26" i="31"/>
  <c r="I14" i="77"/>
  <c r="I12" i="77"/>
  <c r="I3" i="77"/>
  <c r="G14" i="32"/>
  <c r="G33" i="32"/>
  <c r="I9" i="77"/>
  <c r="G26" i="32"/>
  <c r="I38" i="77"/>
  <c r="G32" i="32"/>
  <c r="I33" i="77"/>
  <c r="G14" i="31"/>
  <c r="I15" i="77"/>
  <c r="G21" i="31"/>
  <c r="G7" i="31"/>
  <c r="G18" i="31"/>
  <c r="G42" i="31"/>
  <c r="G15" i="32"/>
  <c r="G31" i="31"/>
  <c r="G41" i="32"/>
  <c r="G13" i="31"/>
  <c r="G37" i="32"/>
  <c r="G18" i="32"/>
  <c r="G29" i="31"/>
  <c r="G36" i="32"/>
  <c r="G40" i="32"/>
  <c r="G8" i="31"/>
  <c r="G9" i="32"/>
  <c r="G34" i="31"/>
  <c r="G24" i="32"/>
  <c r="I22" i="77"/>
  <c r="G21" i="32"/>
  <c r="I4" i="77"/>
  <c r="I6" i="77"/>
  <c r="I8" i="77"/>
  <c r="G9" i="31"/>
  <c r="AC12" i="31"/>
  <c r="AC13" i="32"/>
  <c r="AC42" i="32"/>
  <c r="AC26" i="31"/>
  <c r="AC23" i="31"/>
  <c r="AC17" i="31"/>
  <c r="AC20" i="32"/>
  <c r="AC25" i="32"/>
  <c r="AC42" i="31"/>
  <c r="AC37" i="32"/>
  <c r="AC17" i="32"/>
  <c r="AC41" i="32"/>
  <c r="AC25" i="31"/>
  <c r="AC18" i="32"/>
  <c r="AC28" i="32"/>
  <c r="AC10" i="32"/>
  <c r="AC29" i="31"/>
  <c r="AC32" i="32"/>
  <c r="AC33" i="31"/>
  <c r="AC39" i="31"/>
  <c r="AC33" i="32"/>
  <c r="AC28" i="31"/>
  <c r="AC31" i="31"/>
  <c r="AC8" i="32"/>
  <c r="AC6" i="31"/>
  <c r="AC7" i="32"/>
  <c r="AC24" i="32"/>
  <c r="AC15" i="32"/>
  <c r="AC6" i="32"/>
  <c r="AC34" i="31"/>
  <c r="AC36" i="31"/>
  <c r="AC14" i="31"/>
  <c r="AC21" i="31"/>
  <c r="AC16" i="32"/>
  <c r="AC23" i="32"/>
  <c r="AC26" i="32"/>
  <c r="AC12" i="32"/>
  <c r="AC40" i="32"/>
  <c r="AC10" i="31"/>
  <c r="AC41" i="31"/>
  <c r="AC18" i="31"/>
  <c r="AC8" i="31"/>
  <c r="AC11" i="31"/>
  <c r="AC21" i="32"/>
  <c r="AC39" i="32"/>
  <c r="AC36" i="32"/>
  <c r="AC37" i="31"/>
  <c r="AC40" i="31"/>
  <c r="AC7" i="31"/>
  <c r="AC31" i="32"/>
  <c r="AC9" i="32"/>
  <c r="AC29" i="32"/>
  <c r="AC20" i="31"/>
  <c r="AC14" i="32"/>
  <c r="AC9" i="31"/>
  <c r="AC34" i="32"/>
  <c r="AC13" i="31"/>
  <c r="AC15"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E6" i="22"/>
  <c r="D18" i="21"/>
  <c r="D6" i="25" a="1"/>
  <c r="D17" i="21"/>
  <c r="E5" i="22"/>
  <c r="C6" i="26"/>
  <c r="D12" i="21"/>
  <c r="D9" i="21"/>
  <c r="E10" i="22"/>
  <c r="D20" i="21"/>
  <c r="E8" i="22"/>
  <c r="D19" i="21"/>
  <c r="D10" i="21"/>
  <c r="D8" i="21"/>
  <c r="G4" i="30"/>
  <c r="D11" i="21"/>
  <c r="D15" i="21"/>
  <c r="C5" i="26"/>
  <c r="G5" i="32"/>
  <c r="D6" i="23" a="1"/>
  <c r="D14" i="21"/>
  <c r="D16" i="21"/>
  <c r="D21" i="21"/>
  <c r="D13" i="21"/>
  <c r="G4" i="29"/>
  <c r="D7" i="21"/>
  <c r="D6" i="21"/>
  <c r="E7" i="22"/>
  <c r="D22" i="21"/>
  <c r="D5" i="21"/>
  <c r="E9" i="22"/>
  <c r="W8" i="22"/>
  <c r="AC5" i="31"/>
  <c r="W10" i="22"/>
  <c r="W7" i="22"/>
  <c r="AC5" i="32"/>
  <c r="W6" i="22"/>
  <c r="W9"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76" i="25"/>
  <c r="F91" i="25"/>
  <c r="F77" i="23"/>
  <c r="F97" i="25"/>
  <c r="E21" i="21"/>
  <c r="F20" i="25"/>
  <c r="F79" i="25"/>
  <c r="F100" i="23"/>
  <c r="F68" i="23"/>
  <c r="F101" i="23"/>
  <c r="F64" i="23"/>
  <c r="F56" i="25"/>
  <c r="F48" i="23"/>
  <c r="F30" i="23"/>
  <c r="F53" i="25"/>
  <c r="F10" i="25"/>
  <c r="E7" i="21"/>
  <c r="F29" i="25"/>
  <c r="F94" i="25"/>
  <c r="F103" i="23"/>
  <c r="F68" i="25"/>
  <c r="F74" i="25"/>
  <c r="F85" i="23"/>
  <c r="F37" i="25"/>
  <c r="F77" i="25"/>
  <c r="F114" i="25"/>
  <c r="F7" i="25"/>
  <c r="F123" i="25"/>
  <c r="F75" i="25"/>
  <c r="F57" i="25"/>
  <c r="F95" i="23"/>
  <c r="F36" i="23"/>
  <c r="F51" i="25"/>
  <c r="F92" i="23"/>
  <c r="F35" i="25"/>
  <c r="F38" i="23"/>
  <c r="F61" i="25"/>
  <c r="F45" i="23"/>
  <c r="F91" i="23"/>
  <c r="F87" i="25"/>
  <c r="F98" i="25"/>
  <c r="F16" i="23"/>
  <c r="F55" i="25"/>
  <c r="F48" i="25"/>
  <c r="F18" i="23"/>
  <c r="F88" i="23"/>
  <c r="F105" i="23"/>
  <c r="F47" i="25"/>
  <c r="F96" i="23"/>
  <c r="F97" i="23"/>
  <c r="F25" i="23"/>
  <c r="F49" i="25"/>
  <c r="F42" i="25"/>
  <c r="F112" i="25"/>
  <c r="F116" i="23"/>
  <c r="F78" i="25"/>
  <c r="E22" i="21"/>
  <c r="E11" i="21"/>
  <c r="F46" i="23"/>
  <c r="E15" i="21"/>
  <c r="E10" i="21"/>
  <c r="F122" i="25"/>
  <c r="F10" i="22"/>
  <c r="F111" i="25"/>
  <c r="F66" i="23"/>
  <c r="F65" i="25"/>
  <c r="F92" i="25"/>
  <c r="F22" i="25"/>
  <c r="F114" i="23"/>
  <c r="F96" i="25"/>
  <c r="F42" i="23"/>
  <c r="F100" i="25"/>
  <c r="F102" i="23"/>
  <c r="F64" i="25"/>
  <c r="F21" i="25"/>
  <c r="F72" i="23"/>
  <c r="F107" i="23"/>
  <c r="F60" i="23"/>
  <c r="F89" i="25"/>
  <c r="F69" i="23"/>
  <c r="F67" i="23"/>
  <c r="F61" i="23"/>
  <c r="F85" i="25"/>
  <c r="F63" i="25"/>
  <c r="F78" i="23"/>
  <c r="F121" i="23"/>
  <c r="F71" i="23"/>
  <c r="F80" i="23"/>
  <c r="F11" i="23"/>
  <c r="F62" i="25"/>
  <c r="F73" i="25"/>
  <c r="F117" i="23"/>
  <c r="F113" i="25"/>
  <c r="F56" i="23"/>
  <c r="F104" i="25"/>
  <c r="F58" i="23"/>
  <c r="F55" i="23"/>
  <c r="F27" i="23"/>
  <c r="F110" i="23"/>
  <c r="F31" i="25"/>
  <c r="F67" i="25"/>
  <c r="F21" i="23"/>
  <c r="D5" i="26"/>
  <c r="F15" i="23"/>
  <c r="F87" i="23"/>
  <c r="F28" i="23"/>
  <c r="F95" i="25"/>
  <c r="F110" i="25"/>
  <c r="E8" i="21"/>
  <c r="F34" i="23"/>
  <c r="F84" i="25"/>
  <c r="F14" i="25"/>
  <c r="F103" i="25"/>
  <c r="F17" i="25"/>
  <c r="D6" i="26"/>
  <c r="F13" i="23"/>
  <c r="F108" i="25"/>
  <c r="F32" i="25"/>
  <c r="F36" i="25"/>
  <c r="F119" i="23"/>
  <c r="F34" i="25"/>
  <c r="F8" i="22"/>
  <c r="F109" i="23"/>
  <c r="F99" i="23"/>
  <c r="F63" i="23"/>
  <c r="F57" i="23"/>
  <c r="F12" i="25"/>
  <c r="F41" i="25"/>
  <c r="F25" i="25"/>
  <c r="F38" i="25"/>
  <c r="F33" i="25"/>
  <c r="F80" i="25"/>
  <c r="F44" i="23"/>
  <c r="F62" i="23"/>
  <c r="F82" i="25"/>
  <c r="F40" i="23"/>
  <c r="F31" i="23"/>
  <c r="F54" i="25"/>
  <c r="F81" i="25"/>
  <c r="F107" i="25"/>
  <c r="F18" i="25"/>
  <c r="F93" i="25"/>
  <c r="F93" i="23"/>
  <c r="F8" i="23"/>
  <c r="F81" i="23"/>
  <c r="F19" i="25"/>
  <c r="F6" i="23"/>
  <c r="F16" i="25"/>
  <c r="F9" i="22"/>
  <c r="F98" i="23"/>
  <c r="F10" i="23"/>
  <c r="F125" i="23"/>
  <c r="F39" i="25"/>
  <c r="F6" i="22"/>
  <c r="F70" i="25"/>
  <c r="F79" i="23"/>
  <c r="F74" i="23"/>
  <c r="F121" i="25"/>
  <c r="F39" i="23"/>
  <c r="F5" i="22"/>
  <c r="F83" i="23"/>
  <c r="F59" i="23"/>
  <c r="F76" i="23"/>
  <c r="F30" i="25"/>
  <c r="F19" i="23"/>
  <c r="F20" i="23"/>
  <c r="F120" i="25"/>
  <c r="F119" i="25"/>
  <c r="F59" i="25"/>
  <c r="F51" i="23"/>
  <c r="F101" i="25"/>
  <c r="F52" i="23"/>
  <c r="F124" i="23"/>
  <c r="F86" i="25"/>
  <c r="F43" i="23"/>
  <c r="F12" i="23"/>
  <c r="E18" i="21"/>
  <c r="F23" i="23"/>
  <c r="F115" i="25"/>
  <c r="F122" i="23"/>
  <c r="F109" i="25"/>
  <c r="F40" i="25"/>
  <c r="F6" i="25"/>
  <c r="F32" i="23"/>
  <c r="F44" i="25"/>
  <c r="F53" i="23"/>
  <c r="F7" i="23"/>
  <c r="F24" i="25"/>
  <c r="F35" i="23"/>
  <c r="F117" i="25"/>
  <c r="F7" i="22"/>
  <c r="F23" i="25"/>
  <c r="F26" i="25"/>
  <c r="F45" i="25"/>
  <c r="F54" i="23"/>
  <c r="F50" i="25"/>
  <c r="F22" i="23"/>
  <c r="F8" i="25"/>
  <c r="F105" i="25"/>
  <c r="E5" i="21"/>
  <c r="F115" i="23"/>
  <c r="F112" i="23"/>
  <c r="F104" i="23"/>
  <c r="F65" i="23"/>
  <c r="F28" i="25"/>
  <c r="F46" i="25"/>
  <c r="F124" i="25"/>
  <c r="F69" i="25"/>
  <c r="F47" i="23"/>
  <c r="E12" i="21"/>
  <c r="F71" i="25"/>
  <c r="F94" i="23"/>
  <c r="F11" i="25"/>
  <c r="F90" i="23"/>
  <c r="F111" i="23"/>
  <c r="F84" i="23"/>
  <c r="F90" i="25"/>
  <c r="F9" i="23"/>
  <c r="F37" i="23"/>
  <c r="F27" i="25"/>
  <c r="F50" i="23"/>
  <c r="F123" i="23"/>
  <c r="E9" i="21"/>
  <c r="F99" i="25"/>
  <c r="E13" i="21"/>
  <c r="E17" i="21"/>
  <c r="F43" i="25"/>
  <c r="F70" i="23"/>
  <c r="F66" i="25"/>
  <c r="E20" i="21"/>
  <c r="F82" i="23"/>
  <c r="F52" i="25"/>
  <c r="F15" i="25"/>
  <c r="F72" i="25"/>
  <c r="F113" i="23"/>
  <c r="E6" i="21"/>
  <c r="F73" i="23"/>
  <c r="F24" i="23"/>
  <c r="F58" i="25"/>
  <c r="F118" i="25"/>
  <c r="F60" i="25"/>
  <c r="F26" i="23"/>
  <c r="F13" i="25"/>
  <c r="F75" i="23"/>
  <c r="F116" i="25"/>
  <c r="F108" i="23"/>
  <c r="F89" i="23"/>
  <c r="F41" i="23"/>
  <c r="F120" i="23"/>
  <c r="E14" i="21"/>
  <c r="F14" i="23"/>
  <c r="E16" i="21"/>
  <c r="F17" i="23"/>
  <c r="F106" i="25"/>
  <c r="F106" i="23"/>
  <c r="F49" i="23"/>
  <c r="F29" i="23"/>
  <c r="E19" i="21"/>
  <c r="F83" i="25"/>
  <c r="F88" i="25"/>
  <c r="F86" i="23"/>
  <c r="F9" i="25"/>
  <c r="F125" i="25"/>
  <c r="F33" i="23"/>
  <c r="F102" i="25"/>
  <c r="F118" i="23"/>
  <c r="P5" i="21"/>
  <c r="Z9" i="23"/>
  <c r="P7" i="21"/>
  <c r="P11" i="21"/>
  <c r="Z11" i="23"/>
  <c r="P17" i="21"/>
  <c r="P15" i="21"/>
  <c r="P9" i="21"/>
  <c r="Z12" i="23"/>
  <c r="Z9" i="25"/>
  <c r="Q6" i="26"/>
  <c r="P19" i="21"/>
  <c r="Z10" i="23"/>
  <c r="P21" i="21"/>
  <c r="Z15" i="23"/>
  <c r="Z16" i="23"/>
  <c r="P12" i="21"/>
  <c r="Q5" i="26"/>
  <c r="P8" i="21"/>
  <c r="Z17" i="23"/>
  <c r="Z6" i="23"/>
  <c r="Z8" i="25"/>
  <c r="P10" i="21"/>
  <c r="Z6" i="25"/>
  <c r="Z13" i="23"/>
  <c r="P22" i="21"/>
  <c r="Z7" i="23"/>
  <c r="P14" i="21"/>
  <c r="Z14" i="23"/>
  <c r="P6" i="21"/>
  <c r="Z7" i="25"/>
  <c r="P13" i="21"/>
  <c r="W5" i="22"/>
  <c r="Z8" i="23"/>
  <c r="P20" i="21"/>
  <c r="P16" i="21"/>
  <c r="P18"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61" i="25"/>
  <c r="G89" i="25"/>
  <c r="G106" i="25"/>
  <c r="G88" i="25"/>
  <c r="G118" i="23"/>
  <c r="G35" i="25"/>
  <c r="G10" i="25"/>
  <c r="G67" i="25"/>
  <c r="G108" i="23"/>
  <c r="G119" i="25"/>
  <c r="G12" i="23"/>
  <c r="G88" i="23"/>
  <c r="G98" i="23"/>
  <c r="G121" i="23"/>
  <c r="G68" i="23"/>
  <c r="G119" i="23"/>
  <c r="G125" i="25"/>
  <c r="G85" i="23"/>
  <c r="G83" i="25"/>
  <c r="G47" i="25"/>
  <c r="G15" i="23"/>
  <c r="G55" i="23"/>
  <c r="G20" i="25"/>
  <c r="G117" i="23"/>
  <c r="G60" i="25"/>
  <c r="G66" i="25"/>
  <c r="G124" i="23"/>
  <c r="G93" i="23"/>
  <c r="G91" i="23"/>
  <c r="G110" i="25"/>
  <c r="G90" i="23"/>
  <c r="G76" i="25"/>
  <c r="G21" i="25"/>
  <c r="G64" i="25"/>
  <c r="G43" i="23"/>
  <c r="G49" i="23"/>
  <c r="G97" i="23"/>
  <c r="G6" i="23"/>
  <c r="G86" i="23"/>
  <c r="G79" i="25"/>
  <c r="G94" i="25"/>
  <c r="G67" i="23"/>
  <c r="G10" i="23"/>
  <c r="G55" i="25"/>
  <c r="G22" i="25"/>
  <c r="G49" i="25"/>
  <c r="G32" i="23"/>
  <c r="G92" i="25"/>
  <c r="G94" i="23"/>
  <c r="G100" i="23"/>
  <c r="G53" i="25"/>
  <c r="G57" i="25"/>
  <c r="G36" i="23"/>
  <c r="G77" i="25"/>
  <c r="G32" i="25"/>
  <c r="G37" i="23"/>
  <c r="G92" i="23"/>
  <c r="G105" i="23"/>
  <c r="G47" i="23"/>
  <c r="G34" i="23"/>
  <c r="G91" i="25"/>
  <c r="G11" i="23"/>
  <c r="G81" i="25"/>
  <c r="G56" i="25"/>
  <c r="G81" i="23"/>
  <c r="G87" i="25"/>
  <c r="G62" i="23"/>
  <c r="G15" i="25"/>
  <c r="G25" i="25"/>
  <c r="G93" i="25"/>
  <c r="G61" i="23"/>
  <c r="G48" i="25"/>
  <c r="G103" i="23"/>
  <c r="G115" i="25"/>
  <c r="G122" i="25"/>
  <c r="G19" i="25"/>
  <c r="G26" i="25"/>
  <c r="G29" i="25"/>
  <c r="G87" i="23"/>
  <c r="G44" i="23"/>
  <c r="G73" i="25"/>
  <c r="G23" i="23"/>
  <c r="G75" i="25"/>
  <c r="G116" i="23"/>
  <c r="G69" i="23"/>
  <c r="G84" i="25"/>
  <c r="G71" i="25"/>
  <c r="G40" i="25"/>
  <c r="G31" i="25"/>
  <c r="G56" i="23"/>
  <c r="G5" i="25"/>
  <c r="G46" i="23"/>
  <c r="G19" i="23"/>
  <c r="G18" i="25"/>
  <c r="G13" i="25"/>
  <c r="G9" i="23"/>
  <c r="G42" i="23"/>
  <c r="G22" i="23"/>
  <c r="G16" i="23"/>
  <c r="G80" i="25"/>
  <c r="G18" i="23"/>
  <c r="G29" i="23"/>
  <c r="G111" i="23"/>
  <c r="G101" i="25"/>
  <c r="G70" i="25"/>
  <c r="G82" i="23"/>
  <c r="G66" i="23"/>
  <c r="G60" i="23"/>
  <c r="G33" i="23"/>
  <c r="G17" i="23"/>
  <c r="G52" i="23"/>
  <c r="G31" i="23"/>
  <c r="G39" i="23"/>
  <c r="G24" i="23"/>
  <c r="G120" i="23"/>
  <c r="G68" i="25"/>
  <c r="G54" i="25"/>
  <c r="G57" i="23"/>
  <c r="G72" i="25"/>
  <c r="G11" i="25"/>
  <c r="G114" i="23"/>
  <c r="G14" i="23"/>
  <c r="G85" i="25"/>
  <c r="G65" i="23"/>
  <c r="G42" i="25"/>
  <c r="G35" i="23"/>
  <c r="G58" i="25"/>
  <c r="G28" i="23"/>
  <c r="G5" i="23"/>
  <c r="F4" i="22"/>
  <c r="G99" i="23"/>
  <c r="G95" i="23"/>
  <c r="G69" i="25"/>
  <c r="G79" i="23"/>
  <c r="G24" i="25"/>
  <c r="G117" i="25"/>
  <c r="G21" i="23"/>
  <c r="G83" i="23"/>
  <c r="G103" i="25"/>
  <c r="G78" i="23"/>
  <c r="G99" i="25"/>
  <c r="G41" i="25"/>
  <c r="G26" i="23"/>
  <c r="G71" i="23"/>
  <c r="G109" i="23"/>
  <c r="G36" i="25"/>
  <c r="G95" i="25"/>
  <c r="G25" i="23"/>
  <c r="G120" i="25"/>
  <c r="G78" i="25"/>
  <c r="G52" i="25"/>
  <c r="G27" i="25"/>
  <c r="G116" i="25"/>
  <c r="G59" i="23"/>
  <c r="G44" i="25"/>
  <c r="G8" i="25"/>
  <c r="G6" i="25"/>
  <c r="G102" i="25"/>
  <c r="G7" i="23"/>
  <c r="G108" i="25"/>
  <c r="G51" i="23"/>
  <c r="G74" i="23"/>
  <c r="G101" i="23"/>
  <c r="G75" i="23"/>
  <c r="G45" i="23"/>
  <c r="G106" i="23"/>
  <c r="G50" i="23"/>
  <c r="G16" i="25"/>
  <c r="G28" i="25"/>
  <c r="G12" i="25"/>
  <c r="G123" i="23"/>
  <c r="G124" i="25"/>
  <c r="G112" i="23"/>
  <c r="G65" i="25"/>
  <c r="G74" i="25"/>
  <c r="G77" i="23"/>
  <c r="G41" i="23"/>
  <c r="D4" i="26"/>
  <c r="G9" i="25"/>
  <c r="G107" i="23"/>
  <c r="G90" i="25"/>
  <c r="G54" i="23"/>
  <c r="G63" i="25"/>
  <c r="G34" i="25"/>
  <c r="G123" i="25"/>
  <c r="E4" i="21"/>
  <c r="G118" i="25"/>
  <c r="G43" i="25"/>
  <c r="G100" i="25"/>
  <c r="G27" i="23"/>
  <c r="G30" i="25"/>
  <c r="G7" i="25"/>
  <c r="G104" i="25"/>
  <c r="G102" i="23"/>
  <c r="G13" i="23"/>
  <c r="G59" i="25"/>
  <c r="G82" i="25"/>
  <c r="G51" i="25"/>
  <c r="G125" i="23"/>
  <c r="G48" i="23"/>
  <c r="G107" i="25"/>
  <c r="G73" i="23"/>
  <c r="G112" i="25"/>
  <c r="G111" i="25"/>
  <c r="G39" i="25"/>
  <c r="G97" i="25"/>
  <c r="G33" i="25"/>
  <c r="G38" i="23"/>
  <c r="G62" i="25"/>
  <c r="G105" i="25"/>
  <c r="G110" i="23"/>
  <c r="G45" i="25"/>
  <c r="G96" i="23"/>
  <c r="G58" i="23"/>
  <c r="G113" i="23"/>
  <c r="G17" i="25"/>
  <c r="G86" i="25"/>
  <c r="G70" i="23"/>
  <c r="G104" i="23"/>
  <c r="G84" i="23"/>
  <c r="G121" i="25"/>
  <c r="G76" i="23"/>
  <c r="G38" i="25"/>
  <c r="G30" i="23"/>
  <c r="G122" i="23"/>
  <c r="G113" i="25"/>
  <c r="G53" i="23"/>
  <c r="G80" i="23"/>
  <c r="G50" i="25"/>
  <c r="G114" i="25"/>
  <c r="G8" i="23"/>
  <c r="G46" i="25"/>
  <c r="G63" i="23"/>
  <c r="G89" i="23"/>
  <c r="G23" i="25"/>
  <c r="G14" i="25"/>
  <c r="G64" i="23"/>
  <c r="G37" i="25"/>
  <c r="G72" i="23"/>
  <c r="G20" i="23"/>
  <c r="G96" i="25"/>
  <c r="G109" i="25"/>
  <c r="G40" i="23"/>
  <c r="G98" i="25"/>
  <c r="G115" i="23"/>
  <c r="Q3" i="26"/>
  <c r="E5" i="17" l="1"/>
  <c r="E5" i="19"/>
  <c r="C6" i="19"/>
  <c r="E5" i="18"/>
  <c r="E4" i="18"/>
  <c r="C7" i="18"/>
  <c r="E6" i="18"/>
  <c r="C6" i="17"/>
  <c r="F5" i="19"/>
  <c r="F6" i="18"/>
  <c r="F5" i="17"/>
  <c r="F5" i="18"/>
  <c r="H3" i="48" l="1"/>
  <c r="C7" i="19"/>
  <c r="E6" i="19"/>
  <c r="E7" i="18"/>
  <c r="C8" i="18"/>
  <c r="E4" i="17"/>
  <c r="C7" i="17"/>
  <c r="E6" i="17"/>
  <c r="G6" i="18"/>
  <c r="G5" i="19"/>
  <c r="F6" i="19"/>
  <c r="F7" i="18"/>
  <c r="G5" i="18"/>
  <c r="G5" i="17"/>
  <c r="J3" i="48"/>
  <c r="J3" i="77"/>
  <c r="F6" i="17"/>
  <c r="H3" i="50" l="1"/>
  <c r="H4" i="48"/>
  <c r="H3" i="47"/>
  <c r="E7" i="19"/>
  <c r="C8" i="19"/>
  <c r="E8" i="18"/>
  <c r="C9" i="18"/>
  <c r="C8" i="17"/>
  <c r="E7" i="17"/>
  <c r="K3" i="48"/>
  <c r="J3" i="50"/>
  <c r="J3" i="47"/>
  <c r="F7" i="19"/>
  <c r="G7" i="18"/>
  <c r="G6" i="17"/>
  <c r="F7" i="17"/>
  <c r="G6" i="19"/>
  <c r="J4" i="77"/>
  <c r="F8" i="18"/>
  <c r="J4" i="48"/>
  <c r="H4" i="50" l="1"/>
  <c r="H5" i="48"/>
  <c r="H4" i="47"/>
  <c r="E8" i="19"/>
  <c r="C9" i="19"/>
  <c r="C10" i="18"/>
  <c r="E9" i="18"/>
  <c r="E8" i="17"/>
  <c r="C9" i="17"/>
  <c r="K4" i="48"/>
  <c r="G7" i="19"/>
  <c r="F8" i="19"/>
  <c r="G7" i="17"/>
  <c r="F9" i="18"/>
  <c r="K3" i="47"/>
  <c r="J4" i="50"/>
  <c r="K3" i="50"/>
  <c r="J4" i="47"/>
  <c r="J5" i="77"/>
  <c r="J5" i="48"/>
  <c r="G8" i="18"/>
  <c r="F8" i="17"/>
  <c r="H5" i="50" l="1"/>
  <c r="H6" i="48"/>
  <c r="H5" i="47"/>
  <c r="E4" i="19"/>
  <c r="C10" i="19"/>
  <c r="E9" i="19"/>
  <c r="E10" i="18"/>
  <c r="C11" i="18"/>
  <c r="C10" i="17"/>
  <c r="E9" i="17"/>
  <c r="G8" i="17"/>
  <c r="G8" i="19"/>
  <c r="F10" i="18"/>
  <c r="K4" i="47"/>
  <c r="G9" i="18"/>
  <c r="F9" i="19"/>
  <c r="J5" i="47"/>
  <c r="K5" i="48"/>
  <c r="F9" i="17"/>
  <c r="J5" i="50"/>
  <c r="K4" i="50"/>
  <c r="J6" i="48"/>
  <c r="J6" i="77"/>
  <c r="H6" i="50" l="1"/>
  <c r="H7" i="48"/>
  <c r="H6" i="47"/>
  <c r="E10" i="19"/>
  <c r="C11" i="19"/>
  <c r="E11" i="18"/>
  <c r="C12" i="18"/>
  <c r="E10" i="17"/>
  <c r="C11" i="17"/>
  <c r="J7" i="77"/>
  <c r="F10" i="19"/>
  <c r="F11" i="18"/>
  <c r="F10" i="17"/>
  <c r="J6" i="50"/>
  <c r="G9" i="19"/>
  <c r="J6" i="47"/>
  <c r="K6" i="48"/>
  <c r="K5" i="47"/>
  <c r="J7" i="48"/>
  <c r="G10" i="18"/>
  <c r="K5" i="50"/>
  <c r="G9" i="17"/>
  <c r="H7" i="50" l="1"/>
  <c r="H8" i="48"/>
  <c r="H7" i="47"/>
  <c r="C12" i="19"/>
  <c r="E11" i="19"/>
  <c r="C13" i="18"/>
  <c r="E12" i="18"/>
  <c r="C12" i="17"/>
  <c r="E11" i="17"/>
  <c r="F12" i="18"/>
  <c r="F11" i="19"/>
  <c r="J8" i="77"/>
  <c r="G10" i="17"/>
  <c r="K6" i="47"/>
  <c r="K6" i="50"/>
  <c r="K7" i="48"/>
  <c r="G11" i="18"/>
  <c r="F11" i="17"/>
  <c r="G10" i="19"/>
  <c r="J8" i="48"/>
  <c r="J7" i="50"/>
  <c r="J7" i="47"/>
  <c r="H8" i="50" l="1"/>
  <c r="H9" i="48"/>
  <c r="H8" i="47"/>
  <c r="E12" i="19"/>
  <c r="C13" i="19"/>
  <c r="E13" i="18"/>
  <c r="C14" i="18"/>
  <c r="E12" i="17"/>
  <c r="C13" i="17"/>
  <c r="G12" i="18"/>
  <c r="G11" i="19"/>
  <c r="K7" i="50"/>
  <c r="F13" i="18"/>
  <c r="J8" i="47"/>
  <c r="K7" i="47"/>
  <c r="J9" i="77"/>
  <c r="J8" i="50"/>
  <c r="F12" i="19"/>
  <c r="K8" i="48"/>
  <c r="F12" i="17"/>
  <c r="G11" i="17"/>
  <c r="J9" i="48"/>
  <c r="H9" i="50" l="1"/>
  <c r="H10" i="48"/>
  <c r="H9" i="47"/>
  <c r="E13" i="19"/>
  <c r="C14" i="19"/>
  <c r="C15" i="18"/>
  <c r="E14" i="18"/>
  <c r="E13" i="17"/>
  <c r="C14" i="17"/>
  <c r="K9" i="48"/>
  <c r="F13" i="19"/>
  <c r="G12" i="19"/>
  <c r="K8" i="47"/>
  <c r="J10" i="77"/>
  <c r="K8" i="50"/>
  <c r="F13" i="17"/>
  <c r="F14" i="18"/>
  <c r="J10" i="48"/>
  <c r="J9" i="50"/>
  <c r="J9" i="47"/>
  <c r="G13" i="18"/>
  <c r="G12" i="17"/>
  <c r="H10" i="50" l="1"/>
  <c r="H11" i="48"/>
  <c r="H10" i="47"/>
  <c r="C15" i="19"/>
  <c r="E14" i="19"/>
  <c r="C16" i="18"/>
  <c r="E15" i="18"/>
  <c r="C15" i="17"/>
  <c r="E14" i="17"/>
  <c r="G14" i="18"/>
  <c r="J10" i="47"/>
  <c r="K9" i="50"/>
  <c r="F15" i="18"/>
  <c r="F14" i="17"/>
  <c r="J10" i="50"/>
  <c r="G13" i="17"/>
  <c r="K10" i="48"/>
  <c r="J11" i="48"/>
  <c r="J11" i="77"/>
  <c r="K9" i="47"/>
  <c r="F14" i="19"/>
  <c r="G13" i="19"/>
  <c r="H11" i="50" l="1"/>
  <c r="H12" i="48"/>
  <c r="H11" i="47"/>
  <c r="E15" i="19"/>
  <c r="C16" i="19"/>
  <c r="C17" i="18"/>
  <c r="E16" i="18"/>
  <c r="E15" i="17"/>
  <c r="C16" i="17"/>
  <c r="J11" i="50"/>
  <c r="K10" i="47"/>
  <c r="K11" i="48"/>
  <c r="J12" i="48"/>
  <c r="G14" i="19"/>
  <c r="J12" i="77"/>
  <c r="K10" i="50"/>
  <c r="J11" i="47"/>
  <c r="F15" i="17"/>
  <c r="G15" i="18"/>
  <c r="F16" i="18"/>
  <c r="F15" i="19"/>
  <c r="G14" i="17"/>
  <c r="H12" i="50" l="1"/>
  <c r="H13" i="48"/>
  <c r="H12" i="47"/>
  <c r="E16" i="19"/>
  <c r="C17" i="19"/>
  <c r="C18" i="18"/>
  <c r="E17" i="18"/>
  <c r="E16" i="17"/>
  <c r="C17" i="17"/>
  <c r="G15" i="17"/>
  <c r="K11" i="50"/>
  <c r="F16" i="19"/>
  <c r="J12" i="50"/>
  <c r="F17" i="18"/>
  <c r="J13" i="48"/>
  <c r="J12" i="47"/>
  <c r="K12" i="48"/>
  <c r="K11" i="47"/>
  <c r="F16" i="17"/>
  <c r="G16" i="18"/>
  <c r="G15" i="19"/>
  <c r="J13" i="77"/>
  <c r="H13" i="50" l="1"/>
  <c r="H14" i="48"/>
  <c r="H13" i="47"/>
  <c r="C18" i="19"/>
  <c r="E17" i="19"/>
  <c r="E18" i="18"/>
  <c r="C19" i="18"/>
  <c r="C18" i="17"/>
  <c r="E17" i="17"/>
  <c r="F4" i="28"/>
  <c r="G16" i="19"/>
  <c r="K12" i="47"/>
  <c r="G17" i="18"/>
  <c r="F17" i="19"/>
  <c r="F17" i="17"/>
  <c r="G16" i="17"/>
  <c r="K13" i="48"/>
  <c r="F18" i="18"/>
  <c r="J14" i="77"/>
  <c r="J13" i="50"/>
  <c r="J14" i="48"/>
  <c r="K12" i="50"/>
  <c r="J13" i="47"/>
  <c r="H14" i="50" l="1"/>
  <c r="H15" i="48"/>
  <c r="H14" i="47"/>
  <c r="E18" i="19"/>
  <c r="C19" i="19"/>
  <c r="E19" i="18"/>
  <c r="C20" i="18"/>
  <c r="E18" i="17"/>
  <c r="C19" i="17"/>
  <c r="K14" i="48"/>
  <c r="J14" i="47"/>
  <c r="G18" i="18"/>
  <c r="J15" i="77"/>
  <c r="G4" i="28"/>
  <c r="F19" i="18"/>
  <c r="J15" i="48"/>
  <c r="J14" i="50"/>
  <c r="F18" i="17"/>
  <c r="G17" i="17"/>
  <c r="K13" i="50"/>
  <c r="K13" i="47"/>
  <c r="F18" i="19"/>
  <c r="G17" i="19"/>
  <c r="H15" i="50" l="1"/>
  <c r="H16" i="48"/>
  <c r="H15" i="47"/>
  <c r="C20" i="19"/>
  <c r="E19" i="19"/>
  <c r="C21" i="18"/>
  <c r="E20" i="18"/>
  <c r="C20" i="17"/>
  <c r="E19" i="17"/>
  <c r="G18" i="17"/>
  <c r="G18" i="19"/>
  <c r="K14" i="47"/>
  <c r="J16" i="77"/>
  <c r="K15" i="48"/>
  <c r="J15" i="47"/>
  <c r="F19" i="19"/>
  <c r="F20" i="18"/>
  <c r="J16" i="48"/>
  <c r="F19" i="17"/>
  <c r="G19" i="18"/>
  <c r="K14" i="50"/>
  <c r="J15" i="50"/>
  <c r="H16" i="50" l="1"/>
  <c r="H17" i="48"/>
  <c r="H16" i="47"/>
  <c r="E20" i="19"/>
  <c r="C21" i="19"/>
  <c r="C22" i="18"/>
  <c r="E21" i="18"/>
  <c r="E20" i="17"/>
  <c r="C21" i="17"/>
  <c r="G20" i="18"/>
  <c r="G19" i="19"/>
  <c r="F20" i="19"/>
  <c r="K16" i="48"/>
  <c r="J17" i="77"/>
  <c r="F21" i="18"/>
  <c r="F20" i="17"/>
  <c r="G19" i="17"/>
  <c r="J16" i="50"/>
  <c r="J16" i="47"/>
  <c r="K15" i="50"/>
  <c r="J17" i="48"/>
  <c r="K15" i="47"/>
  <c r="H17" i="50" l="1"/>
  <c r="H18" i="48"/>
  <c r="H17" i="47"/>
  <c r="E21" i="19"/>
  <c r="C22" i="19"/>
  <c r="E22" i="18"/>
  <c r="C23" i="18"/>
  <c r="E21" i="17"/>
  <c r="C22" i="17"/>
  <c r="G20" i="19"/>
  <c r="K17" i="48"/>
  <c r="G20" i="17"/>
  <c r="J17" i="50"/>
  <c r="G21" i="18"/>
  <c r="J18" i="48"/>
  <c r="F21" i="17"/>
  <c r="J18" i="77"/>
  <c r="K16" i="47"/>
  <c r="F21" i="19"/>
  <c r="F22" i="18"/>
  <c r="J17" i="47"/>
  <c r="K16" i="50"/>
  <c r="H18" i="50" l="1"/>
  <c r="H19" i="48"/>
  <c r="H18" i="47"/>
  <c r="C23" i="19"/>
  <c r="E22" i="19"/>
  <c r="C24" i="18"/>
  <c r="E23" i="18"/>
  <c r="C23" i="17"/>
  <c r="E22" i="17"/>
  <c r="J18" i="47"/>
  <c r="G21" i="17"/>
  <c r="J19" i="48"/>
  <c r="F23" i="18"/>
  <c r="J19" i="77"/>
  <c r="K17" i="47"/>
  <c r="F22" i="19"/>
  <c r="G22" i="18"/>
  <c r="K17" i="50"/>
  <c r="G21" i="19"/>
  <c r="J18" i="50"/>
  <c r="K18" i="48"/>
  <c r="F22" i="17"/>
  <c r="H19" i="50" l="1"/>
  <c r="H20" i="48"/>
  <c r="H19" i="47"/>
  <c r="E23" i="19"/>
  <c r="C24" i="19"/>
  <c r="C25" i="18"/>
  <c r="E24" i="18"/>
  <c r="E23" i="17"/>
  <c r="C24" i="17"/>
  <c r="J20" i="48"/>
  <c r="F23" i="17"/>
  <c r="K18" i="50"/>
  <c r="G22" i="19"/>
  <c r="F24" i="18"/>
  <c r="J20" i="77"/>
  <c r="G23" i="18"/>
  <c r="K19" i="48"/>
  <c r="J19" i="47"/>
  <c r="J19" i="50"/>
  <c r="K18" i="47"/>
  <c r="G22" i="17"/>
  <c r="F23" i="19"/>
  <c r="H20" i="50" l="1"/>
  <c r="H21" i="48"/>
  <c r="H20" i="47"/>
  <c r="E24" i="19"/>
  <c r="C25" i="19"/>
  <c r="C26" i="18"/>
  <c r="E25" i="18"/>
  <c r="E24" i="17"/>
  <c r="C25" i="17"/>
  <c r="J21" i="77"/>
  <c r="F25" i="18"/>
  <c r="G23" i="17"/>
  <c r="F24" i="17"/>
  <c r="G23" i="19"/>
  <c r="K20" i="48"/>
  <c r="K19" i="47"/>
  <c r="J21" i="48"/>
  <c r="K19" i="50"/>
  <c r="F24" i="19"/>
  <c r="J20" i="47"/>
  <c r="J20" i="50"/>
  <c r="G24" i="18"/>
  <c r="H21" i="50" l="1"/>
  <c r="H22" i="48"/>
  <c r="H21" i="47"/>
  <c r="C26" i="19"/>
  <c r="E25" i="19"/>
  <c r="E26" i="18"/>
  <c r="C27" i="18"/>
  <c r="C26" i="17"/>
  <c r="E25" i="17"/>
  <c r="K21" i="48"/>
  <c r="J22" i="77"/>
  <c r="J21" i="47"/>
  <c r="G24" i="17"/>
  <c r="G25" i="18"/>
  <c r="F25" i="19"/>
  <c r="J21" i="50"/>
  <c r="K20" i="47"/>
  <c r="F26" i="18"/>
  <c r="G24" i="19"/>
  <c r="J22" i="48"/>
  <c r="K20" i="50"/>
  <c r="F25" i="17"/>
  <c r="H22" i="50" l="1"/>
  <c r="H23" i="48"/>
  <c r="H22" i="47"/>
  <c r="E26" i="19"/>
  <c r="C27" i="19"/>
  <c r="E27" i="18"/>
  <c r="C28" i="18"/>
  <c r="E26" i="17"/>
  <c r="C27" i="17"/>
  <c r="K21" i="50"/>
  <c r="J23" i="77"/>
  <c r="K22" i="48"/>
  <c r="J22" i="50"/>
  <c r="K21" i="47"/>
  <c r="J23" i="48"/>
  <c r="F27" i="18"/>
  <c r="G25" i="17"/>
  <c r="J22" i="47"/>
  <c r="G26" i="18"/>
  <c r="F26" i="17"/>
  <c r="F26" i="19"/>
  <c r="G25" i="19"/>
  <c r="H23" i="50" l="1"/>
  <c r="H24" i="48"/>
  <c r="H23" i="47"/>
  <c r="C28" i="19"/>
  <c r="E27" i="19"/>
  <c r="C29" i="18"/>
  <c r="E28" i="18"/>
  <c r="C28" i="17"/>
  <c r="E27" i="17"/>
  <c r="G26" i="19"/>
  <c r="F28" i="18"/>
  <c r="J23" i="50"/>
  <c r="G26" i="17"/>
  <c r="G27" i="18"/>
  <c r="K22" i="50"/>
  <c r="J24" i="48"/>
  <c r="K23" i="48"/>
  <c r="F27" i="19"/>
  <c r="J23" i="47"/>
  <c r="J24" i="77"/>
  <c r="F27" i="17"/>
  <c r="K22" i="47"/>
  <c r="H24" i="50" l="1"/>
  <c r="H25" i="48"/>
  <c r="H24" i="47"/>
  <c r="E28" i="19"/>
  <c r="C29" i="19"/>
  <c r="C30" i="18"/>
  <c r="E29" i="18"/>
  <c r="E28" i="17"/>
  <c r="C29" i="17"/>
  <c r="G28" i="18"/>
  <c r="K24" i="48"/>
  <c r="J24" i="50"/>
  <c r="K23" i="50"/>
  <c r="F28" i="19"/>
  <c r="F28" i="17"/>
  <c r="G27" i="17"/>
  <c r="F29" i="18"/>
  <c r="G27" i="19"/>
  <c r="J25" i="48"/>
  <c r="K23" i="47"/>
  <c r="J25" i="77"/>
  <c r="J24" i="47"/>
  <c r="H25" i="50" l="1"/>
  <c r="H26" i="48"/>
  <c r="H25" i="47"/>
  <c r="E29" i="19"/>
  <c r="C30" i="19"/>
  <c r="E30" i="18"/>
  <c r="C31" i="18"/>
  <c r="E29" i="17"/>
  <c r="C30" i="17"/>
  <c r="J25" i="50"/>
  <c r="F29" i="17"/>
  <c r="K24" i="47"/>
  <c r="J26" i="48"/>
  <c r="G28" i="19"/>
  <c r="F29" i="19"/>
  <c r="J25" i="47"/>
  <c r="K25" i="48"/>
  <c r="G29" i="18"/>
  <c r="K24" i="50"/>
  <c r="F30" i="18"/>
  <c r="G28" i="17"/>
  <c r="J26" i="77"/>
  <c r="H26" i="50" l="1"/>
  <c r="H27" i="48"/>
  <c r="H26" i="47"/>
  <c r="C31" i="19"/>
  <c r="E30" i="19"/>
  <c r="E31" i="18"/>
  <c r="C32" i="18"/>
  <c r="C31" i="17"/>
  <c r="E30" i="17"/>
  <c r="G30" i="18"/>
  <c r="J27" i="48"/>
  <c r="F30" i="19"/>
  <c r="K25" i="50"/>
  <c r="J26" i="47"/>
  <c r="G29" i="17"/>
  <c r="F31" i="18"/>
  <c r="G29" i="19"/>
  <c r="K26" i="48"/>
  <c r="J27" i="77"/>
  <c r="J26" i="50"/>
  <c r="F30" i="17"/>
  <c r="K25" i="47"/>
  <c r="H27" i="50" l="1"/>
  <c r="H28" i="48"/>
  <c r="H27" i="47"/>
  <c r="E31" i="19"/>
  <c r="C32" i="19"/>
  <c r="C33" i="18"/>
  <c r="E32" i="18"/>
  <c r="C32" i="17"/>
  <c r="E31" i="17"/>
  <c r="F32" i="18"/>
  <c r="F31" i="19"/>
  <c r="J27" i="50"/>
  <c r="J28" i="77"/>
  <c r="J27" i="47"/>
  <c r="J28" i="48"/>
  <c r="K27" i="48"/>
  <c r="F31" i="17"/>
  <c r="K26" i="47"/>
  <c r="G31" i="18"/>
  <c r="G30" i="19"/>
  <c r="K26" i="50"/>
  <c r="G30" i="17"/>
  <c r="H28" i="50" l="1"/>
  <c r="H29" i="48"/>
  <c r="H28" i="47"/>
  <c r="E32" i="19"/>
  <c r="C33" i="19"/>
  <c r="C34" i="18"/>
  <c r="E33" i="18"/>
  <c r="E32" i="17"/>
  <c r="C33" i="17"/>
  <c r="G31" i="17"/>
  <c r="G32" i="18"/>
  <c r="F32" i="17"/>
  <c r="J28" i="50"/>
  <c r="J29" i="48"/>
  <c r="J28" i="47"/>
  <c r="K28" i="48"/>
  <c r="K27" i="47"/>
  <c r="F33" i="18"/>
  <c r="K27" i="50"/>
  <c r="G31" i="19"/>
  <c r="J29" i="77"/>
  <c r="F32" i="19"/>
  <c r="H29" i="50" l="1"/>
  <c r="H30" i="48"/>
  <c r="H29" i="47"/>
  <c r="C34" i="19"/>
  <c r="E33" i="19"/>
  <c r="E34" i="18"/>
  <c r="C35" i="18"/>
  <c r="C34" i="17"/>
  <c r="E33" i="17"/>
  <c r="F33" i="19"/>
  <c r="F34" i="18"/>
  <c r="J29" i="47"/>
  <c r="J30" i="77"/>
  <c r="K28" i="47"/>
  <c r="G32" i="17"/>
  <c r="K28" i="50"/>
  <c r="K29" i="48"/>
  <c r="J30" i="48"/>
  <c r="J29" i="50"/>
  <c r="G33" i="18"/>
  <c r="F33" i="17"/>
  <c r="G32" i="19"/>
  <c r="H30" i="50" l="1"/>
  <c r="H31" i="48"/>
  <c r="H30" i="47"/>
  <c r="E34" i="19"/>
  <c r="C35" i="19"/>
  <c r="E35" i="18"/>
  <c r="C36" i="18"/>
  <c r="E34" i="17"/>
  <c r="C35" i="17"/>
  <c r="J31" i="77"/>
  <c r="F34" i="19"/>
  <c r="F35" i="18"/>
  <c r="G34" i="18"/>
  <c r="J30" i="50"/>
  <c r="F34" i="17"/>
  <c r="K29" i="47"/>
  <c r="G33" i="17"/>
  <c r="G33" i="19"/>
  <c r="J30" i="47"/>
  <c r="K30" i="48"/>
  <c r="J31" i="48"/>
  <c r="K29" i="50"/>
  <c r="H31" i="50" l="1"/>
  <c r="H32" i="48"/>
  <c r="H31" i="47"/>
  <c r="C36" i="19"/>
  <c r="E35" i="19"/>
  <c r="C37" i="18"/>
  <c r="E36" i="18"/>
  <c r="C36" i="17"/>
  <c r="E35" i="17"/>
  <c r="F35" i="17"/>
  <c r="G35" i="18"/>
  <c r="J32" i="77"/>
  <c r="F36" i="18"/>
  <c r="K30" i="50"/>
  <c r="J31" i="50"/>
  <c r="G34" i="17"/>
  <c r="J31" i="47"/>
  <c r="K30" i="47"/>
  <c r="F35" i="19"/>
  <c r="J32" i="48"/>
  <c r="G34" i="19"/>
  <c r="K31" i="48"/>
  <c r="H32" i="50" l="1"/>
  <c r="H33" i="48"/>
  <c r="H32" i="47"/>
  <c r="E36" i="19"/>
  <c r="C37" i="19"/>
  <c r="E37" i="18"/>
  <c r="C38" i="18"/>
  <c r="E36" i="17"/>
  <c r="C37" i="17"/>
  <c r="G36" i="18"/>
  <c r="J33" i="77"/>
  <c r="K31" i="47"/>
  <c r="J33" i="48"/>
  <c r="F36" i="17"/>
  <c r="K31" i="50"/>
  <c r="G35" i="17"/>
  <c r="F36" i="19"/>
  <c r="F37" i="18"/>
  <c r="G35" i="19"/>
  <c r="J32" i="47"/>
  <c r="K32" i="48"/>
  <c r="J32" i="50"/>
  <c r="H33" i="50" l="1"/>
  <c r="H34" i="48"/>
  <c r="H33" i="47"/>
  <c r="E37" i="19"/>
  <c r="C38" i="19"/>
  <c r="E38" i="18"/>
  <c r="C39" i="18"/>
  <c r="E37" i="17"/>
  <c r="C38" i="17"/>
  <c r="J33" i="50"/>
  <c r="K33" i="48"/>
  <c r="K32" i="50"/>
  <c r="G37" i="18"/>
  <c r="G36" i="19"/>
  <c r="F38" i="18"/>
  <c r="K32" i="47"/>
  <c r="F37" i="17"/>
  <c r="J33" i="47"/>
  <c r="J34" i="48"/>
  <c r="G36" i="17"/>
  <c r="J34" i="77"/>
  <c r="F37" i="19"/>
  <c r="H34" i="50" l="1"/>
  <c r="H35" i="48"/>
  <c r="H34" i="47"/>
  <c r="C39" i="19"/>
  <c r="E38" i="19"/>
  <c r="E39" i="18"/>
  <c r="C40" i="18"/>
  <c r="C39" i="17"/>
  <c r="E38" i="17"/>
  <c r="J34" i="47"/>
  <c r="K33" i="50"/>
  <c r="J35" i="48"/>
  <c r="J35" i="77"/>
  <c r="J34" i="50"/>
  <c r="G38" i="18"/>
  <c r="F38" i="17"/>
  <c r="K33" i="47"/>
  <c r="G37" i="17"/>
  <c r="G37" i="19"/>
  <c r="F38" i="19"/>
  <c r="F39" i="18"/>
  <c r="K34" i="48"/>
  <c r="H35" i="50" l="1"/>
  <c r="H36" i="48"/>
  <c r="H35" i="47"/>
  <c r="E39" i="19"/>
  <c r="C40" i="19"/>
  <c r="E40" i="18"/>
  <c r="C41" i="18"/>
  <c r="C40" i="17"/>
  <c r="E39" i="17"/>
  <c r="G38" i="19"/>
  <c r="K34" i="47"/>
  <c r="G38" i="17"/>
  <c r="K35" i="48"/>
  <c r="J35" i="47"/>
  <c r="F40" i="18"/>
  <c r="J36" i="77"/>
  <c r="J36" i="48"/>
  <c r="G39" i="18"/>
  <c r="F39" i="19"/>
  <c r="K34" i="50"/>
  <c r="F39" i="17"/>
  <c r="J35" i="50"/>
  <c r="H36" i="50" l="1"/>
  <c r="H37" i="48"/>
  <c r="H36" i="47"/>
  <c r="C41" i="19"/>
  <c r="E40" i="19"/>
  <c r="E41" i="18"/>
  <c r="C42" i="18"/>
  <c r="E42" i="18" s="1"/>
  <c r="E40" i="17"/>
  <c r="C41" i="17"/>
  <c r="F4" i="18"/>
  <c r="K35" i="47"/>
  <c r="K36" i="48"/>
  <c r="F41" i="18"/>
  <c r="F42" i="18"/>
  <c r="J37" i="48"/>
  <c r="K35" i="50"/>
  <c r="G39" i="17"/>
  <c r="G39" i="19"/>
  <c r="F40" i="19"/>
  <c r="J37" i="77"/>
  <c r="F40" i="17"/>
  <c r="G40" i="18"/>
  <c r="J36" i="50"/>
  <c r="J36" i="47"/>
  <c r="H37" i="50" l="1"/>
  <c r="H38" i="48"/>
  <c r="H39" i="48"/>
  <c r="H37" i="47"/>
  <c r="C42" i="19"/>
  <c r="E42" i="19" s="1"/>
  <c r="E41" i="19"/>
  <c r="C42" i="17"/>
  <c r="E42" i="17" s="1"/>
  <c r="E41" i="17"/>
  <c r="F4" i="19"/>
  <c r="F4" i="17"/>
  <c r="G42" i="18"/>
  <c r="J37" i="50"/>
  <c r="J38" i="77"/>
  <c r="G40" i="17"/>
  <c r="F42" i="19"/>
  <c r="G41" i="18"/>
  <c r="J39" i="77"/>
  <c r="J39" i="48"/>
  <c r="J37" i="47"/>
  <c r="F41" i="19"/>
  <c r="G40" i="19"/>
  <c r="F42" i="17"/>
  <c r="K36" i="50"/>
  <c r="J38" i="48"/>
  <c r="K37" i="48"/>
  <c r="K36" i="47"/>
  <c r="G4" i="18"/>
  <c r="F41" i="17"/>
  <c r="H39" i="50" l="1"/>
  <c r="H38" i="50"/>
  <c r="H38" i="47"/>
  <c r="H39" i="47"/>
  <c r="H5" i="6"/>
  <c r="H8" i="6"/>
  <c r="H9" i="6"/>
  <c r="H10" i="6"/>
  <c r="H11" i="6"/>
  <c r="H12" i="6"/>
  <c r="H13" i="6"/>
  <c r="H14" i="6"/>
  <c r="H15" i="6"/>
  <c r="L6" i="6"/>
  <c r="K37" i="47"/>
  <c r="J38" i="50"/>
  <c r="G4" i="17"/>
  <c r="J39" i="47"/>
  <c r="K38" i="48"/>
  <c r="K39" i="48"/>
  <c r="J38" i="47"/>
  <c r="G41" i="19"/>
  <c r="G42" i="17"/>
  <c r="G4" i="19"/>
  <c r="G42" i="19"/>
  <c r="K6" i="6"/>
  <c r="J39" i="50"/>
  <c r="K37" i="50"/>
  <c r="G41" i="17"/>
  <c r="Y3" i="28"/>
  <c r="X9" i="6" l="1"/>
  <c r="K39" i="50"/>
  <c r="K39" i="47"/>
  <c r="K7" i="6"/>
  <c r="K38" i="47"/>
  <c r="K14" i="6"/>
  <c r="K12" i="6"/>
  <c r="K9" i="6"/>
  <c r="K10" i="6"/>
  <c r="K38" i="50"/>
  <c r="X15" i="6" l="1"/>
  <c r="X12" i="6"/>
  <c r="X14" i="6"/>
  <c r="X8" i="6"/>
  <c r="X10" i="6"/>
  <c r="X11" i="6"/>
  <c r="X13" i="6"/>
  <c r="I5" i="6"/>
  <c r="K5" i="6"/>
  <c r="L11" i="6"/>
  <c r="L12" i="6"/>
  <c r="L7" i="6"/>
  <c r="L10" i="6"/>
  <c r="M6" i="25" a="1"/>
  <c r="L14" i="6"/>
  <c r="K11" i="6"/>
  <c r="L9" i="6"/>
  <c r="K15" i="6"/>
  <c r="K13" i="6"/>
  <c r="L13" i="6"/>
  <c r="K8" i="6"/>
  <c r="AA16" i="18"/>
  <c r="AA28" i="18"/>
  <c r="AA24" i="19"/>
  <c r="AA33" i="18"/>
  <c r="AA39" i="19"/>
  <c r="AA10" i="18"/>
  <c r="AA35" i="18"/>
  <c r="AA19" i="19"/>
  <c r="AA32" i="19"/>
  <c r="AA25" i="19"/>
  <c r="AA15" i="19"/>
  <c r="AC3" i="32"/>
  <c r="AA8" i="19"/>
  <c r="AA33" i="19"/>
  <c r="AA40" i="19"/>
  <c r="AA32" i="18"/>
  <c r="AA27" i="18"/>
  <c r="AA7" i="18"/>
  <c r="AA25" i="18"/>
  <c r="AA31" i="19"/>
  <c r="AA30" i="19"/>
  <c r="AA23" i="18"/>
  <c r="AA19" i="18"/>
  <c r="AA41" i="19"/>
  <c r="AA5" i="19"/>
  <c r="AA34" i="19"/>
  <c r="AA42" i="19"/>
  <c r="AA26" i="18"/>
  <c r="AA27" i="19"/>
  <c r="AA31" i="18"/>
  <c r="AA15" i="18"/>
  <c r="AA13" i="18"/>
  <c r="AC3" i="31"/>
  <c r="AA13" i="19"/>
  <c r="AA24" i="18"/>
  <c r="AA20" i="18"/>
  <c r="Y3" i="30"/>
  <c r="AA41" i="18"/>
  <c r="AA11" i="18"/>
  <c r="AA29" i="19"/>
  <c r="AA26" i="19"/>
  <c r="AA18" i="19"/>
  <c r="AA7" i="19"/>
  <c r="AA11" i="19"/>
  <c r="AA36" i="18"/>
  <c r="AA14" i="19"/>
  <c r="AA28" i="19"/>
  <c r="AA38" i="18"/>
  <c r="AA38" i="19"/>
  <c r="AA34" i="18"/>
  <c r="AA20" i="19"/>
  <c r="AA12" i="19"/>
  <c r="AA37" i="19"/>
  <c r="AA29" i="18"/>
  <c r="AA18" i="18"/>
  <c r="AA22" i="18"/>
  <c r="AA21" i="18"/>
  <c r="AA14" i="18"/>
  <c r="AA39" i="18"/>
  <c r="AA35" i="19"/>
  <c r="AA23" i="19"/>
  <c r="Y3" i="29"/>
  <c r="AA9" i="19"/>
  <c r="AA22" i="19"/>
  <c r="AA21" i="19"/>
  <c r="AA12" i="18"/>
  <c r="AA42" i="18"/>
  <c r="AA6" i="19"/>
  <c r="AA37" i="18"/>
  <c r="AA9" i="18"/>
  <c r="AA17" i="19"/>
  <c r="AA36" i="19"/>
  <c r="AA17" i="18"/>
  <c r="AA8" i="18"/>
  <c r="AA10" i="19"/>
  <c r="AA5" i="18"/>
  <c r="AA6" i="18"/>
  <c r="AA16" i="19"/>
  <c r="AA30" i="18"/>
  <c r="AA40" i="18"/>
  <c r="M7" i="25" l="1"/>
  <c r="M6" i="25"/>
  <c r="M8" i="25"/>
  <c r="Z9" i="6"/>
  <c r="L8" i="6"/>
  <c r="AB9" i="6"/>
  <c r="L15" i="6"/>
  <c r="AA23" i="17"/>
  <c r="AA8" i="17"/>
  <c r="AA13" i="17"/>
  <c r="AA17" i="17"/>
  <c r="AA5" i="17"/>
  <c r="AA32" i="17"/>
  <c r="AA21" i="17"/>
  <c r="AA39" i="17"/>
  <c r="AA11" i="17"/>
  <c r="AA36" i="17"/>
  <c r="AA15" i="17"/>
  <c r="AA37" i="17"/>
  <c r="AA9" i="17"/>
  <c r="AA22" i="17"/>
  <c r="AA35" i="17"/>
  <c r="AA27" i="17"/>
  <c r="AA31" i="17"/>
  <c r="AA41" i="17"/>
  <c r="AA16" i="17"/>
  <c r="AA7" i="17"/>
  <c r="AA42" i="17"/>
  <c r="AA38" i="17"/>
  <c r="AA6" i="17"/>
  <c r="AA40" i="17"/>
  <c r="AA33" i="17"/>
  <c r="AA30" i="17"/>
  <c r="AA24" i="17"/>
  <c r="AA34" i="17"/>
  <c r="AA14" i="17"/>
  <c r="AA20" i="17"/>
  <c r="AA29" i="17"/>
  <c r="AA26" i="17"/>
  <c r="AA12" i="17"/>
  <c r="AA3" i="18"/>
  <c r="AA18" i="17"/>
  <c r="AA25" i="17"/>
  <c r="AA10" i="17"/>
  <c r="AA19" i="17"/>
  <c r="AA28" i="17"/>
  <c r="AA9" i="6" l="1"/>
  <c r="AC9" i="6" s="1"/>
  <c r="M9" i="25"/>
  <c r="Z14" i="6"/>
  <c r="Z15" i="6"/>
  <c r="Z13" i="6"/>
  <c r="Z10" i="6"/>
  <c r="Z12" i="6"/>
  <c r="Z11" i="6"/>
  <c r="Z8" i="6"/>
  <c r="AB12" i="6"/>
  <c r="AB14" i="6"/>
  <c r="AB15" i="6"/>
  <c r="M7" i="24" a="1"/>
  <c r="AB8" i="6"/>
  <c r="AB11" i="6"/>
  <c r="AB10" i="6"/>
  <c r="AB13" i="6"/>
  <c r="AA3" i="17"/>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6" i="24"/>
  <c r="F41" i="24"/>
  <c r="F20" i="24"/>
  <c r="F14" i="24"/>
  <c r="F28" i="24"/>
  <c r="F23" i="24"/>
  <c r="F22" i="24"/>
  <c r="F15" i="24"/>
  <c r="F7" i="24"/>
  <c r="F38" i="24"/>
  <c r="F32" i="24"/>
  <c r="F19" i="24"/>
  <c r="F45" i="24"/>
  <c r="F37" i="24"/>
  <c r="F31" i="24"/>
  <c r="F30" i="24"/>
  <c r="F46" i="24"/>
  <c r="F10" i="24"/>
  <c r="F33" i="24"/>
  <c r="F26" i="24"/>
  <c r="F8" i="24"/>
  <c r="F47" i="24"/>
  <c r="F25" i="24"/>
  <c r="F48" i="24"/>
  <c r="F13" i="24"/>
  <c r="AK7" i="24" a="1"/>
  <c r="F34" i="24"/>
  <c r="F24" i="24"/>
  <c r="F35" i="24"/>
  <c r="F29" i="24"/>
  <c r="F42" i="24"/>
  <c r="F16" i="24"/>
  <c r="F27" i="24"/>
  <c r="F18" i="24"/>
  <c r="F44" i="24"/>
  <c r="F43" i="24"/>
  <c r="F40" i="24"/>
  <c r="F17" i="24"/>
  <c r="F39" i="24"/>
  <c r="F9" i="24"/>
  <c r="F12" i="24"/>
  <c r="F21" i="24"/>
  <c r="F11"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8" i="24"/>
  <c r="G10" i="24"/>
  <c r="G17" i="24"/>
  <c r="H7" i="79"/>
  <c r="G25" i="24"/>
  <c r="G45" i="24"/>
  <c r="G48" i="24"/>
  <c r="G8" i="24"/>
  <c r="G14" i="24"/>
  <c r="G35" i="24"/>
  <c r="G13" i="24"/>
  <c r="G24" i="24"/>
  <c r="G16" i="24"/>
  <c r="G39" i="24"/>
  <c r="G6" i="24"/>
  <c r="H8" i="79"/>
  <c r="G27" i="24"/>
  <c r="G42" i="24"/>
  <c r="G22" i="24"/>
  <c r="G31" i="24"/>
  <c r="G21" i="24"/>
  <c r="G46" i="24"/>
  <c r="G47" i="24"/>
  <c r="G30" i="24"/>
  <c r="G23" i="24"/>
  <c r="G33" i="24"/>
  <c r="G11" i="24"/>
  <c r="G12" i="24"/>
  <c r="G18" i="24"/>
  <c r="G44" i="24"/>
  <c r="G7" i="24"/>
  <c r="G20" i="24"/>
  <c r="G37" i="24"/>
  <c r="G19" i="24"/>
  <c r="G41" i="24"/>
  <c r="G34" i="24"/>
  <c r="G38" i="24"/>
  <c r="G29" i="24"/>
  <c r="G9" i="24"/>
  <c r="G32" i="24"/>
  <c r="G36" i="24"/>
  <c r="G43" i="24"/>
  <c r="G26" i="24"/>
  <c r="G40" i="24"/>
  <c r="G15" i="24"/>
  <c r="Z41" i="24"/>
  <c r="Z14" i="24"/>
  <c r="Z40" i="24"/>
  <c r="Z31" i="24"/>
  <c r="Z30" i="24"/>
  <c r="Z37" i="24"/>
  <c r="Z28" i="24"/>
  <c r="Z11" i="24"/>
  <c r="Z38" i="24"/>
  <c r="Z42" i="24"/>
  <c r="Z27" i="24"/>
  <c r="Z47" i="24"/>
  <c r="Z7" i="24"/>
  <c r="Z32" i="24"/>
  <c r="Z13" i="24"/>
  <c r="Z10" i="24"/>
  <c r="Z24" i="24"/>
  <c r="Z18" i="24"/>
  <c r="Z12" i="24"/>
  <c r="Z34" i="24"/>
  <c r="Z44" i="24"/>
  <c r="Z43" i="24"/>
  <c r="Z26" i="24"/>
  <c r="Z45" i="24"/>
  <c r="Z20" i="24"/>
  <c r="Z48" i="24"/>
  <c r="Z16" i="24"/>
  <c r="Z36" i="24"/>
  <c r="Z8" i="24"/>
  <c r="Z35" i="24"/>
  <c r="Z15" i="24"/>
  <c r="Z21" i="24"/>
  <c r="Z29" i="24"/>
  <c r="Z39" i="24"/>
  <c r="Z19" i="24"/>
  <c r="Z33" i="24"/>
  <c r="Z22" i="24"/>
  <c r="Z23" i="24"/>
  <c r="Z46" i="24"/>
  <c r="Z25" i="24"/>
  <c r="Z17" i="24"/>
  <c r="Z9"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10" i="24"/>
  <c r="AN11" i="24"/>
  <c r="AN42" i="24"/>
  <c r="AN28" i="24"/>
  <c r="AN27" i="24"/>
  <c r="AN20" i="24"/>
  <c r="AN18" i="24"/>
  <c r="AN9" i="24"/>
  <c r="AN41" i="24"/>
  <c r="AN26" i="24"/>
  <c r="AN47" i="24"/>
  <c r="AN45" i="24"/>
  <c r="AN33" i="24"/>
  <c r="D7" i="67"/>
  <c r="AN14" i="24"/>
  <c r="AN8" i="24"/>
  <c r="AN22" i="24"/>
  <c r="AO11" i="24"/>
  <c r="K2" i="48"/>
  <c r="AN30" i="24"/>
  <c r="AN19" i="24"/>
  <c r="AO8" i="24"/>
  <c r="AN25" i="24"/>
  <c r="AN38" i="24"/>
  <c r="AO6" i="24"/>
  <c r="AN23" i="24"/>
  <c r="AO18" i="24"/>
  <c r="AN12" i="24"/>
  <c r="AN46" i="24"/>
  <c r="AO46" i="24" s="1"/>
  <c r="AN17" i="24"/>
  <c r="AO10" i="24"/>
  <c r="AN39" i="24"/>
  <c r="AN34" i="24"/>
  <c r="AN48" i="24"/>
  <c r="AN15" i="24"/>
  <c r="AO15" i="24" s="1"/>
  <c r="AN24" i="24"/>
  <c r="AO24" i="24" s="1"/>
  <c r="AO26" i="24"/>
  <c r="AO28" i="24"/>
  <c r="AN43" i="24"/>
  <c r="AO43" i="24" s="1"/>
  <c r="AO33" i="24"/>
  <c r="AN37" i="24"/>
  <c r="AO47" i="24"/>
  <c r="AN13" i="24"/>
  <c r="AN21" i="24"/>
  <c r="AO21" i="24" s="1"/>
  <c r="K2" i="50"/>
  <c r="AN40" i="24"/>
  <c r="AO40" i="24" s="1"/>
  <c r="K2" i="47"/>
  <c r="AO17" i="24"/>
  <c r="AO38" i="24"/>
  <c r="AO22" i="24"/>
  <c r="AO12" i="24"/>
  <c r="AN35" i="24"/>
  <c r="AO35" i="24" s="1"/>
  <c r="AN44" i="24"/>
  <c r="AO44" i="24" s="1"/>
  <c r="AN36" i="24"/>
  <c r="AN32" i="24"/>
  <c r="AO32" i="24" s="1"/>
  <c r="AN29" i="24"/>
  <c r="AO29" i="24" s="1"/>
  <c r="AO9" i="24"/>
  <c r="AO37" i="24"/>
  <c r="AO13" i="24"/>
  <c r="AO34" i="24"/>
  <c r="AN31" i="24"/>
  <c r="AO30" i="24"/>
  <c r="AO39" i="24"/>
  <c r="AN16" i="24"/>
  <c r="AO16" i="24" s="1"/>
  <c r="AN7" i="24"/>
  <c r="AO7" i="24" s="1"/>
  <c r="AA3" i="19"/>
  <c r="W3" i="76"/>
  <c r="Z4" i="23"/>
  <c r="AA2" i="79"/>
  <c r="Z5" i="24"/>
  <c r="D6" i="67"/>
  <c r="Y3" i="81"/>
  <c r="Z2" i="72"/>
  <c r="O4" i="28"/>
  <c r="O4" i="76"/>
  <c r="S4" i="19"/>
  <c r="O4" i="81"/>
  <c r="O4" i="29"/>
  <c r="S4" i="32"/>
  <c r="Q3" i="79"/>
  <c r="O6" i="24"/>
  <c r="S4" i="31"/>
  <c r="O5" i="25"/>
  <c r="S4" i="17"/>
  <c r="M4" i="22"/>
  <c r="O4" i="30"/>
  <c r="S4" i="18"/>
  <c r="K4" i="69"/>
  <c r="O5" i="23"/>
  <c r="AO23" i="24" l="1"/>
  <c r="AO42" i="24"/>
  <c r="AO25" i="24"/>
  <c r="AO19" i="24"/>
  <c r="AO14" i="24"/>
  <c r="AO45" i="24"/>
  <c r="AO31" i="24"/>
  <c r="AO41" i="24"/>
  <c r="AO36" i="24"/>
  <c r="AO20" i="24"/>
  <c r="AO48" i="24"/>
  <c r="AO27"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<sst xmlns="http://schemas.openxmlformats.org/spreadsheetml/2006/main" count="3819" uniqueCount="280">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</sst>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election activeCell="D23" sqref="D23"/>
    </sheetView>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1" t="s">
        <v>212</v>
      </c>
      <c r="C2" s="532"/>
      <c r="D2" s="532"/>
      <c r="E2" s="532"/>
      <c r="F2" s="533"/>
      <c r="H2" s="531" t="s">
        <v>8</v>
      </c>
      <c r="I2" s="532"/>
      <c r="J2" s="532"/>
      <c r="K2" s="533"/>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42246.565567129626</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1</v>
      </c>
      <c r="E6" s="326"/>
      <c r="F6" s="320"/>
      <c r="H6" s="9"/>
      <c r="I6" s="15" t="s">
        <v>5</v>
      </c>
      <c r="J6" s="14" t="b">
        <v>0</v>
      </c>
      <c r="K6" s="13"/>
    </row>
    <row r="7" spans="1:11" x14ac:dyDescent="0.2">
      <c r="B7" s="319"/>
      <c r="C7" s="386" t="s">
        <v>223</v>
      </c>
      <c r="D7" s="390">
        <f>_xll.ohTrigger(Euribor!V8:V15)</f>
        <v>8</v>
      </c>
      <c r="E7" s="326"/>
      <c r="F7" s="320"/>
      <c r="H7" s="9"/>
      <c r="I7" s="15" t="s">
        <v>4</v>
      </c>
      <c r="J7" s="14" t="b">
        <v>0</v>
      </c>
      <c r="K7" s="13"/>
    </row>
    <row r="8" spans="1:11" x14ac:dyDescent="0.2">
      <c r="B8" s="319"/>
      <c r="C8" s="386" t="s">
        <v>224</v>
      </c>
      <c r="D8" s="398">
        <f>_xll.ohTrigger(ISERROR(Deposits!K10),ISERROR('Swaps1M(&lt;1Y)'!Y3),ISERROR(Futures1M!Z4))</f>
        <v>1</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_xll.ohTrigger(ISERROR(Deposits!O16),ISERROR(FRA!V17:V24),ISERROR('ImmFra6M '!Z4))</f>
        <v>1</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42246</v>
      </c>
      <c r="E12" s="326"/>
      <c r="F12" s="320"/>
    </row>
    <row r="13" spans="1:11" ht="16.5" thickBot="1" x14ac:dyDescent="0.3">
      <c r="B13" s="319"/>
      <c r="C13" s="326"/>
      <c r="D13" s="250"/>
      <c r="E13" s="326"/>
      <c r="F13" s="320"/>
      <c r="H13" s="531" t="s">
        <v>88</v>
      </c>
      <c r="I13" s="532"/>
      <c r="J13" s="532"/>
      <c r="K13" s="533"/>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0</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topLeftCell="L1" workbookViewId="0">
      <selection activeCell="Y8" sqref="Y8"/>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x14ac:dyDescent="0.2">
      <c r="B7" s="24"/>
      <c r="C7" s="8" t="s">
        <v>222</v>
      </c>
      <c r="D7" s="8" t="str">
        <f t="shared" ref="D7:D12" si="0">Currency&amp;C7</f>
        <v>EURSTD</v>
      </c>
      <c r="E7" s="7" t="str">
        <f>_xll.qlRelinkableHandleYieldTermStructure(Trigger,D7,ObjectOverwrite,Permanent)</f>
        <v>EURSTD#0001</v>
      </c>
      <c r="F7" s="6" t="str">
        <f>_xll.ohRangeRetrieveError(E7)</f>
        <v/>
      </c>
      <c r="G7" s="23" t="s">
        <v>24</v>
      </c>
      <c r="H7" s="26" t="s">
        <v>24</v>
      </c>
      <c r="I7" s="21" t="str">
        <f>_xll.qlEonia(Trigger,G7,ObjectOverwrite,Permanent,E8)</f>
        <v>Eonia#0000</v>
      </c>
      <c r="J7" s="21" t="str">
        <f>_xll.qlLastFixingQuote(Trigger,H7&amp;"LastFixing_Quote",ObjectOverwrite,Permanent,I7)</f>
        <v>EoniaLastFixing_Quote#0000</v>
      </c>
      <c r="K7" s="7" t="str">
        <f>_xll.ohRangeRetrieveError(I7)</f>
        <v/>
      </c>
      <c r="L7" s="7" t="str">
        <f>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_xll.qlRelinkableHandleYieldTermStructure(Trigger,D8,ObjectOverwrite,Permanent)</f>
        <v>EURON#0001</v>
      </c>
      <c r="F8" s="6" t="str">
        <f>_xll.ohRangeRetrieveError(E8)</f>
        <v/>
      </c>
      <c r="G8" s="23" t="s">
        <v>23</v>
      </c>
      <c r="H8" s="22" t="str">
        <f t="shared" ref="H8:H15" si="1">PROPER(Currency)&amp;FamilyName&amp;$G8</f>
        <v>EuriborSW</v>
      </c>
      <c r="I8" s="21" t="str">
        <f>_xll.qlEuribor(Trigger,H8,ObjectOverwrite,Permanent,G8,E8)</f>
        <v>EuriborSW#0000</v>
      </c>
      <c r="J8" s="21" t="str">
        <f>_xll.qlLastFixingQuote(Trigger,H8&amp;"LastFixing_Quote",ObjectOverwrite,Permanent,I8)</f>
        <v>EuriborSWLastFixing_Quote#0000</v>
      </c>
      <c r="K8" s="7" t="str">
        <f>_xll.ohRangeRetrieveError(I8)</f>
        <v/>
      </c>
      <c r="L8" s="7" t="str">
        <f>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b">
        <f>IF($U8,_xll.qlIndexAddFixings(ISERROR($Y8),$X8,$S8,$T8/100,TRUE),NA())</f>
        <v>1</v>
      </c>
      <c r="W8" s="358"/>
      <c r="X8" s="367" t="str">
        <f>I8</f>
        <v>EuriborSW#0000</v>
      </c>
      <c r="Y8" s="366" t="e">
        <f>_xll.qlIndexFixing($U8,$X8,$S8,TRUE)</f>
        <v>#VALUE!</v>
      </c>
      <c r="Z8" s="366" t="e">
        <f>IF($V8,_xll.qlIndexFixing($X8,$S8,FALSE,$U8),"-")</f>
        <v>#VALUE!</v>
      </c>
      <c r="AA8" s="366" t="e">
        <f t="shared" ref="AA8:AA15" si="3">Y8-Z8</f>
        <v>#VALUE!</v>
      </c>
      <c r="AB8" s="365" t="e">
        <f>_xll.qlIndexFixing($X8,$S8,TRUE,$Z8)</f>
        <v>#VALUE!</v>
      </c>
      <c r="AC8" s="364">
        <f t="shared" ref="AC8:AC15" si="4">IF(ISERROR(AA8),0,ABS(AA8))</f>
        <v>0</v>
      </c>
      <c r="AD8" s="353"/>
      <c r="AE8" s="345"/>
    </row>
    <row r="9" spans="1:31" s="20" customFormat="1" x14ac:dyDescent="0.2">
      <c r="B9" s="24"/>
      <c r="C9" s="8" t="s">
        <v>20</v>
      </c>
      <c r="D9" s="8" t="str">
        <f t="shared" si="0"/>
        <v>EUR1M</v>
      </c>
      <c r="E9" s="7" t="str">
        <f>_xll.qlRelinkableHandleYieldTermStructure(Trigger,D9,ObjectOverwrite,Permanent)</f>
        <v>EUR1M#0001</v>
      </c>
      <c r="F9" s="6" t="str">
        <f>_xll.ohRangeRetrieveError(E9)</f>
        <v/>
      </c>
      <c r="G9" s="23" t="s">
        <v>22</v>
      </c>
      <c r="H9" s="22" t="str">
        <f t="shared" si="1"/>
        <v>Euribor2W</v>
      </c>
      <c r="I9" s="21" t="str">
        <f>_xll.qlEuribor(Trigger,H9,ObjectOverwrite,Permanent,G9,E9)</f>
        <v>Euribor2W#0000</v>
      </c>
      <c r="J9" s="21" t="str">
        <f>_xll.qlLastFixingQuote(Trigger,H9&amp;"LastFixing_Quote",ObjectOverwrite,Permanent,I9)</f>
        <v>Euribor2WLastFixing_Quote#0000</v>
      </c>
      <c r="K9" s="7" t="str">
        <f>_xll.ohRangeRetrieveError(I9)</f>
        <v/>
      </c>
      <c r="L9" s="7" t="str">
        <f>_xll.ohRangeRetrieveError(J9)</f>
        <v/>
      </c>
      <c r="M9" s="5"/>
      <c r="O9" s="345"/>
      <c r="P9" s="363"/>
      <c r="Q9" s="371" t="s">
        <v>22</v>
      </c>
      <c r="R9" s="366" t="str">
        <f t="shared" si="2"/>
        <v>EURIBOR2WD=</v>
      </c>
      <c r="S9" s="370">
        <v>42137</v>
      </c>
      <c r="T9" s="369">
        <v>-9.7000000000000003E-2</v>
      </c>
      <c r="U9" s="369" t="b">
        <f>IF(AND(ISNUMBER($T9),$T9&lt;&gt;0%,_xll.ohTrigger(Trigger)+1),TRUE,FALSE)</f>
        <v>1</v>
      </c>
      <c r="V9" s="368" t="b">
        <f>IF($U9,_xll.qlIndexAddFixings(ISERROR($Y9),$X9,$S9,$T9/100,TRUE),NA())</f>
        <v>1</v>
      </c>
      <c r="W9" s="358"/>
      <c r="X9" s="367" t="str">
        <f t="shared" ref="X9:X15" si="5">I9</f>
        <v>Euribor2W#0000</v>
      </c>
      <c r="Y9" s="366" t="e">
        <f>_xll.qlIndexFixing($U9,$X9,$S9,TRUE)</f>
        <v>#VALUE!</v>
      </c>
      <c r="Z9" s="366" t="e">
        <f>IF($V9,_xll.qlIndexFixing($X9,$S9,FALSE,$U9),"-")</f>
        <v>#VALUE!</v>
      </c>
      <c r="AA9" s="366" t="e">
        <f t="shared" si="3"/>
        <v>#VALUE!</v>
      </c>
      <c r="AB9" s="365" t="e">
        <f>_xll.qlIndexFixing($X9,$S9,TRUE,$Z9)</f>
        <v>#VALUE!</v>
      </c>
      <c r="AC9" s="364">
        <f t="shared" si="4"/>
        <v>0</v>
      </c>
      <c r="AD9" s="353"/>
      <c r="AE9" s="345"/>
    </row>
    <row r="10" spans="1:31" s="20" customFormat="1" x14ac:dyDescent="0.2">
      <c r="B10" s="24"/>
      <c r="C10" s="8" t="s">
        <v>18</v>
      </c>
      <c r="D10" s="8" t="str">
        <f t="shared" si="0"/>
        <v>EUR3M</v>
      </c>
      <c r="E10" s="7" t="str">
        <f>_xll.qlRelinkableHandleYieldTermStructure(Trigger,D10,ObjectOverwrite,Permanent)</f>
        <v>EUR3M#0001</v>
      </c>
      <c r="F10" s="6" t="str">
        <f>_xll.ohRangeRetrieveError(E10)</f>
        <v/>
      </c>
      <c r="G10" s="23" t="s">
        <v>20</v>
      </c>
      <c r="H10" s="22" t="str">
        <f t="shared" si="1"/>
        <v>Euribor1M</v>
      </c>
      <c r="I10" s="21" t="str">
        <f>_xll.qlEuribor(Trigger,H10,ObjectOverwrite,Permanent,G10,E10)</f>
        <v>Euribor1M#0000</v>
      </c>
      <c r="J10" s="21" t="str">
        <f>_xll.qlLastFixingQuote(Trigger,H10&amp;"LastFixing_Quote",ObjectOverwrite,Permanent,I10)</f>
        <v>Euribor1MLastFixing_Quote#0000</v>
      </c>
      <c r="K10" s="7" t="str">
        <f>_xll.ohRangeRetrieveError(I10)</f>
        <v/>
      </c>
      <c r="L10" s="7" t="str">
        <f>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b">
        <f>IF($U10,_xll.qlIndexAddFixings(ISERROR($Y10),$X10,$S10,$T10/100,TRUE),NA())</f>
        <v>1</v>
      </c>
      <c r="W10" s="358"/>
      <c r="X10" s="367" t="str">
        <f t="shared" si="5"/>
        <v>Euribor1M#0000</v>
      </c>
      <c r="Y10" s="366" t="e">
        <f>_xll.qlIndexFixing($U10,$X10,$S10,TRUE)</f>
        <v>#VALUE!</v>
      </c>
      <c r="Z10" s="366" t="e">
        <f>IF($V10,_xll.qlIndexFixing($X10,$S10,FALSE,$U10),"-")</f>
        <v>#VALUE!</v>
      </c>
      <c r="AA10" s="366" t="e">
        <f t="shared" si="3"/>
        <v>#VALUE!</v>
      </c>
      <c r="AB10" s="365" t="e">
        <f>_xll.qlIndexFixing($X10,$S10,TRUE,$Z10)</f>
        <v>#VALUE!</v>
      </c>
      <c r="AC10" s="364">
        <f t="shared" si="4"/>
        <v>0</v>
      </c>
      <c r="AD10" s="353"/>
      <c r="AE10" s="345"/>
    </row>
    <row r="11" spans="1:31" s="20" customFormat="1" x14ac:dyDescent="0.2">
      <c r="B11" s="24"/>
      <c r="C11" s="8" t="s">
        <v>15</v>
      </c>
      <c r="D11" s="8" t="str">
        <f t="shared" si="0"/>
        <v>EUR6M</v>
      </c>
      <c r="E11" s="7" t="str">
        <f>_xll.qlRelinkableHandleYieldTermStructure(Trigger,D11,ObjectOverwrite,Permanent)</f>
        <v>EUR6M#0001</v>
      </c>
      <c r="F11" s="6" t="str">
        <f>_xll.ohRangeRetrieveError(E11)</f>
        <v/>
      </c>
      <c r="G11" s="23" t="s">
        <v>19</v>
      </c>
      <c r="H11" s="22" t="str">
        <f t="shared" si="1"/>
        <v>Euribor2M</v>
      </c>
      <c r="I11" s="21" t="str">
        <f>_xll.qlEuribor(Trigger,H11,ObjectOverwrite,Permanent,G11,E11)</f>
        <v>Euribor2M#0000</v>
      </c>
      <c r="J11" s="21" t="str">
        <f>_xll.qlLastFixingQuote(Trigger,H11&amp;"LastFixing_Quote",ObjectOverwrite,Permanent,I11)</f>
        <v>Euribor2MLastFixing_Quote#0000</v>
      </c>
      <c r="K11" s="7" t="str">
        <f>_xll.ohRangeRetrieveError(I11)</f>
        <v/>
      </c>
      <c r="L11" s="7" t="str">
        <f>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b">
        <f>IF($U11,_xll.qlIndexAddFixings(ISERROR($Y11),$X11,$S11,$T11/100,TRUE),NA())</f>
        <v>1</v>
      </c>
      <c r="W11" s="358"/>
      <c r="X11" s="367" t="str">
        <f t="shared" si="5"/>
        <v>Euribor2M#0000</v>
      </c>
      <c r="Y11" s="366" t="e">
        <f>_xll.qlIndexFixing($U11,$X11,$S11,TRUE)</f>
        <v>#VALUE!</v>
      </c>
      <c r="Z11" s="366" t="e">
        <f>IF($V11,_xll.qlIndexFixing($X11,$S11,FALSE,$U11),"-")</f>
        <v>#VALUE!</v>
      </c>
      <c r="AA11" s="366" t="e">
        <f t="shared" si="3"/>
        <v>#VALUE!</v>
      </c>
      <c r="AB11" s="365" t="e">
        <f>_xll.qlIndexFixing($X11,$S11,TRUE,$Z11)</f>
        <v>#VALUE!</v>
      </c>
      <c r="AC11" s="364">
        <f t="shared" si="4"/>
        <v>0</v>
      </c>
      <c r="AD11" s="353"/>
      <c r="AE11" s="345"/>
    </row>
    <row r="12" spans="1:31" s="20" customFormat="1" x14ac:dyDescent="0.2">
      <c r="B12" s="24"/>
      <c r="C12" s="8" t="s">
        <v>9</v>
      </c>
      <c r="D12" s="8" t="str">
        <f t="shared" si="0"/>
        <v>EUR1Y</v>
      </c>
      <c r="E12" s="7" t="str">
        <f>_xll.qlRelinkableHandleYieldTermStructure(Trigger,D12,ObjectOverwrite,Permanent)</f>
        <v>EUR1Y#0001</v>
      </c>
      <c r="F12" s="6" t="str">
        <f>_xll.ohRangeRetrieveError(E12)</f>
        <v/>
      </c>
      <c r="G12" s="23" t="s">
        <v>18</v>
      </c>
      <c r="H12" s="22" t="str">
        <f t="shared" si="1"/>
        <v>Euribor3M</v>
      </c>
      <c r="I12" s="21" t="str">
        <f>_xll.qlEuribor(Trigger,H12,ObjectOverwrite,Permanent,G12,E12)</f>
        <v>Euribor3M#0000</v>
      </c>
      <c r="J12" s="21" t="str">
        <f>_xll.qlLastFixingQuote(Trigger,H12&amp;"LastFixing_Quote",ObjectOverwrite,Permanent,I12)</f>
        <v>Euribor3MLastFixing_Quote#0000</v>
      </c>
      <c r="K12" s="7" t="str">
        <f>_xll.ohRangeRetrieveError(I12)</f>
        <v/>
      </c>
      <c r="L12" s="7" t="str">
        <f>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b">
        <f>IF($U12,_xll.qlIndexAddFixings(ISERROR($Y12),$X12,$S12,$T12/100,TRUE),NA())</f>
        <v>1</v>
      </c>
      <c r="W12" s="358"/>
      <c r="X12" s="367" t="str">
        <f t="shared" si="5"/>
        <v>Euribor3M#0000</v>
      </c>
      <c r="Y12" s="366" t="e">
        <f>_xll.qlIndexFixing($U12,$X12,$S12,TRUE)</f>
        <v>#VALUE!</v>
      </c>
      <c r="Z12" s="366" t="e">
        <f>IF($V12,_xll.qlIndexFixing($X12,$S12,FALSE,$U12),"-")</f>
        <v>#VALUE!</v>
      </c>
      <c r="AA12" s="366" t="e">
        <f t="shared" si="3"/>
        <v>#VALUE!</v>
      </c>
      <c r="AB12" s="365" t="e">
        <f>_xll.qlIndexFixing($X12,$S12,TRUE,$Z12)</f>
        <v>#VALUE!</v>
      </c>
      <c r="AC12" s="364">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_xll.qlEuribor(Trigger,H13,ObjectOverwrite,Permanent,G13,E13)</f>
        <v>Euribor6M#0000</v>
      </c>
      <c r="J13" s="21" t="str">
        <f>_xll.qlLastFixingQuote(Trigger,H13&amp;"LastFixing_Quote",ObjectOverwrite,Permanent,I13)</f>
        <v>Euribor6MLastFixing_Quote#0000</v>
      </c>
      <c r="K13" s="7" t="str">
        <f>_xll.ohRangeRetrieveError(I13)</f>
        <v/>
      </c>
      <c r="L13" s="7" t="str">
        <f>_xll.ohRangeRetrieveError(J13)</f>
        <v/>
      </c>
      <c r="M13" s="5"/>
      <c r="O13" s="345"/>
      <c r="P13" s="363"/>
      <c r="Q13" s="371" t="s">
        <v>15</v>
      </c>
      <c r="R13" s="366" t="str">
        <f t="shared" si="2"/>
        <v>EURIBOR6MD=</v>
      </c>
      <c r="S13" s="370">
        <v>42137</v>
      </c>
      <c r="T13" s="369">
        <v>0.06</v>
      </c>
      <c r="U13" s="369" t="b">
        <f>IF(AND(ISNUMBER($T13),$T13&lt;&gt;0%,_xll.ohTrigger(Trigger)+1),TRUE,FALSE)</f>
        <v>1</v>
      </c>
      <c r="V13" s="368" t="b">
        <f>IF($U13,_xll.qlIndexAddFixings(ISERROR($Y13),$X13,$S13,$T13/100,TRUE),NA())</f>
        <v>1</v>
      </c>
      <c r="W13" s="358"/>
      <c r="X13" s="367" t="str">
        <f t="shared" si="5"/>
        <v>Euribor6M#0000</v>
      </c>
      <c r="Y13" s="366" t="e">
        <f>_xll.qlIndexFixing($U13,$X13,$S13,TRUE)</f>
        <v>#VALUE!</v>
      </c>
      <c r="Z13" s="366" t="e">
        <f>IF($V13,_xll.qlIndexFixing($X13,$S13,FALSE,$U13),"-")</f>
        <v>#VALUE!</v>
      </c>
      <c r="AA13" s="366" t="e">
        <f t="shared" si="3"/>
        <v>#VALUE!</v>
      </c>
      <c r="AB13" s="365" t="e">
        <f>_xll.qlIndexFixing($X13,$S13,TRUE,$Z13)</f>
        <v>#VALUE!</v>
      </c>
      <c r="AC13" s="364">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_xll.qlEuribor(Trigger,H14,ObjectOverwrite,Permanent,G14,E14)</f>
        <v>Euribor9M#0000</v>
      </c>
      <c r="J14" s="21" t="str">
        <f>_xll.qlLastFixingQuote(Trigger,H14&amp;"LastFixing_Quote",ObjectOverwrite,Permanent,I14)</f>
        <v>Euribor9MLastFixing_Quote#0000</v>
      </c>
      <c r="K14" s="7" t="str">
        <f>_xll.ohRangeRetrieveError(I14)</f>
        <v/>
      </c>
      <c r="L14" s="7" t="str">
        <f>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b">
        <f>IF($U14,_xll.qlIndexAddFixings(ISERROR($Y14),$X14,$S14,$T14/100,TRUE),NA())</f>
        <v>1</v>
      </c>
      <c r="W14" s="358"/>
      <c r="X14" s="367" t="str">
        <f t="shared" si="5"/>
        <v>Euribor9M#0000</v>
      </c>
      <c r="Y14" s="366" t="e">
        <f>_xll.qlIndexFixing($U14,$X14,$S14,TRUE)</f>
        <v>#VALUE!</v>
      </c>
      <c r="Z14" s="366" t="e">
        <f>IF($V14,_xll.qlIndexFixing($X14,$S14,FALSE,$U14),"-")</f>
        <v>#VALUE!</v>
      </c>
      <c r="AA14" s="366" t="e">
        <f t="shared" si="3"/>
        <v>#VALUE!</v>
      </c>
      <c r="AB14" s="365" t="e">
        <f>_xll.qlIndexFixing($X14,$S14,TRUE,$Z14)</f>
        <v>#VALUE!</v>
      </c>
      <c r="AC14" s="364">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_xll.qlEuribor(Trigger,H15,ObjectOverwrite,Permanent,G15,E15)</f>
        <v>Euribor1Y#0000</v>
      </c>
      <c r="J15" s="21" t="str">
        <f>_xll.qlLastFixingQuote(Trigger,H15&amp;"LastFixing_Quote",ObjectOverwrite,Permanent,I15)</f>
        <v>Euribor1YLastFixing_Quote#0000</v>
      </c>
      <c r="K15" s="7" t="str">
        <f>_xll.ohRangeRetrieveError(I15)</f>
        <v/>
      </c>
      <c r="L15" s="7" t="str">
        <f>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b">
        <f>IF($U15,_xll.qlIndexAddFixings(ISERROR($Y15),$X15,$S15,$T15/100,TRUE),NA())</f>
        <v>1</v>
      </c>
      <c r="W15" s="358"/>
      <c r="X15" s="357" t="str">
        <f t="shared" si="5"/>
        <v>Euribor1Y#0000</v>
      </c>
      <c r="Y15" s="356" t="e">
        <f>_xll.qlIndexFixing($U15,$X15,$S15,TRUE)</f>
        <v>#VALUE!</v>
      </c>
      <c r="Z15" s="356" t="e">
        <f>IF($V15,_xll.qlIndexFixing($X15,$S15,FALSE,$U15),"-")</f>
        <v>#VALUE!</v>
      </c>
      <c r="AA15" s="356" t="e">
        <f t="shared" si="3"/>
        <v>#VALUE!</v>
      </c>
      <c r="AB15" s="355" t="e">
        <f>_xll.qlIndexFixing($X15,$S15,TRUE,$Z15)</f>
        <v>#VALUE!</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EUR3M#0001</v>
      </c>
      <c r="E4" s="457" t="str">
        <f>Euribor!$E$8</f>
        <v>EURON#0001</v>
      </c>
      <c r="F4" s="451" t="str">
        <f t="shared" ref="F4:F17" si="0">PROPER(Currency)&amp;FamilyName&amp;"Swap"&amp;FixingType&amp;C4</f>
        <v>EuriborSwapIsdaFixA1Y</v>
      </c>
      <c r="G4" s="445" t="e">
        <f>_xll.qlEuriborSwapIsdaFixA(F4,C4,D4,E4,Permanent,Trigger,ObjectOverwrite)</f>
        <v>#VALUE!</v>
      </c>
      <c r="H4" s="445" t="str">
        <f ca="1">_xll.ohRangeRetrieveError(G4)</f>
        <v/>
      </c>
      <c r="I4" s="452"/>
    </row>
    <row r="5" spans="2:9" x14ac:dyDescent="0.2">
      <c r="B5" s="450"/>
      <c r="C5" s="451" t="s">
        <v>61</v>
      </c>
      <c r="D5" s="451" t="str">
        <f>Euribor!$E$11</f>
        <v>EUR6M#0001</v>
      </c>
      <c r="E5" s="457" t="str">
        <f>Euribor!$E$8</f>
        <v>EURON#0001</v>
      </c>
      <c r="F5" s="451" t="str">
        <f t="shared" si="0"/>
        <v>EuriborSwapIsdaFixA2Y</v>
      </c>
      <c r="G5" s="445" t="e">
        <f>_xll.qlEuriborSwapIsdaFixA(F5,C5,D5,E5,Permanent,Trigger,ObjectOverwrite)</f>
        <v>#VALUE!</v>
      </c>
      <c r="H5" s="445" t="str">
        <f ca="1">_xll.ohRangeRetrieveError(G5)</f>
        <v/>
      </c>
      <c r="I5" s="452"/>
    </row>
    <row r="6" spans="2:9" x14ac:dyDescent="0.2">
      <c r="B6" s="450"/>
      <c r="C6" s="451" t="s">
        <v>60</v>
      </c>
      <c r="D6" s="451" t="str">
        <f>Euribor!$E$11</f>
        <v>EUR6M#0001</v>
      </c>
      <c r="E6" s="457" t="str">
        <f>Euribor!$E$8</f>
        <v>EURON#0001</v>
      </c>
      <c r="F6" s="451" t="str">
        <f t="shared" si="0"/>
        <v>EuriborSwapIsdaFixA3Y</v>
      </c>
      <c r="G6" s="445" t="e">
        <f>_xll.qlEuriborSwapIsdaFixA(F6,C6,D6,E6,Permanent,Trigger,ObjectOverwrite)</f>
        <v>#VALUE!</v>
      </c>
      <c r="H6" s="445" t="str">
        <f ca="1">_xll.ohRangeRetrieveError(G6)</f>
        <v/>
      </c>
      <c r="I6" s="452"/>
    </row>
    <row r="7" spans="2:9" x14ac:dyDescent="0.2">
      <c r="B7" s="450"/>
      <c r="C7" s="451" t="s">
        <v>59</v>
      </c>
      <c r="D7" s="451" t="str">
        <f>Euribor!$E$11</f>
        <v>EUR6M#0001</v>
      </c>
      <c r="E7" s="457" t="str">
        <f>Euribor!$E$8</f>
        <v>EURON#0001</v>
      </c>
      <c r="F7" s="451" t="str">
        <f t="shared" si="0"/>
        <v>EuriborSwapIsdaFixA4Y</v>
      </c>
      <c r="G7" s="445" t="e">
        <f>_xll.qlEuriborSwapIsdaFixA(F7,C7,D7,E7,Permanent,Trigger,ObjectOverwrite)</f>
        <v>#VALUE!</v>
      </c>
      <c r="H7" s="445" t="str">
        <f ca="1">_xll.ohRangeRetrieveError(G7)</f>
        <v/>
      </c>
      <c r="I7" s="452"/>
    </row>
    <row r="8" spans="2:9" x14ac:dyDescent="0.2">
      <c r="B8" s="450"/>
      <c r="C8" s="451" t="s">
        <v>58</v>
      </c>
      <c r="D8" s="451" t="str">
        <f>Euribor!$E$11</f>
        <v>EUR6M#0001</v>
      </c>
      <c r="E8" s="457" t="str">
        <f>Euribor!$E$8</f>
        <v>EURON#0001</v>
      </c>
      <c r="F8" s="451" t="str">
        <f t="shared" si="0"/>
        <v>EuriborSwapIsdaFixA5Y</v>
      </c>
      <c r="G8" s="445" t="e">
        <f>_xll.qlEuriborSwapIsdaFixA(F8,C8,D8,E8,Permanent,Trigger,ObjectOverwrite)</f>
        <v>#VALUE!</v>
      </c>
      <c r="H8" s="445" t="str">
        <f ca="1">_xll.ohRangeRetrieveError(G8)</f>
        <v/>
      </c>
      <c r="I8" s="452"/>
    </row>
    <row r="9" spans="2:9" x14ac:dyDescent="0.2">
      <c r="B9" s="450"/>
      <c r="C9" s="451" t="s">
        <v>57</v>
      </c>
      <c r="D9" s="451" t="str">
        <f>Euribor!$E$11</f>
        <v>EUR6M#0001</v>
      </c>
      <c r="E9" s="457" t="str">
        <f>Euribor!$E$8</f>
        <v>EURON#0001</v>
      </c>
      <c r="F9" s="451" t="str">
        <f t="shared" si="0"/>
        <v>EuriborSwapIsdaFixA6Y</v>
      </c>
      <c r="G9" s="445" t="e">
        <f>_xll.qlEuriborSwapIsdaFixA(F9,C9,D9,E9,Permanent,Trigger,ObjectOverwrite)</f>
        <v>#VALUE!</v>
      </c>
      <c r="H9" s="445" t="str">
        <f ca="1">_xll.ohRangeRetrieveError(G9)</f>
        <v/>
      </c>
      <c r="I9" s="452"/>
    </row>
    <row r="10" spans="2:9" x14ac:dyDescent="0.2">
      <c r="B10" s="450"/>
      <c r="C10" s="451" t="s">
        <v>56</v>
      </c>
      <c r="D10" s="451" t="str">
        <f>Euribor!$E$11</f>
        <v>EUR6M#0001</v>
      </c>
      <c r="E10" s="457" t="str">
        <f>Euribor!$E$8</f>
        <v>EURON#0001</v>
      </c>
      <c r="F10" s="451" t="str">
        <f t="shared" si="0"/>
        <v>EuriborSwapIsdaFixA7Y</v>
      </c>
      <c r="G10" s="445" t="e">
        <f>_xll.qlEuriborSwapIsdaFixA(F10,C10,D10,E10,Permanent,Trigger,ObjectOverwrite)</f>
        <v>#VALUE!</v>
      </c>
      <c r="H10" s="445" t="str">
        <f ca="1">_xll.ohRangeRetrieveError(G10)</f>
        <v/>
      </c>
      <c r="I10" s="452"/>
    </row>
    <row r="11" spans="2:9" x14ac:dyDescent="0.2">
      <c r="B11" s="450"/>
      <c r="C11" s="451" t="s">
        <v>55</v>
      </c>
      <c r="D11" s="451" t="str">
        <f>Euribor!$E$11</f>
        <v>EUR6M#0001</v>
      </c>
      <c r="E11" s="457" t="str">
        <f>Euribor!$E$8</f>
        <v>EURON#0001</v>
      </c>
      <c r="F11" s="451" t="str">
        <f t="shared" si="0"/>
        <v>EuriborSwapIsdaFixA8Y</v>
      </c>
      <c r="G11" s="445" t="e">
        <f>_xll.qlEuriborSwapIsdaFixA(F11,C11,D11,E11,Permanent,Trigger,ObjectOverwrite)</f>
        <v>#VALUE!</v>
      </c>
      <c r="H11" s="445" t="str">
        <f ca="1">_xll.ohRangeRetrieveError(G11)</f>
        <v/>
      </c>
      <c r="I11" s="452"/>
    </row>
    <row r="12" spans="2:9" x14ac:dyDescent="0.2">
      <c r="B12" s="450"/>
      <c r="C12" s="451" t="s">
        <v>54</v>
      </c>
      <c r="D12" s="451" t="str">
        <f>Euribor!$E$11</f>
        <v>EUR6M#0001</v>
      </c>
      <c r="E12" s="457" t="str">
        <f>Euribor!$E$8</f>
        <v>EURON#0001</v>
      </c>
      <c r="F12" s="451" t="str">
        <f t="shared" si="0"/>
        <v>EuriborSwapIsdaFixA9Y</v>
      </c>
      <c r="G12" s="445" t="e">
        <f>_xll.qlEuriborSwapIsdaFixA(F12,C12,D12,E12,Permanent,Trigger,ObjectOverwrite)</f>
        <v>#VALUE!</v>
      </c>
      <c r="H12" s="445" t="str">
        <f ca="1">_xll.ohRangeRetrieveError(G12)</f>
        <v/>
      </c>
      <c r="I12" s="452"/>
    </row>
    <row r="13" spans="2:9" x14ac:dyDescent="0.2">
      <c r="B13" s="450"/>
      <c r="C13" s="451" t="s">
        <v>53</v>
      </c>
      <c r="D13" s="451" t="str">
        <f>Euribor!$E$11</f>
        <v>EUR6M#0001</v>
      </c>
      <c r="E13" s="457" t="str">
        <f>Euribor!$E$8</f>
        <v>EURON#0001</v>
      </c>
      <c r="F13" s="451" t="str">
        <f t="shared" si="0"/>
        <v>EuriborSwapIsdaFixA10Y</v>
      </c>
      <c r="G13" s="445" t="e">
        <f>_xll.qlEuriborSwapIsdaFixA(F13,C13,D13,E13,Permanent,Trigger,ObjectOverwrite)</f>
        <v>#VALUE!</v>
      </c>
      <c r="H13" s="445" t="str">
        <f ca="1">_xll.ohRangeRetrieveError(G13)</f>
        <v/>
      </c>
      <c r="I13" s="452"/>
    </row>
    <row r="14" spans="2:9" x14ac:dyDescent="0.2">
      <c r="B14" s="450"/>
      <c r="C14" s="451" t="s">
        <v>51</v>
      </c>
      <c r="D14" s="451" t="str">
        <f>Euribor!$E$11</f>
        <v>EUR6M#0001</v>
      </c>
      <c r="E14" s="457" t="str">
        <f>Euribor!$E$8</f>
        <v>EURON#0001</v>
      </c>
      <c r="F14" s="451" t="str">
        <f t="shared" si="0"/>
        <v>EuriborSwapIsdaFixA12Y</v>
      </c>
      <c r="G14" s="445" t="e">
        <f>_xll.qlEuriborSwapIsdaFixA(F14,C14,D14,E14,Permanent,Trigger,ObjectOverwrite)</f>
        <v>#VALUE!</v>
      </c>
      <c r="H14" s="445" t="str">
        <f ca="1">_xll.ohRangeRetrieveError(G14)</f>
        <v/>
      </c>
      <c r="I14" s="452"/>
    </row>
    <row r="15" spans="2:9" x14ac:dyDescent="0.2">
      <c r="B15" s="450"/>
      <c r="C15" s="451" t="s">
        <v>43</v>
      </c>
      <c r="D15" s="451" t="str">
        <f>Euribor!$E$11</f>
        <v>EUR6M#0001</v>
      </c>
      <c r="E15" s="457" t="str">
        <f>Euribor!$E$8</f>
        <v>EURON#0001</v>
      </c>
      <c r="F15" s="451" t="str">
        <f t="shared" si="0"/>
        <v>EuriborSwapIsdaFixA20Y</v>
      </c>
      <c r="G15" s="445" t="e">
        <f>_xll.qlEuriborSwapIsdaFixA(F15,C15,D15,E15,Permanent,Trigger,ObjectOverwrite)</f>
        <v>#VALUE!</v>
      </c>
      <c r="H15" s="445" t="str">
        <f ca="1">_xll.ohRangeRetrieveError(G15)</f>
        <v/>
      </c>
      <c r="I15" s="452"/>
    </row>
    <row r="16" spans="2:9" x14ac:dyDescent="0.2">
      <c r="B16" s="450"/>
      <c r="C16" s="451" t="s">
        <v>38</v>
      </c>
      <c r="D16" s="451" t="str">
        <f>Euribor!$E$11</f>
        <v>EUR6M#0001</v>
      </c>
      <c r="E16" s="457" t="str">
        <f>Euribor!$E$8</f>
        <v>EURON#0001</v>
      </c>
      <c r="F16" s="451" t="str">
        <f t="shared" si="0"/>
        <v>EuriborSwapIsdaFixA25Y</v>
      </c>
      <c r="G16" s="445" t="e">
        <f>_xll.qlEuriborSwapIsdaFixA(F16,C16,D16,E16,Permanent,Trigger,ObjectOverwrite)</f>
        <v>#VALUE!</v>
      </c>
      <c r="H16" s="445" t="str">
        <f ca="1">_xll.ohRangeRetrieveError(G16)</f>
        <v/>
      </c>
      <c r="I16" s="452"/>
    </row>
    <row r="17" spans="2:9" x14ac:dyDescent="0.2">
      <c r="B17" s="450"/>
      <c r="C17" s="451" t="s">
        <v>33</v>
      </c>
      <c r="D17" s="451" t="str">
        <f>Euribor!$E$11</f>
        <v>EUR6M#0001</v>
      </c>
      <c r="E17" s="457" t="str">
        <f>Euribor!$E$8</f>
        <v>EURON#0001</v>
      </c>
      <c r="F17" s="451" t="str">
        <f t="shared" si="0"/>
        <v>EuriborSwapIsdaFixA30Y</v>
      </c>
      <c r="G17" s="445" t="e">
        <f>_xll.qlEuriborSwapIsdaFixA(F17,C17,D17,E17,Permanent,Trigger,ObjectOverwrite)</f>
        <v>#VALUE!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QuoteStatic</f>
        <v>#NUM!</v>
      </c>
      <c r="AA5" s="206" t="e">
        <f>_xll.qlSimpleQuoteSetValue(F5,ROUND(Z5/10000,6),Trigger)</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5"/>
      <c r="X6" s="311">
        <v>13.3</v>
      </c>
      <c r="Y6" s="201"/>
      <c r="Z6" s="393">
        <v>13.3</v>
      </c>
      <c r="AA6" s="206" t="e">
        <f>_xll.qlSimpleQuoteSetValue(F6,ROUND(Z6/10000,6),Trigger)</f>
        <v>#NUM!</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t="e">
        <f>_xll.qlSimpleQuoteSetValue(F7,ROUND(Z7/10000,6),Trigger)</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t="e">
        <f>_xll.qlSimpleQuoteSetValue(F8,ROUND(Z8/10000,6),Trigger)</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t="e">
        <f>_xll.qlSimpleQuoteSetValue(F9,ROUND(Z9/10000,6),Trigger)</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5"/>
      <c r="X10" s="311">
        <v>14.3</v>
      </c>
      <c r="Y10" s="201"/>
      <c r="Z10" s="393">
        <v>14.3</v>
      </c>
      <c r="AA10" s="206" t="e">
        <f>_xll.qlSimpleQuoteSetValue(F10,ROUND(Z10/10000,6),Trigger)</f>
        <v>#NUM!</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5"/>
      <c r="X11" s="311">
        <v>15.4</v>
      </c>
      <c r="Y11" s="201"/>
      <c r="Z11" s="393">
        <v>15.4</v>
      </c>
      <c r="AA11" s="206" t="e">
        <f>_xll.qlSimpleQuoteSetValue(F11,ROUND(Z11/10000,6),Trigger)</f>
        <v>#NUM!</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5"/>
      <c r="X12" s="311">
        <v>16.399999999999999</v>
      </c>
      <c r="Y12" s="201"/>
      <c r="Z12" s="393">
        <v>16.399999999999999</v>
      </c>
      <c r="AA12" s="206" t="e">
        <f>_xll.qlSimpleQuoteSetValue(F12,ROUND(Z12/10000,6),Trigger)</f>
        <v>#NUM!</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5"/>
      <c r="X13" s="311">
        <v>17.100000000000001</v>
      </c>
      <c r="Y13" s="201"/>
      <c r="Z13" s="393">
        <v>17.100000000000001</v>
      </c>
      <c r="AA13" s="206" t="e">
        <f>_xll.qlSimpleQuoteSetValue(F13,ROUND(Z13/10000,6),Trigger)</f>
        <v>#NUM!</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5"/>
      <c r="X14" s="311">
        <v>17.5</v>
      </c>
      <c r="Y14" s="201"/>
      <c r="Z14" s="393">
        <v>17.5</v>
      </c>
      <c r="AA14" s="206" t="e">
        <f>_xll.qlSimpleQuoteSetValue(F14,ROUND(Z14/10000,6),Trigger)</f>
        <v>#NUM!</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5"/>
      <c r="X15" s="311">
        <v>17.600000000000001</v>
      </c>
      <c r="Y15" s="201"/>
      <c r="Z15" s="393">
        <v>17.600000000000001</v>
      </c>
      <c r="AA15" s="206" t="e">
        <f>_xll.qlSimpleQuoteSetValue(F15,ROUND(Z15/10000,6),Trigger)</f>
        <v>#NUM!</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5"/>
      <c r="X16" s="311">
        <v>17.600000000000001</v>
      </c>
      <c r="Y16" s="201"/>
      <c r="Z16" s="393">
        <v>17.600000000000001</v>
      </c>
      <c r="AA16" s="206" t="e">
        <f>_xll.qlSimpleQuoteSetValue(F16,ROUND(Z16/10000,6),Trigger)</f>
        <v>#NUM!</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5"/>
      <c r="X17" s="311">
        <v>17.5</v>
      </c>
      <c r="Y17" s="201"/>
      <c r="Z17" s="393">
        <v>17.5</v>
      </c>
      <c r="AA17" s="206" t="e">
        <f>_xll.qlSimpleQuoteSetValue(F17,ROUND(Z17/10000,6),Trigger)</f>
        <v>#NUM!</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5"/>
      <c r="X18" s="311">
        <v>17.3</v>
      </c>
      <c r="Y18" s="201"/>
      <c r="Z18" s="393">
        <v>17.3</v>
      </c>
      <c r="AA18" s="206" t="e">
        <f>_xll.qlSimpleQuoteSetValue(F18,ROUND(Z18/10000,6),Trigger)</f>
        <v>#NUM!</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5"/>
      <c r="X19" s="311">
        <v>17.100000000000001</v>
      </c>
      <c r="Y19" s="201"/>
      <c r="Z19" s="393">
        <v>17.100000000000001</v>
      </c>
      <c r="AA19" s="206" t="e">
        <f>_xll.qlSimpleQuoteSetValue(F19,ROUND(Z19/10000,6),Trigger)</f>
        <v>#NUM!</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5"/>
      <c r="X20" s="311">
        <v>16.7</v>
      </c>
      <c r="Y20" s="201"/>
      <c r="Z20" s="393">
        <v>16.7</v>
      </c>
      <c r="AA20" s="206" t="e">
        <f>_xll.qlSimpleQuoteSetValue(F20,ROUND(Z20/10000,6),Trigger)</f>
        <v>#NUM!</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t="e">
        <f>_xll.qlSimpleQuoteSetValue(F21,ROUND(Z21/10000,6),Trigger)</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t="e">
        <f>_xll.qlSimpleQuoteSetValue(F22,ROUND(Z22/10000,6),Trigger)</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5"/>
      <c r="X23" s="311">
        <v>15.4</v>
      </c>
      <c r="Y23" s="201"/>
      <c r="Z23" s="393">
        <v>15.4</v>
      </c>
      <c r="AA23" s="206" t="e">
        <f>_xll.qlSimpleQuoteSetValue(F23,ROUND(Z23/10000,6),Trigger)</f>
        <v>#NUM!</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t="e">
        <f>_xll.qlSimpleQuoteSetValue(F24,ROUND(Z24/10000,6),Trigger)</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t="e">
        <f>_xll.qlSimpleQuoteSetValue(F25,ROUND(Z25/10000,6),Trigger)</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t="e">
        <f>_xll.qlSimpleQuoteSetValue(F26,ROUND(Z26/10000,6),Trigger)</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t="e">
        <f>_xll.qlSimpleQuoteSetValue(F27,ROUND(Z27/10000,6),Trigger)</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5"/>
      <c r="X28" s="311">
        <v>13.4</v>
      </c>
      <c r="Y28" s="201"/>
      <c r="Z28" s="393">
        <v>13.4</v>
      </c>
      <c r="AA28" s="206" t="e">
        <f>_xll.qlSimpleQuoteSetValue(F28,ROUND(Z28/10000,6),Trigger)</f>
        <v>#NUM!</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t="e">
        <f>_xll.qlSimpleQuoteSetValue(F29,ROUND(Z29/10000,6),Trigger)</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t="e">
        <f>_xll.qlSimpleQuoteSetValue(F30,ROUND(Z30/10000,6),Trigger)</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t="e">
        <f>_xll.qlSimpleQuoteSetValue(F31,ROUND(Z31/10000,6),Trigger)</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t="e">
        <f>_xll.qlSimpleQuoteSetValue(F32,ROUND(Z32/10000,6),Trigger)</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5"/>
      <c r="X33" s="311">
        <v>11.9</v>
      </c>
      <c r="Y33" s="201"/>
      <c r="Z33" s="393">
        <v>11.9</v>
      </c>
      <c r="AA33" s="206" t="e">
        <f>_xll.qlSimpleQuoteSetValue(F33,ROUND(Z33/10000,6),Trigger)</f>
        <v>#NUM!</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t="e">
        <f>_xll.qlSimpleQuoteSetValue(F34,ROUND(Z34/10000,6),Trigger)</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t="e">
        <f>_xll.qlSimpleQuoteSetValue(F35,ROUND(Z35/10000,6),Trigger)</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t="e">
        <f>_xll.qlSimpleQuoteSetValue(F36,ROUND(Z36/10000,6),Trigger)</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t="e">
        <f>_xll.qlSimpleQuoteSetValue(F37,ROUND(Z37/10000,6),Trigger)</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5"/>
      <c r="X38" s="311">
        <v>10.8</v>
      </c>
      <c r="Y38" s="201"/>
      <c r="Z38" s="393">
        <v>10.8</v>
      </c>
      <c r="AA38" s="206" t="e">
        <f>_xll.qlSimpleQuoteSetValue(F38,ROUND(Z38/10000,6),Trigger)</f>
        <v>#NUM!</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t="e">
        <f>_xll.qlSimpleQuoteSetValue(F39,ROUND(Z39/10000,6),Trigger)</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5"/>
      <c r="X40" s="311">
        <v>9.4</v>
      </c>
      <c r="Y40" s="201"/>
      <c r="Z40" s="393">
        <v>9.4</v>
      </c>
      <c r="AA40" s="206" t="e">
        <f>_xll.qlSimpleQuoteSetValue(F40,ROUND(Z40/10000,6),Trigger)</f>
        <v>#NUM!</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5"/>
      <c r="X41" s="311">
        <v>8.5</v>
      </c>
      <c r="Y41" s="201"/>
      <c r="Z41" s="393">
        <v>8.5</v>
      </c>
      <c r="AA41" s="206" t="e">
        <f>_xll.qlSimpleQuoteSetValue(F41,ROUND(Z41/10000,6),Trigger)</f>
        <v>#NUM!</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5"/>
      <c r="X42" s="311">
        <v>7.9</v>
      </c>
      <c r="Y42" s="201"/>
      <c r="Z42" s="394">
        <v>7.9</v>
      </c>
      <c r="AA42" s="198" t="e">
        <f>_xll.qlSimpleQuoteSetValue(F42,ROUND(Z42/10000,6),Trigger)</f>
        <v>#NUM!</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QuoteStatic</f>
        <v>#NUM!</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5"/>
      <c r="X6" s="311">
        <v>7.15</v>
      </c>
      <c r="Y6" s="201"/>
      <c r="Z6" s="393">
        <v>7.15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5"/>
      <c r="X8" s="311">
        <v>7.3</v>
      </c>
      <c r="Y8" s="201"/>
      <c r="Z8" s="393">
        <v>7.3</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5"/>
      <c r="X10" s="311">
        <v>7.4</v>
      </c>
      <c r="Y10" s="201"/>
      <c r="Z10" s="393">
        <v>7.4</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5"/>
      <c r="X11" s="311">
        <v>7.8000000000000007</v>
      </c>
      <c r="Y11" s="201"/>
      <c r="Z11" s="393">
        <v>7.8000000000000007</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5"/>
      <c r="X12" s="311">
        <v>8.1</v>
      </c>
      <c r="Y12" s="201"/>
      <c r="Z12" s="393">
        <v>8.1</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5"/>
      <c r="X13" s="311">
        <v>8.3000000000000007</v>
      </c>
      <c r="Y13" s="201"/>
      <c r="Z13" s="393">
        <v>8.3000000000000007</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5"/>
      <c r="X14" s="311">
        <v>8.35</v>
      </c>
      <c r="Y14" s="201"/>
      <c r="Z14" s="393">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5"/>
      <c r="X15" s="311">
        <v>8.3000000000000007</v>
      </c>
      <c r="Y15" s="201"/>
      <c r="Z15" s="393">
        <v>8.3000000000000007</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5"/>
      <c r="X16" s="311">
        <v>8.1999999999999993</v>
      </c>
      <c r="Y16" s="201"/>
      <c r="Z16" s="393">
        <v>8.1999999999999993</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5"/>
      <c r="X17" s="311">
        <v>8</v>
      </c>
      <c r="Y17" s="201"/>
      <c r="Z17" s="393">
        <v>8</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5"/>
      <c r="X18" s="311">
        <v>7.85</v>
      </c>
      <c r="Y18" s="201"/>
      <c r="Z18" s="393">
        <v>7.85</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5"/>
      <c r="X19" s="311">
        <v>7.65</v>
      </c>
      <c r="Y19" s="201"/>
      <c r="Z19" s="393">
        <v>7.65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5"/>
      <c r="X20" s="311">
        <v>7.35</v>
      </c>
      <c r="Y20" s="201"/>
      <c r="Z20" s="393">
        <v>7.35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5"/>
      <c r="X23" s="311">
        <v>6.4</v>
      </c>
      <c r="Y23" s="201"/>
      <c r="Z23" s="393">
        <v>6.4</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5"/>
      <c r="X28" s="311">
        <v>5.15</v>
      </c>
      <c r="Y28" s="201"/>
      <c r="Z28" s="393">
        <v>5.15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5"/>
      <c r="X33" s="311">
        <v>4.4000000000000004</v>
      </c>
      <c r="Y33" s="201"/>
      <c r="Z33" s="393">
        <v>4.4000000000000004</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5"/>
      <c r="X38" s="311">
        <v>3.9000000000000004</v>
      </c>
      <c r="Y38" s="201"/>
      <c r="Z38" s="393">
        <v>3.9000000000000004</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6"/>
      <c r="X40" s="311">
        <v>3.25</v>
      </c>
      <c r="Y40" s="201"/>
      <c r="Z40" s="393">
        <v>3.25</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6"/>
      <c r="X41" s="311">
        <v>2.85</v>
      </c>
      <c r="Y41" s="201"/>
      <c r="Z41" s="393">
        <v>2.85</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6"/>
      <c r="X42" s="311">
        <v>2.5499999999999998</v>
      </c>
      <c r="Y42" s="201"/>
      <c r="Z42" s="394">
        <v>2.5499999999999998</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QuoteStatic</f>
        <v>#NUM!</v>
      </c>
      <c r="W5" s="206" t="e">
        <f>_xll.qlSimpleQuoteSetValue(F5,ROUND(V5/10000,6),Trigger)</f>
        <v>#VALUE!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5"/>
      <c r="T6" s="311">
        <v>11.8</v>
      </c>
      <c r="U6" s="201"/>
      <c r="V6" s="393">
        <v>11.8</v>
      </c>
      <c r="W6" s="206" t="e">
        <f>_xll.qlSimpleQuoteSetValue(F6,ROUND(V6/10000,6),Trigger)</f>
        <v>#NUM!</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t="e">
        <f>_xll.qlSimpleQuoteSetValue(F7,ROUND(V7/10000,6),Trigger)</f>
        <v>#VALUE!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5"/>
      <c r="T8" s="311">
        <v>12.5</v>
      </c>
      <c r="U8" s="201"/>
      <c r="V8" s="393">
        <v>12.5</v>
      </c>
      <c r="W8" s="206" t="e">
        <f>_xll.qlSimpleQuoteSetValue(F8,ROUND(V8/10000,6),Trigger)</f>
        <v>#NUM!</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t="e">
        <f>_xll.qlSimpleQuoteSetValue(F9,ROUND(V9/10000,6),Trigger)</f>
        <v>#VALUE!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5"/>
      <c r="T10" s="311">
        <v>13.1</v>
      </c>
      <c r="U10" s="201"/>
      <c r="V10" s="393">
        <v>13.1</v>
      </c>
      <c r="W10" s="206" t="e">
        <f>_xll.qlSimpleQuoteSetValue(F10,ROUND(V10/10000,6),Trigger)</f>
        <v>#NUM!</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5"/>
      <c r="T11" s="311">
        <v>13.8</v>
      </c>
      <c r="U11" s="201"/>
      <c r="V11" s="393">
        <v>13.8</v>
      </c>
      <c r="W11" s="206" t="e">
        <f>_xll.qlSimpleQuoteSetValue(F11,ROUND(V11/10000,6),Trigger)</f>
        <v>#NUM!</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5"/>
      <c r="T12" s="311">
        <v>14.100000000000001</v>
      </c>
      <c r="U12" s="201"/>
      <c r="V12" s="393">
        <v>14.100000000000001</v>
      </c>
      <c r="W12" s="206" t="e">
        <f>_xll.qlSimpleQuoteSetValue(F12,ROUND(V12/10000,6),Trigger)</f>
        <v>#NUM!</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5"/>
      <c r="T13" s="311">
        <v>14.5</v>
      </c>
      <c r="U13" s="201"/>
      <c r="V13" s="393">
        <v>14.5</v>
      </c>
      <c r="W13" s="206" t="e">
        <f>_xll.qlSimpleQuoteSetValue(F13,ROUND(V13/10000,6),Trigger)</f>
        <v>#NUM!</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5"/>
      <c r="T14" s="311">
        <v>14.3</v>
      </c>
      <c r="U14" s="201"/>
      <c r="V14" s="393">
        <v>14.3</v>
      </c>
      <c r="W14" s="206" t="e">
        <f>_xll.qlSimpleQuoteSetValue(F14,ROUND(V14/10000,6),Trigger)</f>
        <v>#NUM!</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5"/>
      <c r="T15" s="311">
        <v>14.2</v>
      </c>
      <c r="U15" s="201"/>
      <c r="V15" s="393">
        <v>14.2</v>
      </c>
      <c r="W15" s="206" t="e">
        <f>_xll.qlSimpleQuoteSetValue(F15,ROUND(V15/10000,6),Trigger)</f>
        <v>#NUM!</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5"/>
      <c r="T16" s="311">
        <v>14</v>
      </c>
      <c r="U16" s="201"/>
      <c r="V16" s="393">
        <v>14</v>
      </c>
      <c r="W16" s="206" t="e">
        <f>_xll.qlSimpleQuoteSetValue(F16,ROUND(V16/10000,6),Trigger)</f>
        <v>#NUM!</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5"/>
      <c r="T17" s="311">
        <v>14</v>
      </c>
      <c r="U17" s="201"/>
      <c r="V17" s="393">
        <v>14</v>
      </c>
      <c r="W17" s="206" t="e">
        <f>_xll.qlSimpleQuoteSetValue(F17,ROUND(V17/10000,6),Trigger)</f>
        <v>#NUM!</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5"/>
      <c r="T18" s="311">
        <v>14</v>
      </c>
      <c r="U18" s="201"/>
      <c r="V18" s="393">
        <v>14</v>
      </c>
      <c r="W18" s="206" t="e">
        <f>_xll.qlSimpleQuoteSetValue(F18,ROUND(V18/10000,6),Trigger)</f>
        <v>#NUM!</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5"/>
      <c r="T19" s="311">
        <v>13.8</v>
      </c>
      <c r="U19" s="201"/>
      <c r="V19" s="393">
        <v>13.8</v>
      </c>
      <c r="W19" s="206" t="e">
        <f>_xll.qlSimpleQuoteSetValue(F19,ROUND(V19/10000,6),Trigger)</f>
        <v>#NUM!</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5"/>
      <c r="T20" s="311">
        <v>13.7</v>
      </c>
      <c r="U20" s="201"/>
      <c r="V20" s="393">
        <v>13.7</v>
      </c>
      <c r="W20" s="206" t="e">
        <f>_xll.qlSimpleQuoteSetValue(F20,ROUND(V20/10000,6),Trigger)</f>
        <v>#NUM!</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t="e">
        <f>_xll.qlSimpleQuoteSetValue(F21,ROUND(V21/10000,6),Trigger)</f>
        <v>#VALUE!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t="e">
        <f>_xll.qlSimpleQuoteSetValue(F22,ROUND(V22/10000,6),Trigger)</f>
        <v>#VALUE!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5"/>
      <c r="T23" s="311">
        <v>13.3</v>
      </c>
      <c r="U23" s="201"/>
      <c r="V23" s="393">
        <v>13.3</v>
      </c>
      <c r="W23" s="206" t="e">
        <f>_xll.qlSimpleQuoteSetValue(F23,ROUND(V23/10000,6),Trigger)</f>
        <v>#NUM!</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t="e">
        <f>_xll.qlSimpleQuoteSetValue(F24,ROUND(V24/10000,6),Trigger)</f>
        <v>#VALUE!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t="e">
        <f>_xll.qlSimpleQuoteSetValue(F25,ROUND(V25/10000,6),Trigger)</f>
        <v>#VALUE!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t="e">
        <f>_xll.qlSimpleQuoteSetValue(F26,ROUND(V26/10000,6),Trigger)</f>
        <v>#VALUE!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t="e">
        <f>_xll.qlSimpleQuoteSetValue(F27,ROUND(V27/10000,6),Trigger)</f>
        <v>#VALUE!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5"/>
      <c r="T28" s="311">
        <v>12.1</v>
      </c>
      <c r="U28" s="201"/>
      <c r="V28" s="393">
        <v>12.1</v>
      </c>
      <c r="W28" s="206" t="e">
        <f>_xll.qlSimpleQuoteSetValue(F28,ROUND(V28/10000,6),Trigger)</f>
        <v>#NUM!</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t="e">
        <f>_xll.qlSimpleQuoteSetValue(F29,ROUND(V29/10000,6),Trigger)</f>
        <v>#VALUE!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t="e">
        <f>_xll.qlSimpleQuoteSetValue(F30,ROUND(V30/10000,6),Trigger)</f>
        <v>#VALUE!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t="e">
        <f>_xll.qlSimpleQuoteSetValue(F31,ROUND(V31/10000,6),Trigger)</f>
        <v>#VALUE!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t="e">
        <f>_xll.qlSimpleQuoteSetValue(F32,ROUND(V32/10000,6),Trigger)</f>
        <v>#VALUE!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5"/>
      <c r="T33" s="311">
        <v>10.7</v>
      </c>
      <c r="U33" s="201"/>
      <c r="V33" s="393">
        <v>10.7</v>
      </c>
      <c r="W33" s="206" t="e">
        <f>_xll.qlSimpleQuoteSetValue(F33,ROUND(V33/10000,6),Trigger)</f>
        <v>#NUM!</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t="e">
        <f>_xll.qlSimpleQuoteSetValue(F34,ROUND(V34/10000,6),Trigger)</f>
        <v>#VALUE!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t="e">
        <f>_xll.qlSimpleQuoteSetValue(F35,ROUND(V35/10000,6),Trigger)</f>
        <v>#VALUE!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t="e">
        <f>_xll.qlSimpleQuoteSetValue(F36,ROUND(V36/10000,6),Trigger)</f>
        <v>#VALUE!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t="e">
        <f>_xll.qlSimpleQuoteSetValue(F37,ROUND(V37/10000,6),Trigger)</f>
        <v>#VALUE!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5"/>
      <c r="T38" s="311">
        <v>9.6999999999999993</v>
      </c>
      <c r="U38" s="201"/>
      <c r="V38" s="393">
        <v>9.6999999999999993</v>
      </c>
      <c r="W38" s="206" t="e">
        <f>_xll.qlSimpleQuoteSetValue(F38,ROUND(V38/10000,6),Trigger)</f>
        <v>#NUM!</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t="e">
        <f>_xll.qlSimpleQuoteSetValue(F39,ROUND(V39/10000,6),Trigger)</f>
        <v>#VALUE!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6"/>
      <c r="T40" s="311">
        <v>8.3000000000000007</v>
      </c>
      <c r="U40" s="201"/>
      <c r="V40" s="393">
        <v>8.3000000000000007</v>
      </c>
      <c r="W40" s="206" t="e">
        <f>_xll.qlSimpleQuoteSetValue(F40,ROUND(V40/10000,6),Trigger)</f>
        <v>#NUM!</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6"/>
      <c r="T41" s="311">
        <v>7.3000000000000007</v>
      </c>
      <c r="U41" s="201"/>
      <c r="V41" s="393">
        <v>7.3000000000000007</v>
      </c>
      <c r="W41" s="206" t="e">
        <f>_xll.qlSimpleQuoteSetValue(F41,ROUND(V41/10000,6),Trigger)</f>
        <v>#NUM!</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6"/>
      <c r="T42" s="311">
        <v>6.6</v>
      </c>
      <c r="U42" s="201"/>
      <c r="V42" s="394">
        <v>6.6</v>
      </c>
      <c r="W42" s="206" t="e">
        <f>_xll.qlSimpleQuoteSetValue(F42,ROUND(V42/10000,6),Trigger)</f>
        <v>#NUM!</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QuoteStatic</f>
        <v>#NUM!</v>
      </c>
      <c r="AA5" s="206" t="e">
        <f>_xll.qlSimpleQuoteSetValue(F5,ROUND(Z5/10000,6),Trigger)</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5"/>
      <c r="X6" s="311">
        <v>10.4</v>
      </c>
      <c r="Y6" s="201"/>
      <c r="Z6" s="393">
        <v>10.4</v>
      </c>
      <c r="AA6" s="206" t="e">
        <f>_xll.qlSimpleQuoteSetValue(F6,ROUND(Z6/10000,6),Trigger)</f>
        <v>#NUM!</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t="e">
        <f>_xll.qlSimpleQuoteSetValue(F7,ROUND(Z7/10000,6),Trigger)</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t="e">
        <f>_xll.qlSimpleQuoteSetValue(F8,ROUND(Z8/10000,6),Trigger)</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t="e">
        <f>_xll.qlSimpleQuoteSetValue(F9,ROUND(Z9/10000,6),Trigger)</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5"/>
      <c r="X10" s="311">
        <v>9.9</v>
      </c>
      <c r="Y10" s="201"/>
      <c r="Z10" s="393">
        <v>9.9</v>
      </c>
      <c r="AA10" s="206" t="e">
        <f>_xll.qlSimpleQuoteSetValue(F10,ROUND(Z10/10000,6),Trigger)</f>
        <v>#NUM!</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5"/>
      <c r="X11" s="311">
        <v>9.9</v>
      </c>
      <c r="Y11" s="201"/>
      <c r="Z11" s="393">
        <v>9.9</v>
      </c>
      <c r="AA11" s="206" t="e">
        <f>_xll.qlSimpleQuoteSetValue(F11,ROUND(Z11/10000,6),Trigger)</f>
        <v>#NUM!</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5"/>
      <c r="X12" s="311">
        <v>9.9</v>
      </c>
      <c r="Y12" s="201"/>
      <c r="Z12" s="393">
        <v>9.9</v>
      </c>
      <c r="AA12" s="206" t="e">
        <f>_xll.qlSimpleQuoteSetValue(F12,ROUND(Z12/10000,6),Trigger)</f>
        <v>#NUM!</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5"/>
      <c r="X13" s="311">
        <v>9.9</v>
      </c>
      <c r="Y13" s="201"/>
      <c r="Z13" s="393">
        <v>9.9</v>
      </c>
      <c r="AA13" s="206" t="e">
        <f>_xll.qlSimpleQuoteSetValue(F13,ROUND(Z13/10000,6),Trigger)</f>
        <v>#NUM!</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5"/>
      <c r="X14" s="311">
        <v>9.9</v>
      </c>
      <c r="Y14" s="201"/>
      <c r="Z14" s="393">
        <v>9.9</v>
      </c>
      <c r="AA14" s="206" t="e">
        <f>_xll.qlSimpleQuoteSetValue(F14,ROUND(Z14/10000,6),Trigger)</f>
        <v>#NUM!</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5"/>
      <c r="X15" s="311">
        <v>9.9</v>
      </c>
      <c r="Y15" s="201"/>
      <c r="Z15" s="393">
        <v>9.9</v>
      </c>
      <c r="AA15" s="206" t="e">
        <f>_xll.qlSimpleQuoteSetValue(F15,ROUND(Z15/10000,6),Trigger)</f>
        <v>#NUM!</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5"/>
      <c r="X16" s="311">
        <v>9.9</v>
      </c>
      <c r="Y16" s="201"/>
      <c r="Z16" s="393">
        <v>9.9</v>
      </c>
      <c r="AA16" s="206" t="e">
        <f>_xll.qlSimpleQuoteSetValue(F16,ROUND(Z16/10000,6),Trigger)</f>
        <v>#NUM!</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5"/>
      <c r="X17" s="311">
        <v>9.9</v>
      </c>
      <c r="Y17" s="201"/>
      <c r="Z17" s="393">
        <v>9.9</v>
      </c>
      <c r="AA17" s="206" t="e">
        <f>_xll.qlSimpleQuoteSetValue(F17,ROUND(Z17/10000,6),Trigger)</f>
        <v>#NUM!</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5"/>
      <c r="X18" s="311">
        <v>9.6999999999999993</v>
      </c>
      <c r="Y18" s="201"/>
      <c r="Z18" s="393">
        <v>9.6999999999999993</v>
      </c>
      <c r="AA18" s="206" t="e">
        <f>_xll.qlSimpleQuoteSetValue(F18,ROUND(Z18/10000,6),Trigger)</f>
        <v>#NUM!</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5"/>
      <c r="X19" s="311">
        <v>9.5</v>
      </c>
      <c r="Y19" s="201"/>
      <c r="Z19" s="393">
        <v>9.5</v>
      </c>
      <c r="AA19" s="206" t="e">
        <f>_xll.qlSimpleQuoteSetValue(F19,ROUND(Z19/10000,6),Trigger)</f>
        <v>#NUM!</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5"/>
      <c r="X20" s="311">
        <v>9.1999999999999993</v>
      </c>
      <c r="Y20" s="201"/>
      <c r="Z20" s="393">
        <v>9.1999999999999993</v>
      </c>
      <c r="AA20" s="206" t="e">
        <f>_xll.qlSimpleQuoteSetValue(F20,ROUND(Z20/10000,6),Trigger)</f>
        <v>#NUM!</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t="e">
        <f>_xll.qlSimpleQuoteSetValue(F21,ROUND(Z21/10000,6),Trigger)</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t="e">
        <f>_xll.qlSimpleQuoteSetValue(F22,ROUND(Z22/10000,6),Trigger)</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5"/>
      <c r="X23" s="311">
        <v>8.4</v>
      </c>
      <c r="Y23" s="201"/>
      <c r="Z23" s="393">
        <v>8.4</v>
      </c>
      <c r="AA23" s="206" t="e">
        <f>_xll.qlSimpleQuoteSetValue(F23,ROUND(Z23/10000,6),Trigger)</f>
        <v>#NUM!</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t="e">
        <f>_xll.qlSimpleQuoteSetValue(F24,ROUND(Z24/10000,6),Trigger)</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t="e">
        <f>_xll.qlSimpleQuoteSetValue(F25,ROUND(Z25/10000,6),Trigger)</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t="e">
        <f>_xll.qlSimpleQuoteSetValue(F26,ROUND(Z26/10000,6),Trigger)</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t="e">
        <f>_xll.qlSimpleQuoteSetValue(F27,ROUND(Z27/10000,6),Trigger)</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5"/>
      <c r="X28" s="311">
        <v>7.5</v>
      </c>
      <c r="Y28" s="201"/>
      <c r="Z28" s="393">
        <v>7.5</v>
      </c>
      <c r="AA28" s="206" t="e">
        <f>_xll.qlSimpleQuoteSetValue(F28,ROUND(Z28/10000,6),Trigger)</f>
        <v>#NUM!</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t="e">
        <f>_xll.qlSimpleQuoteSetValue(F29,ROUND(Z29/10000,6),Trigger)</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t="e">
        <f>_xll.qlSimpleQuoteSetValue(F30,ROUND(Z30/10000,6),Trigger)</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t="e">
        <f>_xll.qlSimpleQuoteSetValue(F31,ROUND(Z31/10000,6),Trigger)</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t="e">
        <f>_xll.qlSimpleQuoteSetValue(F32,ROUND(Z32/10000,6),Trigger)</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5"/>
      <c r="X33" s="311">
        <v>7</v>
      </c>
      <c r="Y33" s="201"/>
      <c r="Z33" s="393">
        <v>7</v>
      </c>
      <c r="AA33" s="206" t="e">
        <f>_xll.qlSimpleQuoteSetValue(F33,ROUND(Z33/10000,6),Trigger)</f>
        <v>#NUM!</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t="e">
        <f>_xll.qlSimpleQuoteSetValue(F34,ROUND(Z34/10000,6),Trigger)</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t="e">
        <f>_xll.qlSimpleQuoteSetValue(F35,ROUND(Z35/10000,6),Trigger)</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t="e">
        <f>_xll.qlSimpleQuoteSetValue(F36,ROUND(Z36/10000,6),Trigger)</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t="e">
        <f>_xll.qlSimpleQuoteSetValue(F37,ROUND(Z37/10000,6),Trigger)</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6"/>
      <c r="X38" s="311">
        <v>6.5</v>
      </c>
      <c r="Y38" s="201"/>
      <c r="Z38" s="393">
        <v>6.5</v>
      </c>
      <c r="AA38" s="206" t="e">
        <f>_xll.qlSimpleQuoteSetValue(F38,ROUND(Z38/10000,6),Trigger)</f>
        <v>#NUM!</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t="e">
        <f>_xll.qlSimpleQuoteSetValue(F39,ROUND(Z39/10000,6),Trigger)</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5"/>
      <c r="X40" s="311">
        <v>5.9</v>
      </c>
      <c r="Y40" s="201"/>
      <c r="Z40" s="393">
        <v>5.9</v>
      </c>
      <c r="AA40" s="206" t="e">
        <f>_xll.qlSimpleQuoteSetValue(F40,ROUND(Z40/10000,6),Trigger)</f>
        <v>#NUM!</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5"/>
      <c r="X41" s="311">
        <v>5.5</v>
      </c>
      <c r="Y41" s="201"/>
      <c r="Z41" s="393">
        <v>5.5</v>
      </c>
      <c r="AA41" s="206" t="e">
        <f>_xll.qlSimpleQuoteSetValue(F41,ROUND(Z41/10000,6),Trigger)</f>
        <v>#NUM!</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5"/>
      <c r="X42" s="311">
        <v>5.2</v>
      </c>
      <c r="Y42" s="201"/>
      <c r="Z42" s="394">
        <v>5.2</v>
      </c>
      <c r="AA42" s="198" t="e">
        <f>_xll.qlSimpleQuoteSetValue(F42,ROUND(Z42/10000,6),Trigger)</f>
        <v>#NUM!</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QuoteStatic</f>
        <v>-0.1</v>
      </c>
      <c r="P5" s="218" t="e">
        <f>_xll.qlSimpleQuoteSetValue(D5,O5/100,Trigger)</f>
        <v>#NUM!</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_xll.qlSimpleQuoteSetValue(D6,O6/100,Trigger)</f>
        <v>#NUM!</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_xll.qlSimpleQuoteSetValue(D7,O7/100,Trigger)</f>
        <v>#NUM!</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-0.09</v>
      </c>
      <c r="P8" s="218" t="e">
        <f>_xll.qlSimpleQuoteSetValue(D8,O8/100,Trigger)</f>
        <v>#NUM!</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-0.08</v>
      </c>
      <c r="P9" s="206" t="e">
        <f>_xll.qlSimpleQuoteSetValue(D9,O9/100,Trigger)</f>
        <v>#NUM!</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-0.06</v>
      </c>
      <c r="P10" s="206" t="e">
        <f>_xll.qlSimpleQuoteSetValue(D10,O10/100,Trigger)</f>
        <v>#NUM!</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-0.04</v>
      </c>
      <c r="P11" s="206" t="e">
        <f>_xll.qlSimpleQuoteSetValue(D11,O11/100,Trigger)</f>
        <v>#NUM!</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-0.02</v>
      </c>
      <c r="P12" s="206" t="e">
        <f>_xll.qlSimpleQuoteSetValue(D12,O12/100,Trigger)</f>
        <v>#NUM!</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0.01</v>
      </c>
      <c r="P13" s="206" t="e">
        <f>_xll.qlSimpleQuoteSetValue(D13,O13/100,Trigger)</f>
        <v>#NUM!</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0.03</v>
      </c>
      <c r="P14" s="206" t="e">
        <f>_xll.qlSimpleQuoteSetValue(D14,O14/100,Trigger)</f>
        <v>#NUM!</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0.06</v>
      </c>
      <c r="P15" s="206" t="e">
        <f>_xll.qlSimpleQuoteSetValue(D15,O15/100,Trigger)</f>
        <v>#NUM!</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0.09</v>
      </c>
      <c r="P16" s="206" t="e">
        <f>_xll.qlSimpleQuoteSetValue(D16,O16/100,Trigger)</f>
        <v>#NUM!</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0.11000000000000001</v>
      </c>
      <c r="P17" s="206" t="e">
        <f>_xll.qlSimpleQuoteSetValue(D17,O17/100,Trigger)</f>
        <v>#NUM!</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0.13</v>
      </c>
      <c r="P18" s="206" t="e">
        <f>_xll.qlSimpleQuoteSetValue(D18,O18/100,Trigger)</f>
        <v>#NUM!</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0.15</v>
      </c>
      <c r="P19" s="206" t="e">
        <f>_xll.qlSimpleQuoteSetValue(D19,O19/100,Trigger)</f>
        <v>#NUM!</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0.16999999999999998</v>
      </c>
      <c r="P20" s="206" t="e">
        <f>_xll.qlSimpleQuoteSetValue(D20,O20/100,Trigger)</f>
        <v>#NUM!</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0.19</v>
      </c>
      <c r="P21" s="206" t="e">
        <f>_xll.qlSimpleQuoteSetValue(D21,O21/100,Trigger)</f>
        <v>#NUM!</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0.22000000000000003</v>
      </c>
      <c r="P22" s="198" t="e">
        <f>_xll.qlSimpleQuoteSetValue(D22,O22/100,Trigger)</f>
        <v>#NUM!</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1</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QuoteStatic</f>
        <v>-4.9999999999999992E-3</v>
      </c>
      <c r="W5" s="498" t="e">
        <f>_xll.qlSimpleQuoteSetValue(E5,V5/100,Trigger)</f>
        <v>#NUM!</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-4.9999999999999992E-3</v>
      </c>
      <c r="W6" s="498" t="e">
        <f>_xll.qlSimpleQuoteSetValue(E6,V6/100,Trigger)</f>
        <v>#NUM!</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-6.0000000000000001E-3</v>
      </c>
      <c r="W7" s="498" t="e">
        <f>_xll.qlSimpleQuoteSetValue(E7,V7/100,Trigger)</f>
        <v>#NUM!</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-6.0000000000000001E-3</v>
      </c>
      <c r="W8" s="498" t="e">
        <f>_xll.qlSimpleQuoteSetValue(E8,V8/100,Trigger)</f>
        <v>#NUM!</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-4.9999999999999992E-3</v>
      </c>
      <c r="W9" s="498" t="e">
        <f>_xll.qlSimpleQuoteSetValue(E9,V9/100,Trigger)</f>
        <v>#NUM!</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-6.0000000000000001E-3</v>
      </c>
      <c r="W10" s="498" t="e">
        <f>_xll.qlSimpleQuoteSetValue(E10,V10/100,Trigger)</f>
        <v>#NUM!</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-3.9999999999999983E-3</v>
      </c>
      <c r="W11" s="498" t="e">
        <f>_xll.qlSimpleQuoteSetValue(E11,V11/100,Trigger)</f>
        <v>#NUM!</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-2.0000000000000018E-3</v>
      </c>
      <c r="W12" s="498" t="e">
        <f>_xll.qlSimpleQuoteSetValue(E12,V12/100,Trigger)</f>
        <v>#NUM!</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1.0000000000000009E-3</v>
      </c>
      <c r="W13" s="498" t="e">
        <f>_xll.qlSimpleQuoteSetValue(E13,V13/100,Trigger)</f>
        <v>#NUM!</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3.9999999999999983E-3</v>
      </c>
      <c r="W14" s="498" t="e">
        <f>_xll.qlSimpleQuoteSetValue(E14,V14/100,Trigger)</f>
        <v>#NUM!</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1.0999999999999999E-2</v>
      </c>
      <c r="W15" s="498" t="e">
        <f>_xll.qlSimpleQuoteSetValue(E15,V15/100,Trigger)</f>
        <v>#NUM!</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1.7999999999999999E-2</v>
      </c>
      <c r="W16" s="498" t="e">
        <f>_xll.qlSimpleQuoteSetValue(E16,V16/100,Trigger)</f>
        <v>#NUM!</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6.3E-2</v>
      </c>
      <c r="W17" s="499" t="e">
        <f>_xll.qlSimpleQuoteSetValue(E17,V17/100,Trigger)</f>
        <v>#NUM!</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6.4000000000000001E-2</v>
      </c>
      <c r="W18" s="498" t="e">
        <f>_xll.qlSimpleQuoteSetValue(E18,V18/100,Trigger)</f>
        <v>#NUM!</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6.4000000000000001E-2</v>
      </c>
      <c r="W19" s="498" t="e">
        <f>_xll.qlSimpleQuoteSetValue(E19,V19/100,Trigger)</f>
        <v>#NUM!</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6.5000000000000002E-2</v>
      </c>
      <c r="W20" s="498" t="e">
        <f>_xll.qlSimpleQuoteSetValue(E20,V20/100,Trigger)</f>
        <v>#NUM!</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6.8000000000000005E-2</v>
      </c>
      <c r="W21" s="498" t="e">
        <f>_xll.qlSimpleQuoteSetValue(E21,V21/100,Trigger)</f>
        <v>#NUM!</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7.0000000000000007E-2</v>
      </c>
      <c r="W22" s="498" t="e">
        <f>_xll.qlSimpleQuoteSetValue(E22,V22/100,Trigger)</f>
        <v>#NUM!</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7.2000000000000008E-2</v>
      </c>
      <c r="W23" s="498" t="e">
        <f>_xll.qlSimpleQuoteSetValue(E23,V23/100,Trigger)</f>
        <v>#NUM!</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7.7000000000000013E-2</v>
      </c>
      <c r="W24" s="498" t="e">
        <f>_xll.qlSimpleQuoteSetValue(E24,V24/100,Trigger)</f>
        <v>#NUM!</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8.2000000000000017E-2</v>
      </c>
      <c r="W25" s="498" t="e">
        <f>_xll.qlSimpleQuoteSetValue(E25,V25/100,Trigger)</f>
        <v>#NUM!</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8.7000000000000008E-2</v>
      </c>
      <c r="W26" s="498" t="e">
        <f>_xll.qlSimpleQuoteSetValue(E26,V26/100,Trigger)</f>
        <v>#NUM!</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9.5000000000000001E-2</v>
      </c>
      <c r="W27" s="498" t="e">
        <f>_xll.qlSimpleQuoteSetValue(E27,V27/100,Trigger)</f>
        <v>#NUM!</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0.10300000000000001</v>
      </c>
      <c r="W28" s="498" t="e">
        <f>_xll.qlSimpleQuoteSetValue(E28,V28/100,Trigger)</f>
        <v>#NUM!</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0.11099999999999999</v>
      </c>
      <c r="W29" s="498" t="e">
        <f>_xll.qlSimpleQuoteSetValue(E29,V29/100,Trigger)</f>
        <v>#NUM!</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0.123</v>
      </c>
      <c r="W30" s="498" t="e">
        <f>_xll.qlSimpleQuoteSetValue(E30,V30/100,Trigger)</f>
        <v>#NUM!</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0.13400000000000001</v>
      </c>
      <c r="W31" s="498" t="e">
        <f>_xll.qlSimpleQuoteSetValue(E31,V31/100,Trigger)</f>
        <v>#NUM!</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0.14499999999999999</v>
      </c>
      <c r="W32" s="498" t="e">
        <f>_xll.qlSimpleQuoteSetValue(E32,V32/100,Trigger)</f>
        <v>#NUM!</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0.16099999999999998</v>
      </c>
      <c r="W33" s="498" t="e">
        <f>_xll.qlSimpleQuoteSetValue(E33,V33/100,Trigger)</f>
        <v>#NUM!</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0.17499999999999999</v>
      </c>
      <c r="W34" s="498" t="e">
        <f>_xll.qlSimpleQuoteSetValue(E34,V34/100,Trigger)</f>
        <v>#NUM!</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0.17099999999999999</v>
      </c>
      <c r="W35" s="499" t="e">
        <f>_xll.qlSimpleQuoteSetValue(E35,V35/100,Trigger)</f>
        <v>#NUM!</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0.17299999999999999</v>
      </c>
      <c r="W36" s="498" t="e">
        <f>_xll.qlSimpleQuoteSetValue(E36,V36/100,Trigger)</f>
        <v>#NUM!</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0.17499999999999999</v>
      </c>
      <c r="W37" s="498" t="e">
        <f>_xll.qlSimpleQuoteSetValue(E37,V37/100,Trigger)</f>
        <v>#NUM!</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0.17699999999999999</v>
      </c>
      <c r="W38" s="498" t="e">
        <f>_xll.qlSimpleQuoteSetValue(E38,V38/100,Trigger)</f>
        <v>#NUM!</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0.18099999999999999</v>
      </c>
      <c r="W39" s="498" t="e">
        <f>_xll.qlSimpleQuoteSetValue(E39,V39/100,Trigger)</f>
        <v>#NUM!</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0.185</v>
      </c>
      <c r="W40" s="498" t="e">
        <f>_xll.qlSimpleQuoteSetValue(E40,V40/100,Trigger)</f>
        <v>#NUM!</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0.189</v>
      </c>
      <c r="W41" s="498" t="e">
        <f>_xll.qlSimpleQuoteSetValue(E41,V41/100,Trigger)</f>
        <v>#NUM!</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0.19700000000000001</v>
      </c>
      <c r="W42" s="498" t="e">
        <f>_xll.qlSimpleQuoteSetValue(E42,V42/100,Trigger)</f>
        <v>#NUM!</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0.20400000000000001</v>
      </c>
      <c r="W43" s="498" t="e">
        <f>_xll.qlSimpleQuoteSetValue(E43,V43/100,Trigger)</f>
        <v>#NUM!</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0.21000000000000002</v>
      </c>
      <c r="W44" s="498" t="e">
        <f>_xll.qlSimpleQuoteSetValue(E44,V44/100,Trigger)</f>
        <v>#NUM!</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0.221</v>
      </c>
      <c r="W45" s="498" t="e">
        <f>_xll.qlSimpleQuoteSetValue(E45,V45/100,Trigger)</f>
        <v>#NUM!</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0.23100000000000001</v>
      </c>
      <c r="W46" s="498" t="e">
        <f>_xll.qlSimpleQuoteSetValue(E46,V46/100,Trigger)</f>
        <v>#NUM!</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_xll.qlSimpleQuoteSetValue(E47,V47/100,Trigger)</f>
        <v>#VALUE!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_xll.qlSimpleQuoteSetValue(E48,V48/100,Trigger)</f>
        <v>#VALUE!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_xll.qlSimpleQuoteSetValue(E49,V49/100,Trigger)</f>
        <v>#VALUE!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_xll.qlSimpleQuoteSetValue(E50,V50/100,Trigger)</f>
        <v>#VALUE!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_xll.qlSimpleQuoteSetValue(E51,V51/100,Trigger)</f>
        <v>#VALUE!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_xll.qlSimpleQuoteSetValue(E52,V52/100,Trigger)</f>
        <v>#VALUE!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_xll.qlSimpleQuoteSetValue(E53,V53/100,Trigger)</f>
        <v>#VALUE!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_xll.qlSimpleQuoteSetValue(E54,V54/100,Trigger)</f>
        <v>#VALUE!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_xll.qlSimpleQuoteSetValue(E55,V55/100,Trigger)</f>
        <v>#VALUE!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_xll.qlSimpleQuoteSetValue(E56,V56/100,Trigger)</f>
        <v>#VALUE!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_xll.qlSimpleQuoteSetValue(E57,V57/100,Trigger)</f>
        <v>#VALUE!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0.43799999999999994</v>
      </c>
      <c r="W58" s="500" t="e">
        <f>_xll.qlSimpleQuoteSetValue(E58,V58/100,Trigger)</f>
        <v>#NUM!</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1</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ref="D6:D125">_xll.qlIMMNextCodes(_xll.qlSettingsEvaluationDate(Trigger)-1,$C6:$C125)</f>
        <v>#NUM!</v>
      </c>
      <c r="E6" s="111" t="e">
        <f t="shared" ref="E6:E37" si="0">Currency&amp;$D$4&amp;$E$4&amp;$D6&amp;QuoteSuffix</f>
        <v>#NUM!</v>
      </c>
      <c r="F6" s="116" t="e">
        <f>_xll.qlSimpleQuote(E6,,PriceTickValue,Permanent,Trigger,ObjectOverwrite)</f>
        <v>#VALUE!</v>
      </c>
      <c r="G6" s="115" t="str">
        <f ca="1">_xll.ohRangeRetrieveError(F6)</f>
        <v/>
      </c>
      <c r="H6" s="109"/>
      <c r="J6" s="259"/>
      <c r="K6" s="272">
        <v>1</v>
      </c>
      <c r="L6" s="271" t="b">
        <v>0</v>
      </c>
      <c r="M6" s="219" t="e">
        <f t="array" ref="M6:M17">_xll.qlIMMcode(FuturesDates)</f>
        <v>#NUM!</v>
      </c>
      <c r="N6" s="270" t="e">
        <f t="array" ref="N6:N17">_xll.qlIMMNextDates(_xll.qlSettingsEvaluationDate(Trigger)-1,$L6:$L17)</f>
        <v>#NUM!</v>
      </c>
      <c r="O6" s="219" t="e">
        <f t="array" ref="O6:O17">VLOOKUP(Currency,LiffeCodes,2)&amp;FuturesCodes</f>
        <v>#NUM!</v>
      </c>
      <c r="P6" s="269" t="s">
        <v>227</v>
      </c>
      <c r="Q6" s="219" t="s">
        <v>227</v>
      </c>
      <c r="R6" s="219" t="s">
        <v>227</v>
      </c>
      <c r="S6" s="219" t="s">
        <v>227</v>
      </c>
      <c r="T6" s="219" t="s">
        <v>227</v>
      </c>
      <c r="U6" s="222" t="e">
        <f>_xll.qlMidSafe($Q6,$R6)</f>
        <v>#NUM!</v>
      </c>
      <c r="V6" s="201"/>
      <c r="W6" s="268" t="e">
        <v>#NUM!</v>
      </c>
      <c r="X6" s="201"/>
      <c r="Y6" s="267" t="e">
        <f t="array" ref="Y6:Y17">QuoteStatic</f>
        <v>#NUM!</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e">
        <v>#NUM!</v>
      </c>
      <c r="E7" s="111" t="e">
        <f t="shared" si="0"/>
        <v>#NUM!</v>
      </c>
      <c r="F7" s="110" t="e">
        <f>_xll.qlSimpleQuote(E7,,PriceTickValue,Permanent,Trigger,ObjectOverwrite)</f>
        <v>#VALUE!</v>
      </c>
      <c r="G7" s="81" t="str">
        <f ca="1">_xll.ohRangeRetrieveError(F7)</f>
        <v/>
      </c>
      <c r="H7" s="109"/>
      <c r="J7" s="259"/>
      <c r="K7" s="265">
        <v>2</v>
      </c>
      <c r="L7" s="264" t="b">
        <v>0</v>
      </c>
      <c r="M7" s="207" t="e">
        <v>#NUM!</v>
      </c>
      <c r="N7" s="263" t="e">
        <v>#NUM!</v>
      </c>
      <c r="O7" s="207" t="e">
        <v>#NUM!</v>
      </c>
      <c r="P7" s="262" t="s">
        <v>227</v>
      </c>
      <c r="Q7" s="207" t="s">
        <v>227</v>
      </c>
      <c r="R7" s="207" t="s">
        <v>227</v>
      </c>
      <c r="S7" s="207" t="s">
        <v>227</v>
      </c>
      <c r="T7" s="207" t="s">
        <v>227</v>
      </c>
      <c r="U7" s="210" t="e">
        <f>_xll.qlMidSafe($Q7,$R7)</f>
        <v>#NUM!</v>
      </c>
      <c r="V7" s="201"/>
      <c r="W7" s="266" t="e">
        <v>#NUM!</v>
      </c>
      <c r="X7" s="201"/>
      <c r="Y7" s="260" t="e">
        <v>#NUM!</v>
      </c>
      <c r="Z7" s="210" t="e">
        <f>_xll.qlSimpleQuoteSetValue(F7,Y7,Trigger)</f>
        <v>#VALUE!</v>
      </c>
      <c r="AA7" s="43"/>
      <c r="AB7" s="17"/>
      <c r="AC7" s="62" t="s">
        <v>64</v>
      </c>
      <c r="AD7" s="60"/>
      <c r="AE7" s="17"/>
      <c r="AF7" s="238" t="e">
        <f t="shared" si="1"/>
        <v>#VALUE!</v>
      </c>
    </row>
    <row r="8" spans="1:32" x14ac:dyDescent="0.2">
      <c r="A8" s="114"/>
      <c r="B8" s="83">
        <v>3</v>
      </c>
      <c r="C8" s="113" t="b">
        <v>0</v>
      </c>
      <c r="D8" s="112" t="e">
        <v>#NUM!</v>
      </c>
      <c r="E8" s="111" t="e">
        <f t="shared" si="0"/>
        <v>#NUM!</v>
      </c>
      <c r="F8" s="110" t="e">
        <f>_xll.qlSimpleQuote(E8,,PriceTickValue,Permanent,Trigger,ObjectOverwrite)</f>
        <v>#VALUE!</v>
      </c>
      <c r="G8" s="81" t="str">
        <f ca="1">_xll.ohRangeRetrieveError(F8)</f>
        <v/>
      </c>
      <c r="H8" s="109"/>
      <c r="J8" s="259"/>
      <c r="K8" s="265">
        <v>3</v>
      </c>
      <c r="L8" s="264" t="b">
        <v>0</v>
      </c>
      <c r="M8" s="207" t="e">
        <v>#NUM!</v>
      </c>
      <c r="N8" s="263" t="e">
        <v>#NUM!</v>
      </c>
      <c r="O8" s="207" t="e">
        <v>#NUM!</v>
      </c>
      <c r="P8" s="262" t="s">
        <v>227</v>
      </c>
      <c r="Q8" s="207" t="s">
        <v>227</v>
      </c>
      <c r="R8" s="207" t="s">
        <v>227</v>
      </c>
      <c r="S8" s="207" t="s">
        <v>227</v>
      </c>
      <c r="T8" s="207" t="s">
        <v>227</v>
      </c>
      <c r="U8" s="210" t="e">
        <f>_xll.qlMidSafe($Q8,$R8)</f>
        <v>#NUM!</v>
      </c>
      <c r="V8" s="201"/>
      <c r="W8" s="266" t="e">
        <v>#NUM!</v>
      </c>
      <c r="X8" s="201"/>
      <c r="Y8" s="260" t="e">
        <v>#NUM!</v>
      </c>
      <c r="Z8" s="210" t="e">
        <f>_xll.qlSimpleQuoteSetValue(F8,Y8,Trigger)</f>
        <v>#VALUE!</v>
      </c>
      <c r="AA8" s="43"/>
      <c r="AB8" s="17"/>
      <c r="AC8" s="62" t="s">
        <v>73</v>
      </c>
      <c r="AD8" s="60"/>
      <c r="AE8" s="17"/>
      <c r="AF8" s="238" t="e">
        <f t="shared" si="1"/>
        <v>#VALUE!</v>
      </c>
    </row>
    <row r="9" spans="1:32" x14ac:dyDescent="0.2">
      <c r="A9" s="114"/>
      <c r="B9" s="83">
        <v>4</v>
      </c>
      <c r="C9" s="113" t="b">
        <v>0</v>
      </c>
      <c r="D9" s="112" t="e">
        <v>#NUM!</v>
      </c>
      <c r="E9" s="111" t="e">
        <f t="shared" si="0"/>
        <v>#NUM!</v>
      </c>
      <c r="F9" s="110" t="e">
        <f>_xll.qlSimpleQuote(E9,,PriceTickValue,Permanent,Trigger,ObjectOverwrite)</f>
        <v>#VALUE!</v>
      </c>
      <c r="G9" s="81" t="str">
        <f ca="1">_xll.ohRangeRetrieveError(F9)</f>
        <v/>
      </c>
      <c r="H9" s="109"/>
      <c r="J9" s="259"/>
      <c r="K9" s="265">
        <v>4</v>
      </c>
      <c r="L9" s="264" t="b">
        <v>0</v>
      </c>
      <c r="M9" s="207" t="e">
        <v>#NUM!</v>
      </c>
      <c r="N9" s="263" t="e">
        <v>#NUM!</v>
      </c>
      <c r="O9" s="207" t="e">
        <v>#NUM!</v>
      </c>
      <c r="P9" s="262" t="s">
        <v>227</v>
      </c>
      <c r="Q9" s="207" t="s">
        <v>227</v>
      </c>
      <c r="R9" s="207" t="s">
        <v>227</v>
      </c>
      <c r="S9" s="207" t="s">
        <v>227</v>
      </c>
      <c r="T9" s="207" t="s">
        <v>227</v>
      </c>
      <c r="U9" s="210" t="e">
        <f>_xll.qlMidSafe($Q9,$R9)</f>
        <v>#NUM!</v>
      </c>
      <c r="V9" s="201"/>
      <c r="W9" s="266" t="e">
        <v>#NUM!</v>
      </c>
      <c r="X9" s="201"/>
      <c r="Y9" s="260" t="e">
        <v>#NUM!</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e">
        <v>#NUM!</v>
      </c>
      <c r="E10" s="111" t="e">
        <f t="shared" si="0"/>
        <v>#NUM!</v>
      </c>
      <c r="F10" s="110" t="e">
        <f>_xll.qlSimpleQuote(E10,,PriceTickValue,Permanent,Trigger,ObjectOverwrite)</f>
        <v>#VALUE!</v>
      </c>
      <c r="G10" s="81" t="str">
        <f ca="1">_xll.ohRangeRetrieveError(F10)</f>
        <v/>
      </c>
      <c r="H10" s="109"/>
      <c r="J10" s="259"/>
      <c r="K10" s="265">
        <v>5</v>
      </c>
      <c r="L10" s="264" t="b">
        <v>0</v>
      </c>
      <c r="M10" s="207" t="e">
        <v>#NUM!</v>
      </c>
      <c r="N10" s="263" t="e">
        <v>#NUM!</v>
      </c>
      <c r="O10" s="207" t="e">
        <v>#NUM!</v>
      </c>
      <c r="P10" s="262" t="s">
        <v>227</v>
      </c>
      <c r="Q10" s="207" t="s">
        <v>227</v>
      </c>
      <c r="R10" s="207" t="s">
        <v>227</v>
      </c>
      <c r="S10" s="207" t="s">
        <v>227</v>
      </c>
      <c r="T10" s="207" t="s">
        <v>227</v>
      </c>
      <c r="U10" s="210" t="e">
        <f>_xll.qlMidSafe($Q10,$R10)</f>
        <v>#NUM!</v>
      </c>
      <c r="V10" s="201"/>
      <c r="W10" s="261" t="e">
        <v>#NUM!</v>
      </c>
      <c r="X10" s="201"/>
      <c r="Y10" s="260" t="e">
        <v>#NUM!</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e">
        <v>#NUM!</v>
      </c>
      <c r="E11" s="111" t="e">
        <f t="shared" si="0"/>
        <v>#NUM!</v>
      </c>
      <c r="F11" s="110" t="e">
        <f>_xll.qlSimpleQuote(E11,,PriceTickValue,Permanent,Trigger,ObjectOverwrite)</f>
        <v>#VALUE!</v>
      </c>
      <c r="G11" s="81" t="str">
        <f ca="1">_xll.ohRangeRetrieveError(F11)</f>
        <v/>
      </c>
      <c r="H11" s="109"/>
      <c r="J11" s="259"/>
      <c r="K11" s="265">
        <v>6</v>
      </c>
      <c r="L11" s="264" t="b">
        <v>0</v>
      </c>
      <c r="M11" s="207" t="e">
        <v>#NUM!</v>
      </c>
      <c r="N11" s="263" t="e">
        <v>#NUM!</v>
      </c>
      <c r="O11" s="207" t="e">
        <v>#NUM!</v>
      </c>
      <c r="P11" s="262" t="s">
        <v>227</v>
      </c>
      <c r="Q11" s="207" t="s">
        <v>227</v>
      </c>
      <c r="R11" s="207" t="s">
        <v>227</v>
      </c>
      <c r="S11" s="207" t="s">
        <v>227</v>
      </c>
      <c r="T11" s="207" t="s">
        <v>227</v>
      </c>
      <c r="U11" s="210" t="e">
        <f>_xll.qlMidSafe($Q11,$R11)</f>
        <v>#NUM!</v>
      </c>
      <c r="V11" s="201"/>
      <c r="W11" s="261" t="e">
        <v>#NUM!</v>
      </c>
      <c r="X11" s="201"/>
      <c r="Y11" s="260" t="e">
        <v>#NUM!</v>
      </c>
      <c r="Z11" s="210" t="e">
        <f>_xll.qlSimpleQuoteSetValue(F11,Y11,Trigger)</f>
        <v>#VALUE!</v>
      </c>
      <c r="AA11" s="43"/>
      <c r="AB11" s="17"/>
      <c r="AC11" s="17"/>
      <c r="AD11" s="17"/>
      <c r="AE11" s="17"/>
      <c r="AF11" s="238" t="e">
        <f t="shared" si="1"/>
        <v>#VALUE!</v>
      </c>
    </row>
    <row r="12" spans="1:32" x14ac:dyDescent="0.2">
      <c r="A12" s="114"/>
      <c r="B12" s="83">
        <v>7</v>
      </c>
      <c r="C12" s="113" t="b">
        <v>0</v>
      </c>
      <c r="D12" s="112" t="e">
        <v>#NUM!</v>
      </c>
      <c r="E12" s="111" t="e">
        <f t="shared" si="0"/>
        <v>#NUM!</v>
      </c>
      <c r="F12" s="110" t="e">
        <f>_xll.qlSimpleQuote(E12,,PriceTickValue,Permanent,Trigger,ObjectOverwrite)</f>
        <v>#VALUE!</v>
      </c>
      <c r="G12" s="81" t="str">
        <f ca="1">_xll.ohRangeRetrieveError(F12)</f>
        <v/>
      </c>
      <c r="H12" s="109"/>
      <c r="J12" s="259"/>
      <c r="K12" s="265">
        <v>7</v>
      </c>
      <c r="L12" s="264" t="b">
        <v>0</v>
      </c>
      <c r="M12" s="207" t="e">
        <v>#NUM!</v>
      </c>
      <c r="N12" s="263" t="e">
        <v>#NUM!</v>
      </c>
      <c r="O12" s="207" t="e">
        <v>#NUM!</v>
      </c>
      <c r="P12" s="262" t="s">
        <v>227</v>
      </c>
      <c r="Q12" s="207" t="s">
        <v>227</v>
      </c>
      <c r="R12" s="207" t="s">
        <v>227</v>
      </c>
      <c r="S12" s="207" t="s">
        <v>227</v>
      </c>
      <c r="T12" s="207" t="s">
        <v>227</v>
      </c>
      <c r="U12" s="210" t="e">
        <f>_xll.qlMidSafe($Q12,$R12)</f>
        <v>#NUM!</v>
      </c>
      <c r="V12" s="201"/>
      <c r="W12" s="261" t="e">
        <v>#NUM!</v>
      </c>
      <c r="X12" s="201"/>
      <c r="Y12" s="260" t="e">
        <v>#NUM!</v>
      </c>
      <c r="Z12" s="210" t="e">
        <f>_xll.qlSimpleQuoteSetValue(F12,Y12,Trigger)</f>
        <v>#VALUE!</v>
      </c>
      <c r="AA12" s="43"/>
      <c r="AB12" s="17"/>
      <c r="AC12" s="17"/>
      <c r="AD12" s="17"/>
      <c r="AE12" s="17"/>
      <c r="AF12" s="238" t="e">
        <f t="shared" si="1"/>
        <v>#VALUE!</v>
      </c>
    </row>
    <row r="13" spans="1:32" x14ac:dyDescent="0.2">
      <c r="A13" s="114"/>
      <c r="B13" s="83">
        <v>8</v>
      </c>
      <c r="C13" s="113" t="b">
        <v>0</v>
      </c>
      <c r="D13" s="112" t="e">
        <v>#NUM!</v>
      </c>
      <c r="E13" s="111" t="e">
        <f t="shared" si="0"/>
        <v>#NUM!</v>
      </c>
      <c r="F13" s="110" t="e">
        <f>_xll.qlSimpleQuote(E13,,PriceTickValue,Permanent,Trigger,ObjectOverwrite)</f>
        <v>#VALUE!</v>
      </c>
      <c r="G13" s="81" t="str">
        <f ca="1">_xll.ohRangeRetrieveError(F13)</f>
        <v/>
      </c>
      <c r="H13" s="109"/>
      <c r="J13" s="259"/>
      <c r="K13" s="265">
        <v>8</v>
      </c>
      <c r="L13" s="264" t="b">
        <v>0</v>
      </c>
      <c r="M13" s="207" t="e">
        <v>#NUM!</v>
      </c>
      <c r="N13" s="263" t="e">
        <v>#NUM!</v>
      </c>
      <c r="O13" s="207" t="e">
        <v>#NUM!</v>
      </c>
      <c r="P13" s="262" t="s">
        <v>227</v>
      </c>
      <c r="Q13" s="207" t="s">
        <v>227</v>
      </c>
      <c r="R13" s="207" t="s">
        <v>227</v>
      </c>
      <c r="S13" s="207" t="s">
        <v>227</v>
      </c>
      <c r="T13" s="207" t="s">
        <v>227</v>
      </c>
      <c r="U13" s="210" t="e">
        <f>_xll.qlMidSafe($Q13,$R13)</f>
        <v>#NUM!</v>
      </c>
      <c r="V13" s="201"/>
      <c r="W13" s="261" t="e">
        <v>#NUM!</v>
      </c>
      <c r="X13" s="201"/>
      <c r="Y13" s="260" t="e">
        <v>#NUM!</v>
      </c>
      <c r="Z13" s="210" t="e">
        <f>_xll.qlSimpleQuoteSetValue(F13,Y13,Trigger)</f>
        <v>#VALUE!</v>
      </c>
      <c r="AA13" s="43"/>
      <c r="AB13" s="17"/>
      <c r="AC13" s="17"/>
      <c r="AD13" s="17"/>
      <c r="AE13" s="17"/>
      <c r="AF13" s="238" t="e">
        <f t="shared" si="1"/>
        <v>#VALUE!</v>
      </c>
    </row>
    <row r="14" spans="1:32" x14ac:dyDescent="0.2">
      <c r="A14" s="114"/>
      <c r="B14" s="83">
        <v>9</v>
      </c>
      <c r="C14" s="113" t="b">
        <v>0</v>
      </c>
      <c r="D14" s="112" t="e">
        <v>#NUM!</v>
      </c>
      <c r="E14" s="111" t="e">
        <f t="shared" si="0"/>
        <v>#NUM!</v>
      </c>
      <c r="F14" s="110" t="e">
        <f>_xll.qlSimpleQuote(E14,,PriceTickValue,Permanent,Trigger,ObjectOverwrite)</f>
        <v>#VALUE!</v>
      </c>
      <c r="G14" s="81" t="str">
        <f ca="1">_xll.ohRangeRetrieveError(F14)</f>
        <v/>
      </c>
      <c r="H14" s="109"/>
      <c r="J14" s="259"/>
      <c r="K14" s="265">
        <v>9</v>
      </c>
      <c r="L14" s="264" t="b">
        <v>0</v>
      </c>
      <c r="M14" s="207" t="e">
        <v>#NUM!</v>
      </c>
      <c r="N14" s="263" t="e">
        <v>#NUM!</v>
      </c>
      <c r="O14" s="207" t="e">
        <v>#NUM!</v>
      </c>
      <c r="P14" s="262" t="s">
        <v>227</v>
      </c>
      <c r="Q14" s="207" t="s">
        <v>227</v>
      </c>
      <c r="R14" s="207" t="s">
        <v>227</v>
      </c>
      <c r="S14" s="207" t="s">
        <v>227</v>
      </c>
      <c r="T14" s="207" t="s">
        <v>227</v>
      </c>
      <c r="U14" s="210" t="e">
        <f>_xll.qlMidSafe($Q14,$R14)</f>
        <v>#NUM!</v>
      </c>
      <c r="V14" s="201"/>
      <c r="W14" s="261" t="e">
        <v>#NUM!</v>
      </c>
      <c r="X14" s="201"/>
      <c r="Y14" s="260" t="e">
        <v>#NUM!</v>
      </c>
      <c r="Z14" s="210" t="e">
        <f>_xll.qlSimpleQuoteSetValue(F14,Y14,Trigger)</f>
        <v>#VALUE!</v>
      </c>
      <c r="AA14" s="43"/>
      <c r="AB14" s="17"/>
      <c r="AC14" s="17"/>
      <c r="AD14" s="17"/>
      <c r="AE14" s="17"/>
      <c r="AF14" s="238" t="e">
        <f t="shared" si="1"/>
        <v>#VALUE!</v>
      </c>
    </row>
    <row r="15" spans="1:32" x14ac:dyDescent="0.2">
      <c r="A15" s="114"/>
      <c r="B15" s="83">
        <v>10</v>
      </c>
      <c r="C15" s="113" t="b">
        <v>0</v>
      </c>
      <c r="D15" s="112" t="e">
        <v>#NUM!</v>
      </c>
      <c r="E15" s="111" t="e">
        <f t="shared" si="0"/>
        <v>#NUM!</v>
      </c>
      <c r="F15" s="110" t="e">
        <f>_xll.qlSimpleQuote(E15,,PriceTickValue,Permanent,Trigger,ObjectOverwrite)</f>
        <v>#VALUE!</v>
      </c>
      <c r="G15" s="81" t="str">
        <f ca="1">_xll.ohRangeRetrieveError(F15)</f>
        <v/>
      </c>
      <c r="H15" s="109"/>
      <c r="J15" s="259"/>
      <c r="K15" s="265">
        <v>10</v>
      </c>
      <c r="L15" s="264" t="b">
        <v>0</v>
      </c>
      <c r="M15" s="207" t="e">
        <v>#NUM!</v>
      </c>
      <c r="N15" s="263" t="e">
        <v>#NUM!</v>
      </c>
      <c r="O15" s="207" t="e">
        <v>#NUM!</v>
      </c>
      <c r="P15" s="262" t="s">
        <v>227</v>
      </c>
      <c r="Q15" s="207" t="s">
        <v>227</v>
      </c>
      <c r="R15" s="207" t="s">
        <v>227</v>
      </c>
      <c r="S15" s="207" t="s">
        <v>227</v>
      </c>
      <c r="T15" s="207" t="s">
        <v>227</v>
      </c>
      <c r="U15" s="210" t="e">
        <f>_xll.qlMidSafe($Q15,$R15)</f>
        <v>#NUM!</v>
      </c>
      <c r="V15" s="201"/>
      <c r="W15" s="261" t="e">
        <v>#NUM!</v>
      </c>
      <c r="X15" s="201"/>
      <c r="Y15" s="260" t="e">
        <v>#NUM!</v>
      </c>
      <c r="Z15" s="210" t="e">
        <f>_xll.qlSimpleQuoteSetValue(F15,Y15,Trigger)</f>
        <v>#VALUE!</v>
      </c>
      <c r="AA15" s="43"/>
      <c r="AB15" s="17"/>
      <c r="AC15" s="17"/>
      <c r="AD15" s="17"/>
      <c r="AE15" s="17"/>
      <c r="AF15" s="238" t="e">
        <f t="shared" si="1"/>
        <v>#VALUE!</v>
      </c>
    </row>
    <row r="16" spans="1:32" x14ac:dyDescent="0.2">
      <c r="A16" s="114"/>
      <c r="B16" s="83">
        <v>11</v>
      </c>
      <c r="C16" s="113" t="b">
        <v>0</v>
      </c>
      <c r="D16" s="112" t="e">
        <v>#NUM!</v>
      </c>
      <c r="E16" s="111" t="e">
        <f t="shared" si="0"/>
        <v>#NUM!</v>
      </c>
      <c r="F16" s="110" t="e">
        <f>_xll.qlSimpleQuote(E16,,PriceTickValue,Permanent,Trigger,ObjectOverwrite)</f>
        <v>#VALUE!</v>
      </c>
      <c r="G16" s="81" t="str">
        <f ca="1">_xll.ohRangeRetrieveError(F16)</f>
        <v/>
      </c>
      <c r="H16" s="109"/>
      <c r="J16" s="259"/>
      <c r="K16" s="265">
        <v>11</v>
      </c>
      <c r="L16" s="264" t="b">
        <v>0</v>
      </c>
      <c r="M16" s="207" t="e">
        <v>#NUM!</v>
      </c>
      <c r="N16" s="263" t="e">
        <v>#NUM!</v>
      </c>
      <c r="O16" s="207" t="e">
        <v>#NUM!</v>
      </c>
      <c r="P16" s="262" t="s">
        <v>227</v>
      </c>
      <c r="Q16" s="207" t="s">
        <v>227</v>
      </c>
      <c r="R16" s="207" t="s">
        <v>227</v>
      </c>
      <c r="S16" s="207" t="s">
        <v>227</v>
      </c>
      <c r="T16" s="207" t="s">
        <v>227</v>
      </c>
      <c r="U16" s="210" t="e">
        <f>_xll.qlMidSafe($Q16,$R16)</f>
        <v>#NUM!</v>
      </c>
      <c r="V16" s="201"/>
      <c r="W16" s="261" t="e">
        <v>#NUM!</v>
      </c>
      <c r="X16" s="201"/>
      <c r="Y16" s="260" t="e">
        <v>#NUM!</v>
      </c>
      <c r="Z16" s="210" t="e">
        <f>_xll.qlSimpleQuoteSetValue(F16,Y16,Trigger)</f>
        <v>#VALUE!</v>
      </c>
      <c r="AA16" s="43"/>
      <c r="AB16" s="17"/>
      <c r="AC16" s="17"/>
      <c r="AD16" s="17"/>
      <c r="AE16" s="17"/>
      <c r="AF16" s="238" t="e">
        <f t="shared" si="1"/>
        <v>#VALUE!</v>
      </c>
    </row>
    <row r="17" spans="1:32" x14ac:dyDescent="0.2">
      <c r="A17" s="114"/>
      <c r="B17" s="83">
        <v>12</v>
      </c>
      <c r="C17" s="113" t="b">
        <v>0</v>
      </c>
      <c r="D17" s="112" t="e">
        <v>#NUM!</v>
      </c>
      <c r="E17" s="111" t="e">
        <f t="shared" si="0"/>
        <v>#NUM!</v>
      </c>
      <c r="F17" s="110" t="e">
        <f>_xll.qlSimpleQuote(E17,,PriceTickValue,Permanent,Trigger,ObjectOverwrite)</f>
        <v>#VALUE!</v>
      </c>
      <c r="G17" s="81" t="str">
        <f ca="1">_xll.ohRangeRetrieveError(F17)</f>
        <v/>
      </c>
      <c r="H17" s="109"/>
      <c r="J17" s="259"/>
      <c r="K17" s="258">
        <v>12</v>
      </c>
      <c r="L17" s="257" t="b">
        <v>0</v>
      </c>
      <c r="M17" s="199" t="e">
        <v>#NUM!</v>
      </c>
      <c r="N17" s="256" t="e">
        <v>#NUM!</v>
      </c>
      <c r="O17" s="199" t="e">
        <v>#NUM!</v>
      </c>
      <c r="P17" s="255" t="s">
        <v>227</v>
      </c>
      <c r="Q17" s="199" t="s">
        <v>227</v>
      </c>
      <c r="R17" s="199" t="s">
        <v>227</v>
      </c>
      <c r="S17" s="199" t="s">
        <v>227</v>
      </c>
      <c r="T17" s="199" t="s">
        <v>227</v>
      </c>
      <c r="U17" s="203" t="e">
        <f>_xll.qlMidSafe($Q17,$R17)</f>
        <v>#NUM!</v>
      </c>
      <c r="V17" s="201"/>
      <c r="W17" s="254" t="e">
        <v>#NUM!</v>
      </c>
      <c r="X17" s="201"/>
      <c r="Y17" s="253" t="e">
        <v>#NUM!</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e">
        <v>#NUM!</v>
      </c>
      <c r="E18" s="111" t="e">
        <f t="shared" si="0"/>
        <v>#NUM!</v>
      </c>
      <c r="F18" s="110" t="e">
        <f>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v>#NUM!</v>
      </c>
      <c r="E19" s="111" t="e">
        <f t="shared" si="0"/>
        <v>#NUM!</v>
      </c>
      <c r="F19" s="110" t="e">
        <f>_xll.qlSimpleQuote(E19,,PriceTickValue,Permanent,Trigger,ObjectOverwrite)</f>
        <v>#VALUE!</v>
      </c>
      <c r="G19" s="81" t="str">
        <f ca="1">_xll.ohRangeRetrieveError(F19)</f>
        <v/>
      </c>
      <c r="H19" s="109"/>
    </row>
    <row r="20" spans="1:32" x14ac:dyDescent="0.2">
      <c r="A20" s="114"/>
      <c r="B20" s="83">
        <v>15</v>
      </c>
      <c r="C20" s="113" t="b">
        <v>0</v>
      </c>
      <c r="D20" s="112" t="e">
        <v>#NUM!</v>
      </c>
      <c r="E20" s="111" t="e">
        <f t="shared" si="0"/>
        <v>#NUM!</v>
      </c>
      <c r="F20" s="110" t="e">
        <f>_xll.qlSimpleQuote(E20,,PriceTickValue,Permanent,Trigger,ObjectOverwrite)</f>
        <v>#VALUE!</v>
      </c>
      <c r="G20" s="81" t="str">
        <f ca="1">_xll.ohRangeRetrieveError(F20)</f>
        <v/>
      </c>
      <c r="H20" s="109"/>
    </row>
    <row r="21" spans="1:32" x14ac:dyDescent="0.2">
      <c r="A21" s="114"/>
      <c r="B21" s="83">
        <v>16</v>
      </c>
      <c r="C21" s="113" t="b">
        <v>0</v>
      </c>
      <c r="D21" s="112" t="e">
        <v>#NUM!</v>
      </c>
      <c r="E21" s="111" t="e">
        <f t="shared" si="0"/>
        <v>#NUM!</v>
      </c>
      <c r="F21" s="110" t="e">
        <f>_xll.qlSimpleQuote(E21,,PriceTickValue,Permanent,Trigger,ObjectOverwrite)</f>
        <v>#VALUE!</v>
      </c>
      <c r="G21" s="81" t="str">
        <f ca="1">_xll.ohRangeRetrieveError(F21)</f>
        <v/>
      </c>
      <c r="H21" s="109"/>
    </row>
    <row r="22" spans="1:32" x14ac:dyDescent="0.2">
      <c r="A22" s="114"/>
      <c r="B22" s="83">
        <v>17</v>
      </c>
      <c r="C22" s="113" t="b">
        <v>0</v>
      </c>
      <c r="D22" s="112" t="e">
        <v>#NUM!</v>
      </c>
      <c r="E22" s="111" t="e">
        <f t="shared" si="0"/>
        <v>#NUM!</v>
      </c>
      <c r="F22" s="110" t="e">
        <f>_xll.qlSimpleQuote(E22,,PriceTickValue,Permanent,Trigger,ObjectOverwrite)</f>
        <v>#VALUE!</v>
      </c>
      <c r="G22" s="81" t="str">
        <f ca="1">_xll.ohRangeRetrieveError(F22)</f>
        <v/>
      </c>
      <c r="H22" s="109"/>
    </row>
    <row r="23" spans="1:32" x14ac:dyDescent="0.2">
      <c r="A23" s="114"/>
      <c r="B23" s="83">
        <v>18</v>
      </c>
      <c r="C23" s="113" t="b">
        <v>0</v>
      </c>
      <c r="D23" s="112" t="e">
        <v>#NUM!</v>
      </c>
      <c r="E23" s="111" t="e">
        <f t="shared" si="0"/>
        <v>#NUM!</v>
      </c>
      <c r="F23" s="110" t="e">
        <f>_xll.qlSimpleQuote(E23,,PriceTickValue,Permanent,Trigger,ObjectOverwrite)</f>
        <v>#VALUE!</v>
      </c>
      <c r="G23" s="81" t="str">
        <f ca="1">_xll.ohRangeRetrieveError(F23)</f>
        <v/>
      </c>
      <c r="H23" s="109"/>
    </row>
    <row r="24" spans="1:32" x14ac:dyDescent="0.2">
      <c r="A24" s="114"/>
      <c r="B24" s="83">
        <v>19</v>
      </c>
      <c r="C24" s="113" t="b">
        <v>0</v>
      </c>
      <c r="D24" s="112" t="e">
        <v>#NUM!</v>
      </c>
      <c r="E24" s="111" t="e">
        <f t="shared" si="0"/>
        <v>#NUM!</v>
      </c>
      <c r="F24" s="110" t="e">
        <f>_xll.qlSimpleQuote(E24,,PriceTickValue,Permanent,Trigger,ObjectOverwrite)</f>
        <v>#VALUE!</v>
      </c>
      <c r="G24" s="81" t="str">
        <f ca="1">_xll.ohRangeRetrieveError(F24)</f>
        <v/>
      </c>
      <c r="H24" s="109"/>
    </row>
    <row r="25" spans="1:32" x14ac:dyDescent="0.2">
      <c r="A25" s="114"/>
      <c r="B25" s="83">
        <v>20</v>
      </c>
      <c r="C25" s="113" t="b">
        <v>0</v>
      </c>
      <c r="D25" s="112" t="e">
        <v>#NUM!</v>
      </c>
      <c r="E25" s="111" t="e">
        <f t="shared" si="0"/>
        <v>#NUM!</v>
      </c>
      <c r="F25" s="110" t="e">
        <f>_xll.qlSimpleQuote(E25,,PriceTickValue,Permanent,Trigger,ObjectOverwrite)</f>
        <v>#VALUE!</v>
      </c>
      <c r="G25" s="81" t="str">
        <f ca="1">_xll.ohRangeRetrieveError(F25)</f>
        <v/>
      </c>
      <c r="H25" s="109"/>
    </row>
    <row r="26" spans="1:32" x14ac:dyDescent="0.2">
      <c r="A26" s="114"/>
      <c r="B26" s="83">
        <v>21</v>
      </c>
      <c r="C26" s="113" t="b">
        <v>0</v>
      </c>
      <c r="D26" s="112" t="e">
        <v>#NUM!</v>
      </c>
      <c r="E26" s="111" t="e">
        <f t="shared" si="0"/>
        <v>#NUM!</v>
      </c>
      <c r="F26" s="110" t="e">
        <f>_xll.qlSimpleQuote(E26,,PriceTickValue,Permanent,Trigger,ObjectOverwrite)</f>
        <v>#VALUE!</v>
      </c>
      <c r="G26" s="81" t="str">
        <f ca="1">_xll.ohRangeRetrieveError(F26)</f>
        <v/>
      </c>
      <c r="H26" s="109"/>
    </row>
    <row r="27" spans="1:32" x14ac:dyDescent="0.2">
      <c r="A27" s="114"/>
      <c r="B27" s="83">
        <v>22</v>
      </c>
      <c r="C27" s="113" t="b">
        <v>0</v>
      </c>
      <c r="D27" s="112" t="e">
        <v>#NUM!</v>
      </c>
      <c r="E27" s="111" t="e">
        <f t="shared" si="0"/>
        <v>#NUM!</v>
      </c>
      <c r="F27" s="110" t="e">
        <f>_xll.qlSimpleQuote(E27,,PriceTickValue,Permanent,Trigger,ObjectOverwrite)</f>
        <v>#VALUE!</v>
      </c>
      <c r="G27" s="81" t="str">
        <f ca="1">_xll.ohRangeRetrieveError(F27)</f>
        <v/>
      </c>
      <c r="H27" s="109"/>
    </row>
    <row r="28" spans="1:32" x14ac:dyDescent="0.2">
      <c r="A28" s="114"/>
      <c r="B28" s="83">
        <v>23</v>
      </c>
      <c r="C28" s="113" t="b">
        <v>0</v>
      </c>
      <c r="D28" s="112" t="e">
        <v>#NUM!</v>
      </c>
      <c r="E28" s="111" t="e">
        <f t="shared" si="0"/>
        <v>#NUM!</v>
      </c>
      <c r="F28" s="110" t="e">
        <f>_xll.qlSimpleQuote(E28,,PriceTickValue,Permanent,Trigger,ObjectOverwrite)</f>
        <v>#VALUE!</v>
      </c>
      <c r="G28" s="81" t="str">
        <f ca="1">_xll.ohRangeRetrieveError(F28)</f>
        <v/>
      </c>
      <c r="H28" s="109"/>
    </row>
    <row r="29" spans="1:32" x14ac:dyDescent="0.2">
      <c r="A29" s="114"/>
      <c r="B29" s="83">
        <v>24</v>
      </c>
      <c r="C29" s="113" t="b">
        <v>0</v>
      </c>
      <c r="D29" s="112" t="e">
        <v>#NUM!</v>
      </c>
      <c r="E29" s="111" t="e">
        <f t="shared" si="0"/>
        <v>#NUM!</v>
      </c>
      <c r="F29" s="110" t="e">
        <f>_xll.qlSimpleQuote(E29,,PriceTickValue,Permanent,Trigger,ObjectOverwrite)</f>
        <v>#VALUE!</v>
      </c>
      <c r="G29" s="81" t="str">
        <f ca="1">_xll.ohRangeRetrieveError(F29)</f>
        <v/>
      </c>
      <c r="H29" s="109"/>
    </row>
    <row r="30" spans="1:32" x14ac:dyDescent="0.2">
      <c r="A30" s="114"/>
      <c r="B30" s="83">
        <v>25</v>
      </c>
      <c r="C30" s="113" t="b">
        <v>0</v>
      </c>
      <c r="D30" s="112" t="e">
        <v>#NUM!</v>
      </c>
      <c r="E30" s="111" t="e">
        <f t="shared" si="0"/>
        <v>#NUM!</v>
      </c>
      <c r="F30" s="110" t="e">
        <f>_xll.qlSimpleQuote(E30,,PriceTickValue,Permanent,Trigger,ObjectOverwrite)</f>
        <v>#VALUE!</v>
      </c>
      <c r="G30" s="81" t="str">
        <f ca="1">_xll.ohRangeRetrieveError(F30)</f>
        <v/>
      </c>
      <c r="H30" s="109"/>
    </row>
    <row r="31" spans="1:32" x14ac:dyDescent="0.2">
      <c r="A31" s="114"/>
      <c r="B31" s="83">
        <v>26</v>
      </c>
      <c r="C31" s="113" t="b">
        <v>0</v>
      </c>
      <c r="D31" s="112" t="e">
        <v>#NUM!</v>
      </c>
      <c r="E31" s="111" t="e">
        <f t="shared" si="0"/>
        <v>#NUM!</v>
      </c>
      <c r="F31" s="110" t="e">
        <f>_xll.qlSimpleQuote(E31,,PriceTickValue,Permanent,Trigger,ObjectOverwrite)</f>
        <v>#VALUE!</v>
      </c>
      <c r="G31" s="81" t="str">
        <f ca="1">_xll.ohRangeRetrieveError(F31)</f>
        <v/>
      </c>
      <c r="H31" s="109"/>
    </row>
    <row r="32" spans="1:32" x14ac:dyDescent="0.2">
      <c r="A32" s="114"/>
      <c r="B32" s="83">
        <v>27</v>
      </c>
      <c r="C32" s="113" t="b">
        <v>0</v>
      </c>
      <c r="D32" s="112" t="e">
        <v>#NUM!</v>
      </c>
      <c r="E32" s="111" t="e">
        <f t="shared" si="0"/>
        <v>#NUM!</v>
      </c>
      <c r="F32" s="110" t="e">
        <f>_xll.qlSimpleQuote(E32,,PriceTickValue,Permanent,Trigger,ObjectOverwrite)</f>
        <v>#VALUE!</v>
      </c>
      <c r="G32" s="81" t="str">
        <f ca="1">_xll.ohRangeRetrieveError(F32)</f>
        <v/>
      </c>
      <c r="H32" s="109"/>
    </row>
    <row r="33" spans="1:8" x14ac:dyDescent="0.2">
      <c r="A33" s="114"/>
      <c r="B33" s="83">
        <v>28</v>
      </c>
      <c r="C33" s="113" t="b">
        <v>0</v>
      </c>
      <c r="D33" s="112" t="e">
        <v>#NUM!</v>
      </c>
      <c r="E33" s="111" t="e">
        <f t="shared" si="0"/>
        <v>#NUM!</v>
      </c>
      <c r="F33" s="110" t="e">
        <f>_xll.qlSimpleQuote(E33,,PriceTickValue,Permanent,Trigger,ObjectOverwrite)</f>
        <v>#VALUE!</v>
      </c>
      <c r="G33" s="81" t="str">
        <f ca="1">_xll.ohRangeRetrieveError(F33)</f>
        <v/>
      </c>
      <c r="H33" s="109"/>
    </row>
    <row r="34" spans="1:8" x14ac:dyDescent="0.2">
      <c r="A34" s="114"/>
      <c r="B34" s="83">
        <v>29</v>
      </c>
      <c r="C34" s="113" t="b">
        <v>0</v>
      </c>
      <c r="D34" s="112" t="e">
        <v>#NUM!</v>
      </c>
      <c r="E34" s="111" t="e">
        <f t="shared" si="0"/>
        <v>#NUM!</v>
      </c>
      <c r="F34" s="110" t="e">
        <f>_xll.qlSimpleQuote(E34,,PriceTickValue,Permanent,Trigger,ObjectOverwrite)</f>
        <v>#VALUE!</v>
      </c>
      <c r="G34" s="81" t="str">
        <f ca="1">_xll.ohRangeRetrieveError(F34)</f>
        <v/>
      </c>
      <c r="H34" s="109"/>
    </row>
    <row r="35" spans="1:8" x14ac:dyDescent="0.2">
      <c r="A35" s="114"/>
      <c r="B35" s="83">
        <v>30</v>
      </c>
      <c r="C35" s="113" t="b">
        <v>0</v>
      </c>
      <c r="D35" s="112" t="e">
        <v>#NUM!</v>
      </c>
      <c r="E35" s="111" t="e">
        <f t="shared" si="0"/>
        <v>#NUM!</v>
      </c>
      <c r="F35" s="110" t="e">
        <f>_xll.qlSimpleQuote(E35,,PriceTickValue,Permanent,Trigger,ObjectOverwrite)</f>
        <v>#VALUE!</v>
      </c>
      <c r="G35" s="81" t="str">
        <f ca="1">_xll.ohRangeRetrieveError(F35)</f>
        <v/>
      </c>
      <c r="H35" s="109"/>
    </row>
    <row r="36" spans="1:8" x14ac:dyDescent="0.2">
      <c r="A36" s="114"/>
      <c r="B36" s="83">
        <v>31</v>
      </c>
      <c r="C36" s="113" t="b">
        <v>0</v>
      </c>
      <c r="D36" s="112" t="e">
        <v>#NUM!</v>
      </c>
      <c r="E36" s="111" t="e">
        <f t="shared" si="0"/>
        <v>#NUM!</v>
      </c>
      <c r="F36" s="110" t="e">
        <f>_xll.qlSimpleQuote(E36,,PriceTickValue,Permanent,Trigger,ObjectOverwrite)</f>
        <v>#VALUE!</v>
      </c>
      <c r="G36" s="81" t="str">
        <f ca="1">_xll.ohRangeRetrieveError(F36)</f>
        <v/>
      </c>
      <c r="H36" s="109"/>
    </row>
    <row r="37" spans="1:8" x14ac:dyDescent="0.2">
      <c r="A37" s="114"/>
      <c r="B37" s="83">
        <v>32</v>
      </c>
      <c r="C37" s="113" t="b">
        <v>0</v>
      </c>
      <c r="D37" s="112" t="e">
        <v>#NUM!</v>
      </c>
      <c r="E37" s="111" t="e">
        <f t="shared" si="0"/>
        <v>#NUM!</v>
      </c>
      <c r="F37" s="110" t="e">
        <f>_xll.qlSimpleQuote(E37,,PriceTickValue,Permanent,Trigger,ObjectOverwrite)</f>
        <v>#VALUE!</v>
      </c>
      <c r="G37" s="81" t="str">
        <f ca="1">_xll.ohRangeRetrieveError(F37)</f>
        <v/>
      </c>
      <c r="H37" s="109"/>
    </row>
    <row r="38" spans="1:8" x14ac:dyDescent="0.2">
      <c r="A38" s="114"/>
      <c r="B38" s="83">
        <v>33</v>
      </c>
      <c r="C38" s="113" t="b">
        <v>0</v>
      </c>
      <c r="D38" s="112" t="e">
        <v>#NUM!</v>
      </c>
      <c r="E38" s="111" t="e">
        <f t="shared" ref="E38:E69" si="2">Currency&amp;$D$4&amp;$E$4&amp;$D38&amp;QuoteSuffix</f>
        <v>#NUM!</v>
      </c>
      <c r="F38" s="110" t="e">
        <f>_xll.qlSimpleQuote(E38,,PriceTickValue,Permanent,Trigger,ObjectOverwrite)</f>
        <v>#VALUE!</v>
      </c>
      <c r="G38" s="81" t="str">
        <f ca="1">_xll.ohRangeRetrieveError(F38)</f>
        <v/>
      </c>
      <c r="H38" s="109"/>
    </row>
    <row r="39" spans="1:8" x14ac:dyDescent="0.2">
      <c r="A39" s="114"/>
      <c r="B39" s="83">
        <v>34</v>
      </c>
      <c r="C39" s="113" t="b">
        <v>0</v>
      </c>
      <c r="D39" s="112" t="e">
        <v>#NUM!</v>
      </c>
      <c r="E39" s="111" t="e">
        <f t="shared" si="2"/>
        <v>#NUM!</v>
      </c>
      <c r="F39" s="110" t="e">
        <f>_xll.qlSimpleQuote(E39,,PriceTickValue,Permanent,Trigger,ObjectOverwrite)</f>
        <v>#VALUE!</v>
      </c>
      <c r="G39" s="81" t="str">
        <f ca="1">_xll.ohRangeRetrieveError(F39)</f>
        <v/>
      </c>
      <c r="H39" s="109"/>
    </row>
    <row r="40" spans="1:8" x14ac:dyDescent="0.2">
      <c r="A40" s="114"/>
      <c r="B40" s="83">
        <v>35</v>
      </c>
      <c r="C40" s="113" t="b">
        <v>0</v>
      </c>
      <c r="D40" s="112" t="e">
        <v>#NUM!</v>
      </c>
      <c r="E40" s="111" t="e">
        <f t="shared" si="2"/>
        <v>#NUM!</v>
      </c>
      <c r="F40" s="110" t="e">
        <f>_xll.qlSimpleQuote(E40,,PriceTickValue,Permanent,Trigger,ObjectOverwrite)</f>
        <v>#VALUE!</v>
      </c>
      <c r="G40" s="81" t="str">
        <f ca="1">_xll.ohRangeRetrieveError(F40)</f>
        <v/>
      </c>
      <c r="H40" s="109"/>
    </row>
    <row r="41" spans="1:8" x14ac:dyDescent="0.2">
      <c r="A41" s="114"/>
      <c r="B41" s="83">
        <v>36</v>
      </c>
      <c r="C41" s="113" t="b">
        <v>0</v>
      </c>
      <c r="D41" s="112" t="e">
        <v>#NUM!</v>
      </c>
      <c r="E41" s="111" t="e">
        <f t="shared" si="2"/>
        <v>#NUM!</v>
      </c>
      <c r="F41" s="110" t="e">
        <f>_xll.qlSimpleQuote(E41,,PriceTickValue,Permanent,Trigger,ObjectOverwrite)</f>
        <v>#VALUE!</v>
      </c>
      <c r="G41" s="81" t="str">
        <f ca="1">_xll.ohRangeRetrieveError(F41)</f>
        <v/>
      </c>
      <c r="H41" s="109"/>
    </row>
    <row r="42" spans="1:8" x14ac:dyDescent="0.2">
      <c r="A42" s="114"/>
      <c r="B42" s="83">
        <v>37</v>
      </c>
      <c r="C42" s="113" t="b">
        <v>0</v>
      </c>
      <c r="D42" s="112" t="e">
        <v>#NUM!</v>
      </c>
      <c r="E42" s="111" t="e">
        <f t="shared" si="2"/>
        <v>#NUM!</v>
      </c>
      <c r="F42" s="110" t="e">
        <f>_xll.qlSimpleQuote(E42,,PriceTickValue,Permanent,Trigger,ObjectOverwrite)</f>
        <v>#VALUE!</v>
      </c>
      <c r="G42" s="81" t="str">
        <f ca="1">_xll.ohRangeRetrieveError(F42)</f>
        <v/>
      </c>
      <c r="H42" s="109"/>
    </row>
    <row r="43" spans="1:8" x14ac:dyDescent="0.2">
      <c r="A43" s="114"/>
      <c r="B43" s="83">
        <v>38</v>
      </c>
      <c r="C43" s="113" t="b">
        <v>0</v>
      </c>
      <c r="D43" s="112" t="e">
        <v>#NUM!</v>
      </c>
      <c r="E43" s="111" t="e">
        <f t="shared" si="2"/>
        <v>#NUM!</v>
      </c>
      <c r="F43" s="110" t="e">
        <f>_xll.qlSimpleQuote(E43,,PriceTickValue,Permanent,Trigger,ObjectOverwrite)</f>
        <v>#VALUE!</v>
      </c>
      <c r="G43" s="81" t="str">
        <f ca="1">_xll.ohRangeRetrieveError(F43)</f>
        <v/>
      </c>
      <c r="H43" s="109"/>
    </row>
    <row r="44" spans="1:8" x14ac:dyDescent="0.2">
      <c r="A44" s="114"/>
      <c r="B44" s="83">
        <v>39</v>
      </c>
      <c r="C44" s="113" t="b">
        <v>0</v>
      </c>
      <c r="D44" s="112" t="e">
        <v>#NUM!</v>
      </c>
      <c r="E44" s="111" t="e">
        <f t="shared" si="2"/>
        <v>#NUM!</v>
      </c>
      <c r="F44" s="110" t="e">
        <f>_xll.qlSimpleQuote(E44,,PriceTickValue,Permanent,Trigger,ObjectOverwrite)</f>
        <v>#VALUE!</v>
      </c>
      <c r="G44" s="81" t="str">
        <f ca="1">_xll.ohRangeRetrieveError(F44)</f>
        <v/>
      </c>
      <c r="H44" s="109"/>
    </row>
    <row r="45" spans="1:8" x14ac:dyDescent="0.2">
      <c r="A45" s="114"/>
      <c r="B45" s="83">
        <v>40</v>
      </c>
      <c r="C45" s="113" t="b">
        <v>0</v>
      </c>
      <c r="D45" s="112" t="e">
        <v>#NUM!</v>
      </c>
      <c r="E45" s="111" t="e">
        <f t="shared" si="2"/>
        <v>#NUM!</v>
      </c>
      <c r="F45" s="110" t="e">
        <f>_xll.qlSimpleQuote(E45,,PriceTickValue,Permanent,Trigger,ObjectOverwrite)</f>
        <v>#VALUE!</v>
      </c>
      <c r="G45" s="81" t="str">
        <f ca="1">_xll.ohRangeRetrieveError(F45)</f>
        <v/>
      </c>
      <c r="H45" s="109"/>
    </row>
    <row r="46" spans="1:8" x14ac:dyDescent="0.2">
      <c r="A46" s="114"/>
      <c r="B46" s="83">
        <v>41</v>
      </c>
      <c r="C46" s="113" t="b">
        <v>0</v>
      </c>
      <c r="D46" s="112" t="e">
        <v>#NUM!</v>
      </c>
      <c r="E46" s="111" t="e">
        <f t="shared" si="2"/>
        <v>#NUM!</v>
      </c>
      <c r="F46" s="110" t="e">
        <f>_xll.qlSimpleQuote(E46,,PriceTickValue,Permanent,Trigger,ObjectOverwrite)</f>
        <v>#VALUE!</v>
      </c>
      <c r="G46" s="81" t="str">
        <f ca="1">_xll.ohRangeRetrieveError(F46)</f>
        <v/>
      </c>
      <c r="H46" s="109"/>
    </row>
    <row r="47" spans="1:8" x14ac:dyDescent="0.2">
      <c r="A47" s="114"/>
      <c r="B47" s="83">
        <v>42</v>
      </c>
      <c r="C47" s="113" t="b">
        <v>0</v>
      </c>
      <c r="D47" s="112" t="e">
        <v>#NUM!</v>
      </c>
      <c r="E47" s="111" t="e">
        <f t="shared" si="2"/>
        <v>#NUM!</v>
      </c>
      <c r="F47" s="110" t="e">
        <f>_xll.qlSimpleQuote(E47,,PriceTickValue,Permanent,Trigger,ObjectOverwrite)</f>
        <v>#VALUE!</v>
      </c>
      <c r="G47" s="81" t="str">
        <f ca="1">_xll.ohRangeRetrieveError(F47)</f>
        <v/>
      </c>
      <c r="H47" s="109"/>
    </row>
    <row r="48" spans="1:8" x14ac:dyDescent="0.2">
      <c r="A48" s="114"/>
      <c r="B48" s="83">
        <v>43</v>
      </c>
      <c r="C48" s="113" t="b">
        <v>0</v>
      </c>
      <c r="D48" s="112" t="e">
        <v>#NUM!</v>
      </c>
      <c r="E48" s="111" t="e">
        <f t="shared" si="2"/>
        <v>#NUM!</v>
      </c>
      <c r="F48" s="110" t="e">
        <f>_xll.qlSimpleQuote(E48,,PriceTickValue,Permanent,Trigger,ObjectOverwrite)</f>
        <v>#VALUE!</v>
      </c>
      <c r="G48" s="81" t="str">
        <f ca="1">_xll.ohRangeRetrieveError(F48)</f>
        <v/>
      </c>
      <c r="H48" s="109"/>
    </row>
    <row r="49" spans="1:8" x14ac:dyDescent="0.2">
      <c r="A49" s="114"/>
      <c r="B49" s="83">
        <v>44</v>
      </c>
      <c r="C49" s="113" t="b">
        <v>0</v>
      </c>
      <c r="D49" s="112" t="e">
        <v>#NUM!</v>
      </c>
      <c r="E49" s="111" t="e">
        <f t="shared" si="2"/>
        <v>#NUM!</v>
      </c>
      <c r="F49" s="110" t="e">
        <f>_xll.qlSimpleQuote(E49,,PriceTickValue,Permanent,Trigger,ObjectOverwrite)</f>
        <v>#VALUE!</v>
      </c>
      <c r="G49" s="81" t="str">
        <f ca="1">_xll.ohRangeRetrieveError(F49)</f>
        <v/>
      </c>
      <c r="H49" s="109"/>
    </row>
    <row r="50" spans="1:8" x14ac:dyDescent="0.2">
      <c r="A50" s="114"/>
      <c r="B50" s="83">
        <v>45</v>
      </c>
      <c r="C50" s="113" t="b">
        <v>0</v>
      </c>
      <c r="D50" s="112" t="e">
        <v>#NUM!</v>
      </c>
      <c r="E50" s="111" t="e">
        <f t="shared" si="2"/>
        <v>#NUM!</v>
      </c>
      <c r="F50" s="110" t="e">
        <f>_xll.qlSimpleQuote(E50,,PriceTickValue,Permanent,Trigger,ObjectOverwrite)</f>
        <v>#VALUE!</v>
      </c>
      <c r="G50" s="81" t="str">
        <f ca="1">_xll.ohRangeRetrieveError(F50)</f>
        <v/>
      </c>
      <c r="H50" s="109"/>
    </row>
    <row r="51" spans="1:8" x14ac:dyDescent="0.2">
      <c r="A51" s="114"/>
      <c r="B51" s="83">
        <v>46</v>
      </c>
      <c r="C51" s="113" t="b">
        <v>0</v>
      </c>
      <c r="D51" s="112" t="e">
        <v>#NUM!</v>
      </c>
      <c r="E51" s="111" t="e">
        <f t="shared" si="2"/>
        <v>#NUM!</v>
      </c>
      <c r="F51" s="110" t="e">
        <f>_xll.qlSimpleQuote(E51,,PriceTickValue,Permanent,Trigger,ObjectOverwrite)</f>
        <v>#VALUE!</v>
      </c>
      <c r="G51" s="81" t="str">
        <f ca="1">_xll.ohRangeRetrieveError(F51)</f>
        <v/>
      </c>
      <c r="H51" s="109"/>
    </row>
    <row r="52" spans="1:8" x14ac:dyDescent="0.2">
      <c r="A52" s="114"/>
      <c r="B52" s="83">
        <v>47</v>
      </c>
      <c r="C52" s="113" t="b">
        <v>0</v>
      </c>
      <c r="D52" s="112" t="e">
        <v>#NUM!</v>
      </c>
      <c r="E52" s="111" t="e">
        <f t="shared" si="2"/>
        <v>#NUM!</v>
      </c>
      <c r="F52" s="110" t="e">
        <f>_xll.qlSimpleQuote(E52,,PriceTickValue,Permanent,Trigger,ObjectOverwrite)</f>
        <v>#VALUE!</v>
      </c>
      <c r="G52" s="81" t="str">
        <f ca="1">_xll.ohRangeRetrieveError(F52)</f>
        <v/>
      </c>
      <c r="H52" s="109"/>
    </row>
    <row r="53" spans="1:8" x14ac:dyDescent="0.2">
      <c r="A53" s="114"/>
      <c r="B53" s="83">
        <v>48</v>
      </c>
      <c r="C53" s="113" t="b">
        <v>0</v>
      </c>
      <c r="D53" s="112" t="e">
        <v>#NUM!</v>
      </c>
      <c r="E53" s="111" t="e">
        <f t="shared" si="2"/>
        <v>#NUM!</v>
      </c>
      <c r="F53" s="110" t="e">
        <f>_xll.qlSimpleQuote(E53,,PriceTickValue,Permanent,Trigger,ObjectOverwrite)</f>
        <v>#VALUE!</v>
      </c>
      <c r="G53" s="81" t="str">
        <f ca="1">_xll.ohRangeRetrieveError(F53)</f>
        <v/>
      </c>
      <c r="H53" s="109"/>
    </row>
    <row r="54" spans="1:8" x14ac:dyDescent="0.2">
      <c r="A54" s="114"/>
      <c r="B54" s="83">
        <v>49</v>
      </c>
      <c r="C54" s="113" t="b">
        <v>0</v>
      </c>
      <c r="D54" s="112" t="e">
        <v>#NUM!</v>
      </c>
      <c r="E54" s="111" t="e">
        <f t="shared" si="2"/>
        <v>#NUM!</v>
      </c>
      <c r="F54" s="110" t="e">
        <f>_xll.qlSimpleQuote(E54,,PriceTickValue,Permanent,Trigger,ObjectOverwrite)</f>
        <v>#VALUE!</v>
      </c>
      <c r="G54" s="81" t="str">
        <f ca="1">_xll.ohRangeRetrieveError(F54)</f>
        <v/>
      </c>
      <c r="H54" s="109"/>
    </row>
    <row r="55" spans="1:8" x14ac:dyDescent="0.2">
      <c r="A55" s="114"/>
      <c r="B55" s="83">
        <v>50</v>
      </c>
      <c r="C55" s="113" t="b">
        <v>0</v>
      </c>
      <c r="D55" s="112" t="e">
        <v>#NUM!</v>
      </c>
      <c r="E55" s="111" t="e">
        <f t="shared" si="2"/>
        <v>#NUM!</v>
      </c>
      <c r="F55" s="110" t="e">
        <f>_xll.qlSimpleQuote(E55,,PriceTickValue,Permanent,Trigger,ObjectOverwrite)</f>
        <v>#VALUE!</v>
      </c>
      <c r="G55" s="81" t="str">
        <f ca="1">_xll.ohRangeRetrieveError(F55)</f>
        <v/>
      </c>
      <c r="H55" s="109"/>
    </row>
    <row r="56" spans="1:8" x14ac:dyDescent="0.2">
      <c r="A56" s="114"/>
      <c r="B56" s="83">
        <v>51</v>
      </c>
      <c r="C56" s="113" t="b">
        <v>0</v>
      </c>
      <c r="D56" s="112" t="e">
        <v>#NUM!</v>
      </c>
      <c r="E56" s="111" t="e">
        <f t="shared" si="2"/>
        <v>#NUM!</v>
      </c>
      <c r="F56" s="110" t="e">
        <f>_xll.qlSimpleQuote(E56,,PriceTickValue,Permanent,Trigger,ObjectOverwrite)</f>
        <v>#VALUE!</v>
      </c>
      <c r="G56" s="81" t="str">
        <f ca="1">_xll.ohRangeRetrieveError(F56)</f>
        <v/>
      </c>
      <c r="H56" s="109"/>
    </row>
    <row r="57" spans="1:8" x14ac:dyDescent="0.2">
      <c r="A57" s="114"/>
      <c r="B57" s="83">
        <v>52</v>
      </c>
      <c r="C57" s="113" t="b">
        <v>0</v>
      </c>
      <c r="D57" s="112" t="e">
        <v>#NUM!</v>
      </c>
      <c r="E57" s="111" t="e">
        <f t="shared" si="2"/>
        <v>#NUM!</v>
      </c>
      <c r="F57" s="110" t="e">
        <f>_xll.qlSimpleQuote(E57,,PriceTickValue,Permanent,Trigger,ObjectOverwrite)</f>
        <v>#VALUE!</v>
      </c>
      <c r="G57" s="81" t="str">
        <f ca="1">_xll.ohRangeRetrieveError(F57)</f>
        <v/>
      </c>
      <c r="H57" s="109"/>
    </row>
    <row r="58" spans="1:8" x14ac:dyDescent="0.2">
      <c r="A58" s="114"/>
      <c r="B58" s="83">
        <v>53</v>
      </c>
      <c r="C58" s="113" t="b">
        <v>0</v>
      </c>
      <c r="D58" s="112" t="e">
        <v>#NUM!</v>
      </c>
      <c r="E58" s="111" t="e">
        <f t="shared" si="2"/>
        <v>#NUM!</v>
      </c>
      <c r="F58" s="110" t="e">
        <f>_xll.qlSimpleQuote(E58,,PriceTickValue,Permanent,Trigger,ObjectOverwrite)</f>
        <v>#VALUE!</v>
      </c>
      <c r="G58" s="81" t="str">
        <f ca="1">_xll.ohRangeRetrieveError(F58)</f>
        <v/>
      </c>
      <c r="H58" s="109"/>
    </row>
    <row r="59" spans="1:8" x14ac:dyDescent="0.2">
      <c r="A59" s="114"/>
      <c r="B59" s="83">
        <v>54</v>
      </c>
      <c r="C59" s="113" t="b">
        <v>0</v>
      </c>
      <c r="D59" s="112" t="e">
        <v>#NUM!</v>
      </c>
      <c r="E59" s="111" t="e">
        <f t="shared" si="2"/>
        <v>#NUM!</v>
      </c>
      <c r="F59" s="110" t="e">
        <f>_xll.qlSimpleQuote(E59,,PriceTickValue,Permanent,Trigger,ObjectOverwrite)</f>
        <v>#VALUE!</v>
      </c>
      <c r="G59" s="81" t="str">
        <f ca="1">_xll.ohRangeRetrieveError(F59)</f>
        <v/>
      </c>
      <c r="H59" s="109"/>
    </row>
    <row r="60" spans="1:8" x14ac:dyDescent="0.2">
      <c r="A60" s="114"/>
      <c r="B60" s="83">
        <v>55</v>
      </c>
      <c r="C60" s="113" t="b">
        <v>0</v>
      </c>
      <c r="D60" s="112" t="e">
        <v>#NUM!</v>
      </c>
      <c r="E60" s="111" t="e">
        <f t="shared" si="2"/>
        <v>#NUM!</v>
      </c>
      <c r="F60" s="110" t="e">
        <f>_xll.qlSimpleQuote(E60,,PriceTickValue,Permanent,Trigger,ObjectOverwrite)</f>
        <v>#VALUE!</v>
      </c>
      <c r="G60" s="81" t="str">
        <f ca="1">_xll.ohRangeRetrieveError(F60)</f>
        <v/>
      </c>
      <c r="H60" s="109"/>
    </row>
    <row r="61" spans="1:8" x14ac:dyDescent="0.2">
      <c r="A61" s="114"/>
      <c r="B61" s="83">
        <v>56</v>
      </c>
      <c r="C61" s="113" t="b">
        <v>0</v>
      </c>
      <c r="D61" s="112" t="e">
        <v>#NUM!</v>
      </c>
      <c r="E61" s="111" t="e">
        <f t="shared" si="2"/>
        <v>#NUM!</v>
      </c>
      <c r="F61" s="110" t="e">
        <f>_xll.qlSimpleQuote(E61,,PriceTickValue,Permanent,Trigger,ObjectOverwrite)</f>
        <v>#VALUE!</v>
      </c>
      <c r="G61" s="81" t="str">
        <f ca="1">_xll.ohRangeRetrieveError(F61)</f>
        <v/>
      </c>
      <c r="H61" s="109"/>
    </row>
    <row r="62" spans="1:8" x14ac:dyDescent="0.2">
      <c r="A62" s="114"/>
      <c r="B62" s="83">
        <v>57</v>
      </c>
      <c r="C62" s="113" t="b">
        <v>0</v>
      </c>
      <c r="D62" s="112" t="e">
        <v>#NUM!</v>
      </c>
      <c r="E62" s="111" t="e">
        <f t="shared" si="2"/>
        <v>#NUM!</v>
      </c>
      <c r="F62" s="110" t="e">
        <f>_xll.qlSimpleQuote(E62,,PriceTickValue,Permanent,Trigger,ObjectOverwrite)</f>
        <v>#VALUE!</v>
      </c>
      <c r="G62" s="81" t="str">
        <f ca="1">_xll.ohRangeRetrieveError(F62)</f>
        <v/>
      </c>
      <c r="H62" s="109"/>
    </row>
    <row r="63" spans="1:8" x14ac:dyDescent="0.2">
      <c r="A63" s="114"/>
      <c r="B63" s="83">
        <v>58</v>
      </c>
      <c r="C63" s="113" t="b">
        <v>0</v>
      </c>
      <c r="D63" s="112" t="e">
        <v>#NUM!</v>
      </c>
      <c r="E63" s="111" t="e">
        <f t="shared" si="2"/>
        <v>#NUM!</v>
      </c>
      <c r="F63" s="110" t="e">
        <f>_xll.qlSimpleQuote(E63,,PriceTickValue,Permanent,Trigger,ObjectOverwrite)</f>
        <v>#VALUE!</v>
      </c>
      <c r="G63" s="81" t="str">
        <f ca="1">_xll.ohRangeRetrieveError(F63)</f>
        <v/>
      </c>
      <c r="H63" s="109"/>
    </row>
    <row r="64" spans="1:8" x14ac:dyDescent="0.2">
      <c r="A64" s="114"/>
      <c r="B64" s="83">
        <v>59</v>
      </c>
      <c r="C64" s="113" t="b">
        <v>0</v>
      </c>
      <c r="D64" s="112" t="e">
        <v>#NUM!</v>
      </c>
      <c r="E64" s="111" t="e">
        <f t="shared" si="2"/>
        <v>#NUM!</v>
      </c>
      <c r="F64" s="110" t="e">
        <f>_xll.qlSimpleQuote(E64,,PriceTickValue,Permanent,Trigger,ObjectOverwrite)</f>
        <v>#VALUE!</v>
      </c>
      <c r="G64" s="81" t="str">
        <f ca="1">_xll.ohRangeRetrieveError(F64)</f>
        <v/>
      </c>
      <c r="H64" s="109"/>
    </row>
    <row r="65" spans="1:8" x14ac:dyDescent="0.2">
      <c r="A65" s="114"/>
      <c r="B65" s="83">
        <v>60</v>
      </c>
      <c r="C65" s="113" t="b">
        <v>0</v>
      </c>
      <c r="D65" s="112" t="e">
        <v>#NUM!</v>
      </c>
      <c r="E65" s="111" t="e">
        <f t="shared" si="2"/>
        <v>#NUM!</v>
      </c>
      <c r="F65" s="110" t="e">
        <f>_xll.qlSimpleQuote(E65,,PriceTickValue,Permanent,Trigger,ObjectOverwrite)</f>
        <v>#VALUE!</v>
      </c>
      <c r="G65" s="81" t="str">
        <f ca="1">_xll.ohRangeRetrieveError(F65)</f>
        <v/>
      </c>
      <c r="H65" s="109"/>
    </row>
    <row r="66" spans="1:8" x14ac:dyDescent="0.2">
      <c r="A66" s="114"/>
      <c r="B66" s="83">
        <v>61</v>
      </c>
      <c r="C66" s="113" t="b">
        <v>0</v>
      </c>
      <c r="D66" s="112" t="e">
        <v>#NUM!</v>
      </c>
      <c r="E66" s="111" t="e">
        <f t="shared" si="2"/>
        <v>#NUM!</v>
      </c>
      <c r="F66" s="110" t="e">
        <f>_xll.qlSimpleQuote(E66,,PriceTickValue,Permanent,Trigger,ObjectOverwrite)</f>
        <v>#VALUE!</v>
      </c>
      <c r="G66" s="81" t="str">
        <f ca="1">_xll.ohRangeRetrieveError(F66)</f>
        <v/>
      </c>
      <c r="H66" s="109"/>
    </row>
    <row r="67" spans="1:8" x14ac:dyDescent="0.2">
      <c r="A67" s="114"/>
      <c r="B67" s="83">
        <v>62</v>
      </c>
      <c r="C67" s="113" t="b">
        <v>0</v>
      </c>
      <c r="D67" s="112" t="e">
        <v>#NUM!</v>
      </c>
      <c r="E67" s="111" t="e">
        <f t="shared" si="2"/>
        <v>#NUM!</v>
      </c>
      <c r="F67" s="110" t="e">
        <f>_xll.qlSimpleQuote(E67,,PriceTickValue,Permanent,Trigger,ObjectOverwrite)</f>
        <v>#VALUE!</v>
      </c>
      <c r="G67" s="81" t="str">
        <f ca="1">_xll.ohRangeRetrieveError(F67)</f>
        <v/>
      </c>
      <c r="H67" s="109"/>
    </row>
    <row r="68" spans="1:8" x14ac:dyDescent="0.2">
      <c r="A68" s="114"/>
      <c r="B68" s="83">
        <v>63</v>
      </c>
      <c r="C68" s="113" t="b">
        <v>0</v>
      </c>
      <c r="D68" s="112" t="e">
        <v>#NUM!</v>
      </c>
      <c r="E68" s="111" t="e">
        <f t="shared" si="2"/>
        <v>#NUM!</v>
      </c>
      <c r="F68" s="110" t="e">
        <f>_xll.qlSimpleQuote(E68,,PriceTickValue,Permanent,Trigger,ObjectOverwrite)</f>
        <v>#VALUE!</v>
      </c>
      <c r="G68" s="81" t="str">
        <f ca="1">_xll.ohRangeRetrieveError(F68)</f>
        <v/>
      </c>
      <c r="H68" s="109"/>
    </row>
    <row r="69" spans="1:8" x14ac:dyDescent="0.2">
      <c r="A69" s="114"/>
      <c r="B69" s="83">
        <v>64</v>
      </c>
      <c r="C69" s="113" t="b">
        <v>0</v>
      </c>
      <c r="D69" s="112" t="e">
        <v>#NUM!</v>
      </c>
      <c r="E69" s="111" t="e">
        <f t="shared" si="2"/>
        <v>#NUM!</v>
      </c>
      <c r="F69" s="110" t="e">
        <f>_xll.qlSimpleQuote(E69,,PriceTickValue,Permanent,Trigger,ObjectOverwrite)</f>
        <v>#VALUE!</v>
      </c>
      <c r="G69" s="81" t="str">
        <f ca="1">_xll.ohRangeRetrieveError(F69)</f>
        <v/>
      </c>
      <c r="H69" s="109"/>
    </row>
    <row r="70" spans="1:8" x14ac:dyDescent="0.2">
      <c r="A70" s="114"/>
      <c r="B70" s="83">
        <v>65</v>
      </c>
      <c r="C70" s="113" t="b">
        <v>0</v>
      </c>
      <c r="D70" s="112" t="e">
        <v>#NUM!</v>
      </c>
      <c r="E70" s="111" t="e">
        <f t="shared" ref="E70:E101" si="3">Currency&amp;$D$4&amp;$E$4&amp;$D70&amp;QuoteSuffix</f>
        <v>#NUM!</v>
      </c>
      <c r="F70" s="110" t="e">
        <f>_xll.qlSimpleQuote(E70,,PriceTickValue,Permanent,Trigger,ObjectOverwrite)</f>
        <v>#VALUE!</v>
      </c>
      <c r="G70" s="81" t="str">
        <f ca="1">_xll.ohRangeRetrieveError(F70)</f>
        <v/>
      </c>
      <c r="H70" s="109"/>
    </row>
    <row r="71" spans="1:8" x14ac:dyDescent="0.2">
      <c r="A71" s="114"/>
      <c r="B71" s="83">
        <v>66</v>
      </c>
      <c r="C71" s="113" t="b">
        <v>0</v>
      </c>
      <c r="D71" s="112" t="e">
        <v>#NUM!</v>
      </c>
      <c r="E71" s="111" t="e">
        <f t="shared" si="3"/>
        <v>#NUM!</v>
      </c>
      <c r="F71" s="110" t="e">
        <f>_xll.qlSimpleQuote(E71,,PriceTickValue,Permanent,Trigger,ObjectOverwrite)</f>
        <v>#VALUE!</v>
      </c>
      <c r="G71" s="81" t="str">
        <f ca="1">_xll.ohRangeRetrieveError(F71)</f>
        <v/>
      </c>
      <c r="H71" s="109"/>
    </row>
    <row r="72" spans="1:8" x14ac:dyDescent="0.2">
      <c r="A72" s="114"/>
      <c r="B72" s="83">
        <v>67</v>
      </c>
      <c r="C72" s="113" t="b">
        <v>0</v>
      </c>
      <c r="D72" s="112" t="e">
        <v>#NUM!</v>
      </c>
      <c r="E72" s="111" t="e">
        <f t="shared" si="3"/>
        <v>#NUM!</v>
      </c>
      <c r="F72" s="110" t="e">
        <f>_xll.qlSimpleQuote(E72,,PriceTickValue,Permanent,Trigger,ObjectOverwrite)</f>
        <v>#VALUE!</v>
      </c>
      <c r="G72" s="81" t="str">
        <f ca="1">_xll.ohRangeRetrieveError(F72)</f>
        <v/>
      </c>
      <c r="H72" s="109"/>
    </row>
    <row r="73" spans="1:8" x14ac:dyDescent="0.2">
      <c r="A73" s="114"/>
      <c r="B73" s="83">
        <v>68</v>
      </c>
      <c r="C73" s="113" t="b">
        <v>0</v>
      </c>
      <c r="D73" s="112" t="e">
        <v>#NUM!</v>
      </c>
      <c r="E73" s="111" t="e">
        <f t="shared" si="3"/>
        <v>#NUM!</v>
      </c>
      <c r="F73" s="110" t="e">
        <f>_xll.qlSimpleQuote(E73,,PriceTickValue,Permanent,Trigger,ObjectOverwrite)</f>
        <v>#VALUE!</v>
      </c>
      <c r="G73" s="81" t="str">
        <f ca="1">_xll.ohRangeRetrieveError(F73)</f>
        <v/>
      </c>
      <c r="H73" s="109"/>
    </row>
    <row r="74" spans="1:8" x14ac:dyDescent="0.2">
      <c r="A74" s="114"/>
      <c r="B74" s="83">
        <v>69</v>
      </c>
      <c r="C74" s="113" t="b">
        <v>0</v>
      </c>
      <c r="D74" s="112" t="e">
        <v>#NUM!</v>
      </c>
      <c r="E74" s="111" t="e">
        <f t="shared" si="3"/>
        <v>#NUM!</v>
      </c>
      <c r="F74" s="110" t="e">
        <f>_xll.qlSimpleQuote(E74,,PriceTickValue,Permanent,Trigger,ObjectOverwrite)</f>
        <v>#VALUE!</v>
      </c>
      <c r="G74" s="81" t="str">
        <f ca="1">_xll.ohRangeRetrieveError(F74)</f>
        <v/>
      </c>
      <c r="H74" s="109"/>
    </row>
    <row r="75" spans="1:8" x14ac:dyDescent="0.2">
      <c r="A75" s="114"/>
      <c r="B75" s="83">
        <v>70</v>
      </c>
      <c r="C75" s="113" t="b">
        <v>0</v>
      </c>
      <c r="D75" s="112" t="e">
        <v>#NUM!</v>
      </c>
      <c r="E75" s="111" t="e">
        <f t="shared" si="3"/>
        <v>#NUM!</v>
      </c>
      <c r="F75" s="110" t="e">
        <f>_xll.qlSimpleQuote(E75,,PriceTickValue,Permanent,Trigger,ObjectOverwrite)</f>
        <v>#VALUE!</v>
      </c>
      <c r="G75" s="81" t="str">
        <f ca="1">_xll.ohRangeRetrieveError(F75)</f>
        <v/>
      </c>
      <c r="H75" s="109"/>
    </row>
    <row r="76" spans="1:8" x14ac:dyDescent="0.2">
      <c r="A76" s="114"/>
      <c r="B76" s="83">
        <v>71</v>
      </c>
      <c r="C76" s="113" t="b">
        <v>0</v>
      </c>
      <c r="D76" s="112" t="e">
        <v>#NUM!</v>
      </c>
      <c r="E76" s="111" t="e">
        <f t="shared" si="3"/>
        <v>#NUM!</v>
      </c>
      <c r="F76" s="110" t="e">
        <f>_xll.qlSimpleQuote(E76,,PriceTickValue,Permanent,Trigger,ObjectOverwrite)</f>
        <v>#VALUE!</v>
      </c>
      <c r="G76" s="81" t="str">
        <f ca="1">_xll.ohRangeRetrieveError(F76)</f>
        <v/>
      </c>
      <c r="H76" s="109"/>
    </row>
    <row r="77" spans="1:8" x14ac:dyDescent="0.2">
      <c r="A77" s="114"/>
      <c r="B77" s="83">
        <v>72</v>
      </c>
      <c r="C77" s="113" t="b">
        <v>0</v>
      </c>
      <c r="D77" s="112" t="e">
        <v>#NUM!</v>
      </c>
      <c r="E77" s="111" t="e">
        <f t="shared" si="3"/>
        <v>#NUM!</v>
      </c>
      <c r="F77" s="110" t="e">
        <f>_xll.qlSimpleQuote(E77,,PriceTickValue,Permanent,Trigger,ObjectOverwrite)</f>
        <v>#VALUE!</v>
      </c>
      <c r="G77" s="81" t="str">
        <f ca="1">_xll.ohRangeRetrieveError(F77)</f>
        <v/>
      </c>
      <c r="H77" s="109"/>
    </row>
    <row r="78" spans="1:8" x14ac:dyDescent="0.2">
      <c r="A78" s="114"/>
      <c r="B78" s="83">
        <v>73</v>
      </c>
      <c r="C78" s="113" t="b">
        <v>0</v>
      </c>
      <c r="D78" s="112" t="e">
        <v>#NUM!</v>
      </c>
      <c r="E78" s="111" t="e">
        <f t="shared" si="3"/>
        <v>#NUM!</v>
      </c>
      <c r="F78" s="110" t="e">
        <f>_xll.qlSimpleQuote(E78,,PriceTickValue,Permanent,Trigger,ObjectOverwrite)</f>
        <v>#VALUE!</v>
      </c>
      <c r="G78" s="81" t="str">
        <f ca="1">_xll.ohRangeRetrieveError(F78)</f>
        <v/>
      </c>
      <c r="H78" s="109"/>
    </row>
    <row r="79" spans="1:8" x14ac:dyDescent="0.2">
      <c r="A79" s="114"/>
      <c r="B79" s="83">
        <v>74</v>
      </c>
      <c r="C79" s="113" t="b">
        <v>0</v>
      </c>
      <c r="D79" s="112" t="e">
        <v>#NUM!</v>
      </c>
      <c r="E79" s="111" t="e">
        <f t="shared" si="3"/>
        <v>#NUM!</v>
      </c>
      <c r="F79" s="110" t="e">
        <f>_xll.qlSimpleQuote(E79,,PriceTickValue,Permanent,Trigger,ObjectOverwrite)</f>
        <v>#VALUE!</v>
      </c>
      <c r="G79" s="81" t="str">
        <f ca="1">_xll.ohRangeRetrieveError(F79)</f>
        <v/>
      </c>
      <c r="H79" s="109"/>
    </row>
    <row r="80" spans="1:8" x14ac:dyDescent="0.2">
      <c r="A80" s="114"/>
      <c r="B80" s="83">
        <v>75</v>
      </c>
      <c r="C80" s="113" t="b">
        <v>0</v>
      </c>
      <c r="D80" s="112" t="e">
        <v>#NUM!</v>
      </c>
      <c r="E80" s="111" t="e">
        <f t="shared" si="3"/>
        <v>#NUM!</v>
      </c>
      <c r="F80" s="110" t="e">
        <f>_xll.qlSimpleQuote(E80,,PriceTickValue,Permanent,Trigger,ObjectOverwrite)</f>
        <v>#VALUE!</v>
      </c>
      <c r="G80" s="81" t="str">
        <f ca="1">_xll.ohRangeRetrieveError(F80)</f>
        <v/>
      </c>
      <c r="H80" s="109"/>
    </row>
    <row r="81" spans="1:8" x14ac:dyDescent="0.2">
      <c r="A81" s="114"/>
      <c r="B81" s="83">
        <v>76</v>
      </c>
      <c r="C81" s="113" t="b">
        <v>0</v>
      </c>
      <c r="D81" s="112" t="e">
        <v>#NUM!</v>
      </c>
      <c r="E81" s="111" t="e">
        <f t="shared" si="3"/>
        <v>#NUM!</v>
      </c>
      <c r="F81" s="110" t="e">
        <f>_xll.qlSimpleQuote(E81,,PriceTickValue,Permanent,Trigger,ObjectOverwrite)</f>
        <v>#VALUE!</v>
      </c>
      <c r="G81" s="81" t="str">
        <f ca="1">_xll.ohRangeRetrieveError(F81)</f>
        <v/>
      </c>
      <c r="H81" s="109"/>
    </row>
    <row r="82" spans="1:8" x14ac:dyDescent="0.2">
      <c r="A82" s="114"/>
      <c r="B82" s="83">
        <v>77</v>
      </c>
      <c r="C82" s="113" t="b">
        <v>0</v>
      </c>
      <c r="D82" s="112" t="e">
        <v>#NUM!</v>
      </c>
      <c r="E82" s="111" t="e">
        <f t="shared" si="3"/>
        <v>#NUM!</v>
      </c>
      <c r="F82" s="110" t="e">
        <f>_xll.qlSimpleQuote(E82,,PriceTickValue,Permanent,Trigger,ObjectOverwrite)</f>
        <v>#VALUE!</v>
      </c>
      <c r="G82" s="81" t="str">
        <f ca="1">_xll.ohRangeRetrieveError(F82)</f>
        <v/>
      </c>
      <c r="H82" s="109"/>
    </row>
    <row r="83" spans="1:8" x14ac:dyDescent="0.2">
      <c r="A83" s="114"/>
      <c r="B83" s="83">
        <v>78</v>
      </c>
      <c r="C83" s="113" t="b">
        <v>0</v>
      </c>
      <c r="D83" s="112" t="e">
        <v>#NUM!</v>
      </c>
      <c r="E83" s="111" t="e">
        <f t="shared" si="3"/>
        <v>#NUM!</v>
      </c>
      <c r="F83" s="110" t="e">
        <f>_xll.qlSimpleQuote(E83,,PriceTickValue,Permanent,Trigger,ObjectOverwrite)</f>
        <v>#VALUE!</v>
      </c>
      <c r="G83" s="81" t="str">
        <f ca="1">_xll.ohRangeRetrieveError(F83)</f>
        <v/>
      </c>
      <c r="H83" s="109"/>
    </row>
    <row r="84" spans="1:8" x14ac:dyDescent="0.2">
      <c r="A84" s="114"/>
      <c r="B84" s="83">
        <v>79</v>
      </c>
      <c r="C84" s="113" t="b">
        <v>0</v>
      </c>
      <c r="D84" s="112" t="e">
        <v>#NUM!</v>
      </c>
      <c r="E84" s="111" t="e">
        <f t="shared" si="3"/>
        <v>#NUM!</v>
      </c>
      <c r="F84" s="110" t="e">
        <f>_xll.qlSimpleQuote(E84,,PriceTickValue,Permanent,Trigger,ObjectOverwrite)</f>
        <v>#VALUE!</v>
      </c>
      <c r="G84" s="81" t="str">
        <f ca="1">_xll.ohRangeRetrieveError(F84)</f>
        <v/>
      </c>
      <c r="H84" s="109"/>
    </row>
    <row r="85" spans="1:8" x14ac:dyDescent="0.2">
      <c r="A85" s="114"/>
      <c r="B85" s="83">
        <v>80</v>
      </c>
      <c r="C85" s="113" t="b">
        <v>0</v>
      </c>
      <c r="D85" s="112" t="e">
        <v>#NUM!</v>
      </c>
      <c r="E85" s="111" t="e">
        <f t="shared" si="3"/>
        <v>#NUM!</v>
      </c>
      <c r="F85" s="110" t="e">
        <f>_xll.qlSimpleQuote(E85,,PriceTickValue,Permanent,Trigger,ObjectOverwrite)</f>
        <v>#VALUE!</v>
      </c>
      <c r="G85" s="81" t="str">
        <f ca="1">_xll.ohRangeRetrieveError(F85)</f>
        <v/>
      </c>
      <c r="H85" s="109"/>
    </row>
    <row r="86" spans="1:8" x14ac:dyDescent="0.2">
      <c r="A86" s="114"/>
      <c r="B86" s="83">
        <v>81</v>
      </c>
      <c r="C86" s="113" t="b">
        <v>0</v>
      </c>
      <c r="D86" s="112" t="e">
        <v>#NUM!</v>
      </c>
      <c r="E86" s="111" t="e">
        <f t="shared" si="3"/>
        <v>#NUM!</v>
      </c>
      <c r="F86" s="110" t="e">
        <f>_xll.qlSimpleQuote(E86,,PriceTickValue,Permanent,Trigger,ObjectOverwrite)</f>
        <v>#VALUE!</v>
      </c>
      <c r="G86" s="81" t="str">
        <f ca="1">_xll.ohRangeRetrieveError(F86)</f>
        <v/>
      </c>
      <c r="H86" s="109"/>
    </row>
    <row r="87" spans="1:8" x14ac:dyDescent="0.2">
      <c r="A87" s="114"/>
      <c r="B87" s="83">
        <v>82</v>
      </c>
      <c r="C87" s="113" t="b">
        <v>0</v>
      </c>
      <c r="D87" s="112" t="e">
        <v>#NUM!</v>
      </c>
      <c r="E87" s="111" t="e">
        <f t="shared" si="3"/>
        <v>#NUM!</v>
      </c>
      <c r="F87" s="110" t="e">
        <f>_xll.qlSimpleQuote(E87,,PriceTickValue,Permanent,Trigger,ObjectOverwrite)</f>
        <v>#VALUE!</v>
      </c>
      <c r="G87" s="81" t="str">
        <f ca="1">_xll.ohRangeRetrieveError(F87)</f>
        <v/>
      </c>
      <c r="H87" s="109"/>
    </row>
    <row r="88" spans="1:8" x14ac:dyDescent="0.2">
      <c r="A88" s="114"/>
      <c r="B88" s="83">
        <v>83</v>
      </c>
      <c r="C88" s="113" t="b">
        <v>0</v>
      </c>
      <c r="D88" s="112" t="e">
        <v>#NUM!</v>
      </c>
      <c r="E88" s="111" t="e">
        <f t="shared" si="3"/>
        <v>#NUM!</v>
      </c>
      <c r="F88" s="110" t="e">
        <f>_xll.qlSimpleQuote(E88,,PriceTickValue,Permanent,Trigger,ObjectOverwrite)</f>
        <v>#VALUE!</v>
      </c>
      <c r="G88" s="81" t="str">
        <f ca="1">_xll.ohRangeRetrieveError(F88)</f>
        <v/>
      </c>
      <c r="H88" s="109"/>
    </row>
    <row r="89" spans="1:8" x14ac:dyDescent="0.2">
      <c r="A89" s="114"/>
      <c r="B89" s="83">
        <v>84</v>
      </c>
      <c r="C89" s="113" t="b">
        <v>0</v>
      </c>
      <c r="D89" s="112" t="e">
        <v>#NUM!</v>
      </c>
      <c r="E89" s="111" t="e">
        <f t="shared" si="3"/>
        <v>#NUM!</v>
      </c>
      <c r="F89" s="110" t="e">
        <f>_xll.qlSimpleQuote(E89,,PriceTickValue,Permanent,Trigger,ObjectOverwrite)</f>
        <v>#VALUE!</v>
      </c>
      <c r="G89" s="81" t="str">
        <f ca="1">_xll.ohRangeRetrieveError(F89)</f>
        <v/>
      </c>
      <c r="H89" s="109"/>
    </row>
    <row r="90" spans="1:8" x14ac:dyDescent="0.2">
      <c r="A90" s="114"/>
      <c r="B90" s="83">
        <v>85</v>
      </c>
      <c r="C90" s="113" t="b">
        <v>0</v>
      </c>
      <c r="D90" s="112" t="e">
        <v>#NUM!</v>
      </c>
      <c r="E90" s="111" t="e">
        <f t="shared" si="3"/>
        <v>#NUM!</v>
      </c>
      <c r="F90" s="110" t="e">
        <f>_xll.qlSimpleQuote(E90,,PriceTickValue,Permanent,Trigger,ObjectOverwrite)</f>
        <v>#VALUE!</v>
      </c>
      <c r="G90" s="81" t="str">
        <f ca="1">_xll.ohRangeRetrieveError(F90)</f>
        <v/>
      </c>
      <c r="H90" s="109"/>
    </row>
    <row r="91" spans="1:8" x14ac:dyDescent="0.2">
      <c r="A91" s="114"/>
      <c r="B91" s="83">
        <v>86</v>
      </c>
      <c r="C91" s="113" t="b">
        <v>0</v>
      </c>
      <c r="D91" s="112" t="e">
        <v>#NUM!</v>
      </c>
      <c r="E91" s="111" t="e">
        <f t="shared" si="3"/>
        <v>#NUM!</v>
      </c>
      <c r="F91" s="110" t="e">
        <f>_xll.qlSimpleQuote(E91,,PriceTickValue,Permanent,Trigger,ObjectOverwrite)</f>
        <v>#VALUE!</v>
      </c>
      <c r="G91" s="81" t="str">
        <f ca="1">_xll.ohRangeRetrieveError(F91)</f>
        <v/>
      </c>
      <c r="H91" s="109"/>
    </row>
    <row r="92" spans="1:8" x14ac:dyDescent="0.2">
      <c r="A92" s="114"/>
      <c r="B92" s="83">
        <v>87</v>
      </c>
      <c r="C92" s="113" t="b">
        <v>0</v>
      </c>
      <c r="D92" s="112" t="e">
        <v>#NUM!</v>
      </c>
      <c r="E92" s="111" t="e">
        <f t="shared" si="3"/>
        <v>#NUM!</v>
      </c>
      <c r="F92" s="110" t="e">
        <f>_xll.qlSimpleQuote(E92,,PriceTickValue,Permanent,Trigger,ObjectOverwrite)</f>
        <v>#VALUE!</v>
      </c>
      <c r="G92" s="81" t="str">
        <f ca="1">_xll.ohRangeRetrieveError(F92)</f>
        <v/>
      </c>
      <c r="H92" s="109"/>
    </row>
    <row r="93" spans="1:8" x14ac:dyDescent="0.2">
      <c r="A93" s="114"/>
      <c r="B93" s="83">
        <v>88</v>
      </c>
      <c r="C93" s="113" t="b">
        <v>0</v>
      </c>
      <c r="D93" s="112" t="e">
        <v>#NUM!</v>
      </c>
      <c r="E93" s="111" t="e">
        <f t="shared" si="3"/>
        <v>#NUM!</v>
      </c>
      <c r="F93" s="110" t="e">
        <f>_xll.qlSimpleQuote(E93,,PriceTickValue,Permanent,Trigger,ObjectOverwrite)</f>
        <v>#VALUE!</v>
      </c>
      <c r="G93" s="81" t="str">
        <f ca="1">_xll.ohRangeRetrieveError(F93)</f>
        <v/>
      </c>
      <c r="H93" s="109"/>
    </row>
    <row r="94" spans="1:8" x14ac:dyDescent="0.2">
      <c r="A94" s="114"/>
      <c r="B94" s="83">
        <v>89</v>
      </c>
      <c r="C94" s="113" t="b">
        <v>0</v>
      </c>
      <c r="D94" s="112" t="e">
        <v>#NUM!</v>
      </c>
      <c r="E94" s="111" t="e">
        <f t="shared" si="3"/>
        <v>#NUM!</v>
      </c>
      <c r="F94" s="110" t="e">
        <f>_xll.qlSimpleQuote(E94,,PriceTickValue,Permanent,Trigger,ObjectOverwrite)</f>
        <v>#VALUE!</v>
      </c>
      <c r="G94" s="81" t="str">
        <f ca="1">_xll.ohRangeRetrieveError(F94)</f>
        <v/>
      </c>
      <c r="H94" s="109"/>
    </row>
    <row r="95" spans="1:8" x14ac:dyDescent="0.2">
      <c r="A95" s="114"/>
      <c r="B95" s="83">
        <v>90</v>
      </c>
      <c r="C95" s="113" t="b">
        <v>0</v>
      </c>
      <c r="D95" s="112" t="e">
        <v>#NUM!</v>
      </c>
      <c r="E95" s="111" t="e">
        <f t="shared" si="3"/>
        <v>#NUM!</v>
      </c>
      <c r="F95" s="110" t="e">
        <f>_xll.qlSimpleQuote(E95,,PriceTickValue,Permanent,Trigger,ObjectOverwrite)</f>
        <v>#VALUE!</v>
      </c>
      <c r="G95" s="81" t="str">
        <f ca="1">_xll.ohRangeRetrieveError(F95)</f>
        <v/>
      </c>
      <c r="H95" s="109"/>
    </row>
    <row r="96" spans="1:8" x14ac:dyDescent="0.2">
      <c r="A96" s="114"/>
      <c r="B96" s="83">
        <v>91</v>
      </c>
      <c r="C96" s="113" t="b">
        <v>0</v>
      </c>
      <c r="D96" s="112" t="e">
        <v>#NUM!</v>
      </c>
      <c r="E96" s="111" t="e">
        <f t="shared" si="3"/>
        <v>#NUM!</v>
      </c>
      <c r="F96" s="110" t="e">
        <f>_xll.qlSimpleQuote(E96,,PriceTickValue,Permanent,Trigger,ObjectOverwrite)</f>
        <v>#VALUE!</v>
      </c>
      <c r="G96" s="81" t="str">
        <f ca="1">_xll.ohRangeRetrieveError(F96)</f>
        <v/>
      </c>
      <c r="H96" s="109"/>
    </row>
    <row r="97" spans="1:8" x14ac:dyDescent="0.2">
      <c r="A97" s="114"/>
      <c r="B97" s="83">
        <v>92</v>
      </c>
      <c r="C97" s="113" t="b">
        <v>0</v>
      </c>
      <c r="D97" s="112" t="e">
        <v>#NUM!</v>
      </c>
      <c r="E97" s="111" t="e">
        <f t="shared" si="3"/>
        <v>#NUM!</v>
      </c>
      <c r="F97" s="110" t="e">
        <f>_xll.qlSimpleQuote(E97,,PriceTickValue,Permanent,Trigger,ObjectOverwrite)</f>
        <v>#VALUE!</v>
      </c>
      <c r="G97" s="81" t="str">
        <f ca="1">_xll.ohRangeRetrieveError(F97)</f>
        <v/>
      </c>
      <c r="H97" s="109"/>
    </row>
    <row r="98" spans="1:8" x14ac:dyDescent="0.2">
      <c r="A98" s="114"/>
      <c r="B98" s="83">
        <v>93</v>
      </c>
      <c r="C98" s="113" t="b">
        <v>0</v>
      </c>
      <c r="D98" s="112" t="e">
        <v>#NUM!</v>
      </c>
      <c r="E98" s="111" t="e">
        <f t="shared" si="3"/>
        <v>#NUM!</v>
      </c>
      <c r="F98" s="110" t="e">
        <f>_xll.qlSimpleQuote(E98,,PriceTickValue,Permanent,Trigger,ObjectOverwrite)</f>
        <v>#VALUE!</v>
      </c>
      <c r="G98" s="81" t="str">
        <f ca="1">_xll.ohRangeRetrieveError(F98)</f>
        <v/>
      </c>
      <c r="H98" s="109"/>
    </row>
    <row r="99" spans="1:8" x14ac:dyDescent="0.2">
      <c r="A99" s="114"/>
      <c r="B99" s="83">
        <v>94</v>
      </c>
      <c r="C99" s="113" t="b">
        <v>0</v>
      </c>
      <c r="D99" s="112" t="e">
        <v>#NUM!</v>
      </c>
      <c r="E99" s="111" t="e">
        <f t="shared" si="3"/>
        <v>#NUM!</v>
      </c>
      <c r="F99" s="110" t="e">
        <f>_xll.qlSimpleQuote(E99,,PriceTickValue,Permanent,Trigger,ObjectOverwrite)</f>
        <v>#VALUE!</v>
      </c>
      <c r="G99" s="81" t="str">
        <f ca="1">_xll.ohRangeRetrieveError(F99)</f>
        <v/>
      </c>
      <c r="H99" s="109"/>
    </row>
    <row r="100" spans="1:8" x14ac:dyDescent="0.2">
      <c r="A100" s="114"/>
      <c r="B100" s="83">
        <v>95</v>
      </c>
      <c r="C100" s="113" t="b">
        <v>0</v>
      </c>
      <c r="D100" s="112" t="e">
        <v>#NUM!</v>
      </c>
      <c r="E100" s="111" t="e">
        <f t="shared" si="3"/>
        <v>#NUM!</v>
      </c>
      <c r="F100" s="110" t="e">
        <f>_xll.qlSimpleQuote(E100,,PriceTickValue,Permanent,Trigger,ObjectOverwrite)</f>
        <v>#VALUE!</v>
      </c>
      <c r="G100" s="81" t="str">
        <f ca="1">_xll.ohRangeRetrieveError(F100)</f>
        <v/>
      </c>
      <c r="H100" s="109"/>
    </row>
    <row r="101" spans="1:8" x14ac:dyDescent="0.2">
      <c r="A101" s="114"/>
      <c r="B101" s="83">
        <v>96</v>
      </c>
      <c r="C101" s="113" t="b">
        <v>0</v>
      </c>
      <c r="D101" s="112" t="e">
        <v>#NUM!</v>
      </c>
      <c r="E101" s="111" t="e">
        <f t="shared" si="3"/>
        <v>#NUM!</v>
      </c>
      <c r="F101" s="110" t="e">
        <f>_xll.qlSimpleQuote(E101,,PriceTickValue,Permanent,Trigger,ObjectOverwrite)</f>
        <v>#VALUE!</v>
      </c>
      <c r="G101" s="81" t="str">
        <f ca="1">_xll.ohRangeRetrieveError(F101)</f>
        <v/>
      </c>
      <c r="H101" s="109"/>
    </row>
    <row r="102" spans="1:8" x14ac:dyDescent="0.2">
      <c r="A102" s="114"/>
      <c r="B102" s="83">
        <v>97</v>
      </c>
      <c r="C102" s="113" t="b">
        <v>0</v>
      </c>
      <c r="D102" s="112" t="e">
        <v>#NUM!</v>
      </c>
      <c r="E102" s="111" t="e">
        <f t="shared" ref="E102:E125" si="4">Currency&amp;$D$4&amp;$E$4&amp;$D102&amp;QuoteSuffix</f>
        <v>#NUM!</v>
      </c>
      <c r="F102" s="110" t="e">
        <f>_xll.qlSimpleQuote(E102,,PriceTickValue,Permanent,Trigger,ObjectOverwrite)</f>
        <v>#VALUE!</v>
      </c>
      <c r="G102" s="81" t="str">
        <f ca="1">_xll.ohRangeRetrieveError(F102)</f>
        <v/>
      </c>
      <c r="H102" s="109"/>
    </row>
    <row r="103" spans="1:8" x14ac:dyDescent="0.2">
      <c r="A103" s="114"/>
      <c r="B103" s="83">
        <v>98</v>
      </c>
      <c r="C103" s="113" t="b">
        <v>0</v>
      </c>
      <c r="D103" s="112" t="e">
        <v>#NUM!</v>
      </c>
      <c r="E103" s="111" t="e">
        <f t="shared" si="4"/>
        <v>#NUM!</v>
      </c>
      <c r="F103" s="110" t="e">
        <f>_xll.qlSimpleQuote(E103,,PriceTickValue,Permanent,Trigger,ObjectOverwrite)</f>
        <v>#VALUE!</v>
      </c>
      <c r="G103" s="81" t="str">
        <f ca="1">_xll.ohRangeRetrieveError(F103)</f>
        <v/>
      </c>
      <c r="H103" s="109"/>
    </row>
    <row r="104" spans="1:8" x14ac:dyDescent="0.2">
      <c r="A104" s="114"/>
      <c r="B104" s="83">
        <v>99</v>
      </c>
      <c r="C104" s="113" t="b">
        <v>0</v>
      </c>
      <c r="D104" s="112" t="e">
        <v>#NUM!</v>
      </c>
      <c r="E104" s="111" t="e">
        <f t="shared" si="4"/>
        <v>#NUM!</v>
      </c>
      <c r="F104" s="110" t="e">
        <f>_xll.qlSimpleQuote(E104,,PriceTickValue,Permanent,Trigger,ObjectOverwrite)</f>
        <v>#VALUE!</v>
      </c>
      <c r="G104" s="81" t="str">
        <f ca="1">_xll.ohRangeRetrieveError(F104)</f>
        <v/>
      </c>
      <c r="H104" s="109"/>
    </row>
    <row r="105" spans="1:8" x14ac:dyDescent="0.2">
      <c r="A105" s="114"/>
      <c r="B105" s="83">
        <v>100</v>
      </c>
      <c r="C105" s="113" t="b">
        <v>0</v>
      </c>
      <c r="D105" s="112" t="e">
        <v>#NUM!</v>
      </c>
      <c r="E105" s="111" t="e">
        <f t="shared" si="4"/>
        <v>#NUM!</v>
      </c>
      <c r="F105" s="110" t="e">
        <f>_xll.qlSimpleQuote(E105,,PriceTickValue,Permanent,Trigger,ObjectOverwrite)</f>
        <v>#VALUE!</v>
      </c>
      <c r="G105" s="81" t="str">
        <f ca="1">_xll.ohRangeRetrieveError(F105)</f>
        <v/>
      </c>
      <c r="H105" s="109"/>
    </row>
    <row r="106" spans="1:8" x14ac:dyDescent="0.2">
      <c r="A106" s="114"/>
      <c r="B106" s="83">
        <v>101</v>
      </c>
      <c r="C106" s="113" t="b">
        <v>0</v>
      </c>
      <c r="D106" s="112" t="e">
        <v>#NUM!</v>
      </c>
      <c r="E106" s="111" t="e">
        <f t="shared" si="4"/>
        <v>#NUM!</v>
      </c>
      <c r="F106" s="110" t="e">
        <f>_xll.qlSimpleQuote(E106,,PriceTickValue,Permanent,Trigger,ObjectOverwrite)</f>
        <v>#VALUE!</v>
      </c>
      <c r="G106" s="81" t="str">
        <f ca="1">_xll.ohRangeRetrieveError(F106)</f>
        <v/>
      </c>
      <c r="H106" s="109"/>
    </row>
    <row r="107" spans="1:8" x14ac:dyDescent="0.2">
      <c r="A107" s="114"/>
      <c r="B107" s="83">
        <v>102</v>
      </c>
      <c r="C107" s="113" t="b">
        <v>0</v>
      </c>
      <c r="D107" s="112" t="e">
        <v>#NUM!</v>
      </c>
      <c r="E107" s="111" t="e">
        <f t="shared" si="4"/>
        <v>#NUM!</v>
      </c>
      <c r="F107" s="110" t="e">
        <f>_xll.qlSimpleQuote(E107,,PriceTickValue,Permanent,Trigger,ObjectOverwrite)</f>
        <v>#VALUE!</v>
      </c>
      <c r="G107" s="81" t="str">
        <f ca="1">_xll.ohRangeRetrieveError(F107)</f>
        <v/>
      </c>
      <c r="H107" s="109"/>
    </row>
    <row r="108" spans="1:8" x14ac:dyDescent="0.2">
      <c r="A108" s="114"/>
      <c r="B108" s="83">
        <v>103</v>
      </c>
      <c r="C108" s="113" t="b">
        <v>0</v>
      </c>
      <c r="D108" s="112" t="e">
        <v>#NUM!</v>
      </c>
      <c r="E108" s="111" t="e">
        <f t="shared" si="4"/>
        <v>#NUM!</v>
      </c>
      <c r="F108" s="110" t="e">
        <f>_xll.qlSimpleQuote(E108,,PriceTickValue,Permanent,Trigger,ObjectOverwrite)</f>
        <v>#VALUE!</v>
      </c>
      <c r="G108" s="81" t="str">
        <f ca="1">_xll.ohRangeRetrieveError(F108)</f>
        <v/>
      </c>
      <c r="H108" s="109"/>
    </row>
    <row r="109" spans="1:8" x14ac:dyDescent="0.2">
      <c r="A109" s="114"/>
      <c r="B109" s="83">
        <v>104</v>
      </c>
      <c r="C109" s="113" t="b">
        <v>0</v>
      </c>
      <c r="D109" s="112" t="e">
        <v>#NUM!</v>
      </c>
      <c r="E109" s="111" t="e">
        <f t="shared" si="4"/>
        <v>#NUM!</v>
      </c>
      <c r="F109" s="110" t="e">
        <f>_xll.qlSimpleQuote(E109,,PriceTickValue,Permanent,Trigger,ObjectOverwrite)</f>
        <v>#VALUE!</v>
      </c>
      <c r="G109" s="81" t="str">
        <f ca="1">_xll.ohRangeRetrieveError(F109)</f>
        <v/>
      </c>
      <c r="H109" s="109"/>
    </row>
    <row r="110" spans="1:8" x14ac:dyDescent="0.2">
      <c r="A110" s="114"/>
      <c r="B110" s="83">
        <v>105</v>
      </c>
      <c r="C110" s="113" t="b">
        <v>0</v>
      </c>
      <c r="D110" s="112" t="e">
        <v>#NUM!</v>
      </c>
      <c r="E110" s="111" t="e">
        <f t="shared" si="4"/>
        <v>#NUM!</v>
      </c>
      <c r="F110" s="110" t="e">
        <f>_xll.qlSimpleQuote(E110,,PriceTickValue,Permanent,Trigger,ObjectOverwrite)</f>
        <v>#VALUE!</v>
      </c>
      <c r="G110" s="81" t="str">
        <f ca="1">_xll.ohRangeRetrieveError(F110)</f>
        <v/>
      </c>
      <c r="H110" s="109"/>
    </row>
    <row r="111" spans="1:8" x14ac:dyDescent="0.2">
      <c r="A111" s="114"/>
      <c r="B111" s="83">
        <v>106</v>
      </c>
      <c r="C111" s="113" t="b">
        <v>0</v>
      </c>
      <c r="D111" s="112" t="e">
        <v>#NUM!</v>
      </c>
      <c r="E111" s="111" t="e">
        <f t="shared" si="4"/>
        <v>#NUM!</v>
      </c>
      <c r="F111" s="110" t="e">
        <f>_xll.qlSimpleQuote(E111,,PriceTickValue,Permanent,Trigger,ObjectOverwrite)</f>
        <v>#VALUE!</v>
      </c>
      <c r="G111" s="81" t="str">
        <f ca="1">_xll.ohRangeRetrieveError(F111)</f>
        <v/>
      </c>
      <c r="H111" s="109"/>
    </row>
    <row r="112" spans="1:8" x14ac:dyDescent="0.2">
      <c r="A112" s="114"/>
      <c r="B112" s="83">
        <v>107</v>
      </c>
      <c r="C112" s="113" t="b">
        <v>0</v>
      </c>
      <c r="D112" s="112" t="e">
        <v>#NUM!</v>
      </c>
      <c r="E112" s="111" t="e">
        <f t="shared" si="4"/>
        <v>#NUM!</v>
      </c>
      <c r="F112" s="110" t="e">
        <f>_xll.qlSimpleQuote(E112,,PriceTickValue,Permanent,Trigger,ObjectOverwrite)</f>
        <v>#VALUE!</v>
      </c>
      <c r="G112" s="81" t="str">
        <f ca="1">_xll.ohRangeRetrieveError(F112)</f>
        <v/>
      </c>
      <c r="H112" s="109"/>
    </row>
    <row r="113" spans="1:8" x14ac:dyDescent="0.2">
      <c r="A113" s="114"/>
      <c r="B113" s="83">
        <v>108</v>
      </c>
      <c r="C113" s="113" t="b">
        <v>0</v>
      </c>
      <c r="D113" s="112" t="e">
        <v>#NUM!</v>
      </c>
      <c r="E113" s="111" t="e">
        <f t="shared" si="4"/>
        <v>#NUM!</v>
      </c>
      <c r="F113" s="110" t="e">
        <f>_xll.qlSimpleQuote(E113,,PriceTickValue,Permanent,Trigger,ObjectOverwrite)</f>
        <v>#VALUE!</v>
      </c>
      <c r="G113" s="81" t="str">
        <f ca="1">_xll.ohRangeRetrieveError(F113)</f>
        <v/>
      </c>
      <c r="H113" s="109"/>
    </row>
    <row r="114" spans="1:8" x14ac:dyDescent="0.2">
      <c r="A114" s="114"/>
      <c r="B114" s="83">
        <v>109</v>
      </c>
      <c r="C114" s="113" t="b">
        <v>0</v>
      </c>
      <c r="D114" s="112" t="e">
        <v>#NUM!</v>
      </c>
      <c r="E114" s="111" t="e">
        <f t="shared" si="4"/>
        <v>#NUM!</v>
      </c>
      <c r="F114" s="110" t="e">
        <f>_xll.qlSimpleQuote(E114,,PriceTickValue,Permanent,Trigger,ObjectOverwrite)</f>
        <v>#VALUE!</v>
      </c>
      <c r="G114" s="81" t="str">
        <f ca="1">_xll.ohRangeRetrieveError(F114)</f>
        <v/>
      </c>
      <c r="H114" s="109"/>
    </row>
    <row r="115" spans="1:8" x14ac:dyDescent="0.2">
      <c r="A115" s="114"/>
      <c r="B115" s="83">
        <v>110</v>
      </c>
      <c r="C115" s="113" t="b">
        <v>0</v>
      </c>
      <c r="D115" s="112" t="e">
        <v>#NUM!</v>
      </c>
      <c r="E115" s="111" t="e">
        <f t="shared" si="4"/>
        <v>#NUM!</v>
      </c>
      <c r="F115" s="110" t="e">
        <f>_xll.qlSimpleQuote(E115,,PriceTickValue,Permanent,Trigger,ObjectOverwrite)</f>
        <v>#VALUE!</v>
      </c>
      <c r="G115" s="81" t="str">
        <f ca="1">_xll.ohRangeRetrieveError(F115)</f>
        <v/>
      </c>
      <c r="H115" s="109"/>
    </row>
    <row r="116" spans="1:8" x14ac:dyDescent="0.2">
      <c r="A116" s="114"/>
      <c r="B116" s="83">
        <v>111</v>
      </c>
      <c r="C116" s="113" t="b">
        <v>0</v>
      </c>
      <c r="D116" s="112" t="e">
        <v>#NUM!</v>
      </c>
      <c r="E116" s="111" t="e">
        <f t="shared" si="4"/>
        <v>#NUM!</v>
      </c>
      <c r="F116" s="110" t="e">
        <f>_xll.qlSimpleQuote(E116,,PriceTickValue,Permanent,Trigger,ObjectOverwrite)</f>
        <v>#VALUE!</v>
      </c>
      <c r="G116" s="81" t="str">
        <f ca="1">_xll.ohRangeRetrieveError(F116)</f>
        <v/>
      </c>
      <c r="H116" s="109"/>
    </row>
    <row r="117" spans="1:8" x14ac:dyDescent="0.2">
      <c r="A117" s="114"/>
      <c r="B117" s="83">
        <v>112</v>
      </c>
      <c r="C117" s="113" t="b">
        <v>0</v>
      </c>
      <c r="D117" s="112" t="e">
        <v>#NUM!</v>
      </c>
      <c r="E117" s="111" t="e">
        <f t="shared" si="4"/>
        <v>#NUM!</v>
      </c>
      <c r="F117" s="110" t="e">
        <f>_xll.qlSimpleQuote(E117,,PriceTickValue,Permanent,Trigger,ObjectOverwrite)</f>
        <v>#VALUE!</v>
      </c>
      <c r="G117" s="81" t="str">
        <f ca="1">_xll.ohRangeRetrieveError(F117)</f>
        <v/>
      </c>
      <c r="H117" s="109"/>
    </row>
    <row r="118" spans="1:8" x14ac:dyDescent="0.2">
      <c r="A118" s="114"/>
      <c r="B118" s="83">
        <v>113</v>
      </c>
      <c r="C118" s="113" t="b">
        <v>0</v>
      </c>
      <c r="D118" s="112" t="e">
        <v>#NUM!</v>
      </c>
      <c r="E118" s="111" t="e">
        <f t="shared" si="4"/>
        <v>#NUM!</v>
      </c>
      <c r="F118" s="110" t="e">
        <f>_xll.qlSimpleQuote(E118,,PriceTickValue,Permanent,Trigger,ObjectOverwrite)</f>
        <v>#VALUE!</v>
      </c>
      <c r="G118" s="81" t="str">
        <f ca="1">_xll.ohRangeRetrieveError(F118)</f>
        <v/>
      </c>
      <c r="H118" s="109"/>
    </row>
    <row r="119" spans="1:8" x14ac:dyDescent="0.2">
      <c r="A119" s="114"/>
      <c r="B119" s="83">
        <v>114</v>
      </c>
      <c r="C119" s="113" t="b">
        <v>0</v>
      </c>
      <c r="D119" s="112" t="e">
        <v>#NUM!</v>
      </c>
      <c r="E119" s="111" t="e">
        <f t="shared" si="4"/>
        <v>#NUM!</v>
      </c>
      <c r="F119" s="110" t="e">
        <f>_xll.qlSimpleQuote(E119,,PriceTickValue,Permanent,Trigger,ObjectOverwrite)</f>
        <v>#VALUE!</v>
      </c>
      <c r="G119" s="81" t="str">
        <f ca="1">_xll.ohRangeRetrieveError(F119)</f>
        <v/>
      </c>
      <c r="H119" s="109"/>
    </row>
    <row r="120" spans="1:8" x14ac:dyDescent="0.2">
      <c r="A120" s="114"/>
      <c r="B120" s="83">
        <v>115</v>
      </c>
      <c r="C120" s="113" t="b">
        <v>0</v>
      </c>
      <c r="D120" s="112" t="e">
        <v>#NUM!</v>
      </c>
      <c r="E120" s="111" t="e">
        <f t="shared" si="4"/>
        <v>#NUM!</v>
      </c>
      <c r="F120" s="110" t="e">
        <f>_xll.qlSimpleQuote(E120,,PriceTickValue,Permanent,Trigger,ObjectOverwrite)</f>
        <v>#VALUE!</v>
      </c>
      <c r="G120" s="81" t="str">
        <f ca="1">_xll.ohRangeRetrieveError(F120)</f>
        <v/>
      </c>
      <c r="H120" s="109"/>
    </row>
    <row r="121" spans="1:8" x14ac:dyDescent="0.2">
      <c r="A121" s="114"/>
      <c r="B121" s="83">
        <v>116</v>
      </c>
      <c r="C121" s="113" t="b">
        <v>0</v>
      </c>
      <c r="D121" s="112" t="e">
        <v>#NUM!</v>
      </c>
      <c r="E121" s="111" t="e">
        <f t="shared" si="4"/>
        <v>#NUM!</v>
      </c>
      <c r="F121" s="110" t="e">
        <f>_xll.qlSimpleQuote(E121,,PriceTickValue,Permanent,Trigger,ObjectOverwrite)</f>
        <v>#VALUE!</v>
      </c>
      <c r="G121" s="81" t="str">
        <f ca="1">_xll.ohRangeRetrieveError(F121)</f>
        <v/>
      </c>
      <c r="H121" s="109"/>
    </row>
    <row r="122" spans="1:8" x14ac:dyDescent="0.2">
      <c r="A122" s="114"/>
      <c r="B122" s="83">
        <v>117</v>
      </c>
      <c r="C122" s="113" t="b">
        <v>0</v>
      </c>
      <c r="D122" s="112" t="e">
        <v>#NUM!</v>
      </c>
      <c r="E122" s="111" t="e">
        <f t="shared" si="4"/>
        <v>#NUM!</v>
      </c>
      <c r="F122" s="110" t="e">
        <f>_xll.qlSimpleQuote(E122,,PriceTickValue,Permanent,Trigger,ObjectOverwrite)</f>
        <v>#VALUE!</v>
      </c>
      <c r="G122" s="81" t="str">
        <f ca="1">_xll.ohRangeRetrieveError(F122)</f>
        <v/>
      </c>
      <c r="H122" s="109"/>
    </row>
    <row r="123" spans="1:8" x14ac:dyDescent="0.2">
      <c r="A123" s="114"/>
      <c r="B123" s="83">
        <v>118</v>
      </c>
      <c r="C123" s="113" t="b">
        <v>0</v>
      </c>
      <c r="D123" s="112" t="e">
        <v>#NUM!</v>
      </c>
      <c r="E123" s="111" t="e">
        <f t="shared" si="4"/>
        <v>#NUM!</v>
      </c>
      <c r="F123" s="110" t="e">
        <f>_xll.qlSimpleQuote(E123,,PriceTickValue,Permanent,Trigger,ObjectOverwrite)</f>
        <v>#VALUE!</v>
      </c>
      <c r="G123" s="81" t="str">
        <f ca="1">_xll.ohRangeRetrieveError(F123)</f>
        <v/>
      </c>
      <c r="H123" s="109"/>
    </row>
    <row r="124" spans="1:8" x14ac:dyDescent="0.2">
      <c r="A124" s="114"/>
      <c r="B124" s="83">
        <v>119</v>
      </c>
      <c r="C124" s="113" t="b">
        <v>0</v>
      </c>
      <c r="D124" s="112" t="e">
        <v>#NUM!</v>
      </c>
      <c r="E124" s="111" t="e">
        <f t="shared" si="4"/>
        <v>#NUM!</v>
      </c>
      <c r="F124" s="110" t="e">
        <f>_xll.qlSimpleQuote(E124,,PriceTickValue,Permanent,Trigger,ObjectOverwrite)</f>
        <v>#VALUE!</v>
      </c>
      <c r="G124" s="81" t="str">
        <f ca="1">_xll.ohRangeRetrieveError(F124)</f>
        <v/>
      </c>
      <c r="H124" s="109"/>
    </row>
    <row r="125" spans="1:8" x14ac:dyDescent="0.2">
      <c r="A125" s="114"/>
      <c r="B125" s="83">
        <v>120</v>
      </c>
      <c r="C125" s="113" t="b">
        <v>0</v>
      </c>
      <c r="D125" s="112" t="e">
        <v>#NUM!</v>
      </c>
      <c r="E125" s="111" t="e">
        <f t="shared" si="4"/>
        <v>#NUM!</v>
      </c>
      <c r="F125" s="110" t="e">
        <f>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ref="D7:D48">_xll.qlIMMcode(FuturesDates)</f>
        <v>#NUM!</v>
      </c>
      <c r="E7" s="111" t="e">
        <f t="shared" ref="E7:E38" si="0">Currency&amp;$D$5&amp;$E$5&amp;$D7&amp;QuoteSuffix</f>
        <v>#NUM!</v>
      </c>
      <c r="F7" s="116" t="e">
        <f>_xll.qlSimpleQuote(E7,,PriceTickValue,Permanent,Trigger,ObjectOverwrite)</f>
        <v>#VALUE!</v>
      </c>
      <c r="G7" s="115" t="str">
        <f ca="1">_xll.ohRangeRetrieveError(F7)</f>
        <v/>
      </c>
      <c r="H7" s="109"/>
      <c r="J7" s="259"/>
      <c r="K7" s="272">
        <v>1</v>
      </c>
      <c r="L7" s="271" t="b">
        <v>0</v>
      </c>
      <c r="M7" s="219" t="e">
        <f t="array" ref="M7:M48">_xll.qlIMMcode(FuturesDates)</f>
        <v>#NUM!</v>
      </c>
      <c r="N7" s="270" t="e">
        <f t="array" ref="N7:N48">_xll.qlIMMNextDates(_xll.qlSettingsEvaluationDate(Trigger)-1,$L7:$L48)</f>
        <v>#NUM!</v>
      </c>
      <c r="O7" s="219" t="e">
        <f t="array" ref="O7:O48">VLOOKUP(Currency,LiffeCodes,2)&amp;FuturesCodes</f>
        <v>#NUM!</v>
      </c>
      <c r="P7" s="269">
        <v>42142</v>
      </c>
      <c r="Q7" s="219">
        <v>100.01</v>
      </c>
      <c r="R7" s="219">
        <v>100.015</v>
      </c>
      <c r="S7" s="219">
        <v>100.01</v>
      </c>
      <c r="T7" s="219">
        <v>100.005</v>
      </c>
      <c r="U7" s="222">
        <f>_xll.qlMidSafe($Q7,$R7)</f>
        <v>100.0125</v>
      </c>
      <c r="V7" s="201"/>
      <c r="W7" s="268">
        <v>100.0125</v>
      </c>
      <c r="X7" s="201"/>
      <c r="Y7" s="267">
        <f t="array" ref="Y7:Y48">QuoteStatic</f>
        <v>100.0125</v>
      </c>
      <c r="Z7" s="222" t="e">
        <f>_xll.qlSimpleQuoteSetValue(F7,Y7,Trigger)</f>
        <v>#NUM!</v>
      </c>
      <c r="AA7" s="43"/>
      <c r="AB7" s="17"/>
      <c r="AC7" s="62" t="s">
        <v>76</v>
      </c>
      <c r="AD7" s="60" t="s">
        <v>183</v>
      </c>
      <c r="AE7" s="17"/>
      <c r="AF7" s="238">
        <f t="shared" ref="AF7:AF48" si="1">(R7-U7)/50</f>
        <v>4.9999999999954527E-5</v>
      </c>
      <c r="AH7" s="114"/>
      <c r="AI7" s="119">
        <v>1</v>
      </c>
      <c r="AJ7" s="117" t="b">
        <v>0</v>
      </c>
      <c r="AK7" s="117" t="e">
        <f t="array" ref="AK7:AK48">_xll.qlIMMcode(FuturesDates)</f>
        <v>#NUM!</v>
      </c>
      <c r="AL7" s="196" t="e">
        <f t="shared" ref="AL7:AL48" si="2">Currency&amp;"FUT"&amp;$AN$4&amp;$AK7&amp;QuoteSuffix</f>
        <v>#NUM!</v>
      </c>
      <c r="AM7" s="197" t="e">
        <f t="shared" ref="AM7:AM48" si="3">Currency&amp;"FUT"&amp;$AN$4&amp;$AK7&amp;"ConvAdj"&amp;QuoteSuffix</f>
        <v>#NUM!</v>
      </c>
      <c r="AN7" s="196" t="e">
        <f>_xll.qlFuturesConvAdjustmentQuote($AM7,IborIndex,$AK7,$AL7,Volatility,MeanReversion,Permanent,Trigger,ObjectOverwrite)</f>
        <v>#VALUE!</v>
      </c>
      <c r="AO7" s="51" t="str">
        <f ca="1">_xll.ohRangeRetrieveError(AN7)</f>
        <v/>
      </c>
      <c r="AP7" s="43"/>
    </row>
    <row r="8" spans="1:43" x14ac:dyDescent="0.2">
      <c r="A8" s="114"/>
      <c r="B8" s="83">
        <v>2</v>
      </c>
      <c r="C8" s="113" t="b">
        <v>0</v>
      </c>
      <c r="D8" s="112" t="e">
        <v>#NUM!</v>
      </c>
      <c r="E8" s="111" t="e">
        <f t="shared" si="0"/>
        <v>#NUM!</v>
      </c>
      <c r="F8" s="110" t="e">
        <f>_xll.qlSimpleQuote(E8,,PriceTickValue,Permanent,Trigger,ObjectOverwrite)</f>
        <v>#VALUE!</v>
      </c>
      <c r="G8" s="81" t="str">
        <f ca="1">_xll.ohRangeRetrieveError(F8)</f>
        <v/>
      </c>
      <c r="H8" s="109"/>
      <c r="J8" s="259"/>
      <c r="K8" s="265">
        <v>2</v>
      </c>
      <c r="L8" s="264" t="b">
        <v>0</v>
      </c>
      <c r="M8" s="207" t="e">
        <v>#NUM!</v>
      </c>
      <c r="N8" s="263" t="e">
        <v>#NUM!</v>
      </c>
      <c r="O8" s="207" t="e">
        <v>#NUM!</v>
      </c>
      <c r="P8" s="262">
        <v>42170</v>
      </c>
      <c r="Q8" s="207">
        <v>100.005</v>
      </c>
      <c r="R8" s="207">
        <v>100.01</v>
      </c>
      <c r="S8" s="207">
        <v>100.01</v>
      </c>
      <c r="T8" s="207">
        <v>100</v>
      </c>
      <c r="U8" s="210">
        <f>_xll.qlMidSafe($Q8,$R8)</f>
        <v>100.00749999999999</v>
      </c>
      <c r="V8" s="201"/>
      <c r="W8" s="266">
        <v>100.0025</v>
      </c>
      <c r="X8" s="201"/>
      <c r="Y8" s="260">
        <v>100.0025</v>
      </c>
      <c r="Z8" s="210" t="e">
        <f>_xll.qlSimpleQuoteSetValue(F8,Y8,Trigger)</f>
        <v>#NUM!</v>
      </c>
      <c r="AA8" s="43"/>
      <c r="AB8" s="17"/>
      <c r="AC8" s="62" t="s">
        <v>64</v>
      </c>
      <c r="AD8" s="60" t="s">
        <v>182</v>
      </c>
      <c r="AE8" s="17"/>
      <c r="AF8" s="238">
        <f t="shared" si="1"/>
        <v>5.0000000000238744E-5</v>
      </c>
      <c r="AH8" s="114"/>
      <c r="AI8" s="83">
        <v>2</v>
      </c>
      <c r="AJ8" s="112" t="b">
        <v>0</v>
      </c>
      <c r="AK8" s="112" t="e">
        <v>#NUM!</v>
      </c>
      <c r="AL8" s="196" t="e">
        <f t="shared" si="2"/>
        <v>#NUM!</v>
      </c>
      <c r="AM8" s="197" t="e">
        <f t="shared" si="3"/>
        <v>#NUM!</v>
      </c>
      <c r="AN8" s="196" t="e">
        <f>_xll.qlFuturesConvAdjustmentQuote($AM8,IborIndex,$AK8,$AL8,Volatility,MeanReversion,Permanent,Trigger,ObjectOverwrite)</f>
        <v>#VALUE!</v>
      </c>
      <c r="AO8" s="51" t="str">
        <f ca="1">_xll.ohRangeRetrieveError(AN8)</f>
        <v/>
      </c>
      <c r="AP8" s="43"/>
    </row>
    <row r="9" spans="1:43" x14ac:dyDescent="0.2">
      <c r="A9" s="114"/>
      <c r="B9" s="83">
        <v>3</v>
      </c>
      <c r="C9" s="113" t="b">
        <v>0</v>
      </c>
      <c r="D9" s="112" t="e">
        <v>#NUM!</v>
      </c>
      <c r="E9" s="111" t="e">
        <f t="shared" si="0"/>
        <v>#NUM!</v>
      </c>
      <c r="F9" s="110" t="e">
        <f>_xll.qlSimpleQuote(E9,,PriceTickValue,Permanent,Trigger,ObjectOverwrite)</f>
        <v>#VALUE!</v>
      </c>
      <c r="G9" s="81" t="str">
        <f ca="1">_xll.ohRangeRetrieveError(F9)</f>
        <v/>
      </c>
      <c r="H9" s="109"/>
      <c r="J9" s="259"/>
      <c r="K9" s="265">
        <v>3</v>
      </c>
      <c r="L9" s="264" t="b">
        <v>0</v>
      </c>
      <c r="M9" s="207" t="e">
        <v>#NUM!</v>
      </c>
      <c r="N9" s="263" t="e">
        <v>#NUM!</v>
      </c>
      <c r="O9" s="207" t="e">
        <v>#NUM!</v>
      </c>
      <c r="P9" s="262">
        <v>42198</v>
      </c>
      <c r="Q9" s="207">
        <v>100.005</v>
      </c>
      <c r="R9" s="207">
        <v>0</v>
      </c>
      <c r="S9" s="207">
        <v>0</v>
      </c>
      <c r="T9" s="207">
        <v>100</v>
      </c>
      <c r="U9" s="210" t="e">
        <f>_xll.qlMidSafe($Q9,$R9)</f>
        <v>#NUM!</v>
      </c>
      <c r="V9" s="201"/>
      <c r="W9" s="266">
        <v>100.015</v>
      </c>
      <c r="X9" s="201"/>
      <c r="Y9" s="260">
        <v>100.015</v>
      </c>
      <c r="Z9" s="210" t="e">
        <f>_xll.qlSimpleQuoteSetValue(F9,Y9,Trigger)</f>
        <v>#NUM!</v>
      </c>
      <c r="AA9" s="43"/>
      <c r="AB9" s="17"/>
      <c r="AC9" s="62" t="s">
        <v>73</v>
      </c>
      <c r="AD9" s="60" t="s">
        <v>181</v>
      </c>
      <c r="AE9" s="17"/>
      <c r="AF9" s="238" t="e">
        <f t="shared" si="1"/>
        <v>#NUM!</v>
      </c>
      <c r="AH9" s="114"/>
      <c r="AI9" s="83">
        <v>3</v>
      </c>
      <c r="AJ9" s="112" t="b">
        <v>0</v>
      </c>
      <c r="AK9" s="112" t="e">
        <v>#NUM!</v>
      </c>
      <c r="AL9" s="196" t="e">
        <f t="shared" si="2"/>
        <v>#NUM!</v>
      </c>
      <c r="AM9" s="197" t="e">
        <f t="shared" si="3"/>
        <v>#NUM!</v>
      </c>
      <c r="AN9" s="196" t="e">
        <f>_xll.qlFuturesConvAdjustmentQuote($AM9,IborIndex,$AK9,$AL9,Volatility,MeanReversion,Permanent,Trigger,ObjectOverwrite)</f>
        <v>#VALUE!</v>
      </c>
      <c r="AO9" s="51" t="str">
        <f ca="1">_xll.ohRangeRetrieveError(AN9)</f>
        <v/>
      </c>
      <c r="AP9" s="43"/>
    </row>
    <row r="10" spans="1:43" x14ac:dyDescent="0.2">
      <c r="A10" s="114"/>
      <c r="B10" s="83">
        <v>4</v>
      </c>
      <c r="C10" s="113" t="b">
        <v>0</v>
      </c>
      <c r="D10" s="112" t="e">
        <v>#NUM!</v>
      </c>
      <c r="E10" s="111" t="e">
        <f t="shared" si="0"/>
        <v>#NUM!</v>
      </c>
      <c r="F10" s="110" t="e">
        <f>_xll.qlSimpleQuote(E10,,PriceTickValue,Permanent,Trigger,ObjectOverwrite)</f>
        <v>#VALUE!</v>
      </c>
      <c r="G10" s="81" t="str">
        <f ca="1">_xll.ohRangeRetrieveError(F10)</f>
        <v/>
      </c>
      <c r="H10" s="109"/>
      <c r="J10" s="259"/>
      <c r="K10" s="265">
        <v>4</v>
      </c>
      <c r="L10" s="264" t="b">
        <v>0</v>
      </c>
      <c r="M10" s="207" t="e">
        <v>#NUM!</v>
      </c>
      <c r="N10" s="263" t="e">
        <v>#NUM!</v>
      </c>
      <c r="O10" s="207" t="e">
        <v>#NUM!</v>
      </c>
      <c r="P10" s="262">
        <v>42233</v>
      </c>
      <c r="Q10" s="207">
        <v>0</v>
      </c>
      <c r="R10" s="207">
        <v>0</v>
      </c>
      <c r="S10" s="207">
        <v>0</v>
      </c>
      <c r="T10" s="207">
        <v>100</v>
      </c>
      <c r="U10" s="210" t="e">
        <f>_xll.qlMidSafe($Q10,$R10)</f>
        <v>#NUM!</v>
      </c>
      <c r="V10" s="201"/>
      <c r="W10" s="266" t="e">
        <v>#NUM!</v>
      </c>
      <c r="X10" s="201"/>
      <c r="Y10" s="260" t="e">
        <v>#NUM!</v>
      </c>
      <c r="Z10" s="210" t="e">
        <f>_xll.qlSimpleQuoteSetValue(F10,Y10,Trigger)</f>
        <v>#VALUE!</v>
      </c>
      <c r="AA10" s="43"/>
      <c r="AB10" s="17"/>
      <c r="AC10" s="62" t="s">
        <v>72</v>
      </c>
      <c r="AD10" s="60"/>
      <c r="AE10" s="17"/>
      <c r="AF10" s="238" t="e">
        <f t="shared" si="1"/>
        <v>#NUM!</v>
      </c>
      <c r="AH10" s="114"/>
      <c r="AI10" s="83">
        <v>4</v>
      </c>
      <c r="AJ10" s="112" t="b">
        <v>0</v>
      </c>
      <c r="AK10" s="112" t="e">
        <v>#NUM!</v>
      </c>
      <c r="AL10" s="196" t="e">
        <f t="shared" si="2"/>
        <v>#NUM!</v>
      </c>
      <c r="AM10" s="197" t="e">
        <f t="shared" si="3"/>
        <v>#NUM!</v>
      </c>
      <c r="AN10" s="196" t="e">
        <f>_xll.qlFuturesConvAdjustmentQuote($AM10,IborIndex,$AK10,$AL10,Volatility,MeanReversion,Permanent,Trigger,ObjectOverwrite)</f>
        <v>#VALUE!</v>
      </c>
      <c r="AO10" s="51" t="str">
        <f ca="1">_xll.ohRangeRetrieveError(AN10)</f>
        <v/>
      </c>
      <c r="AP10" s="43"/>
    </row>
    <row r="11" spans="1:43" ht="12" thickBot="1" x14ac:dyDescent="0.25">
      <c r="A11" s="114"/>
      <c r="B11" s="83">
        <v>5</v>
      </c>
      <c r="C11" s="113" t="b">
        <v>0</v>
      </c>
      <c r="D11" s="112" t="e">
        <v>#NUM!</v>
      </c>
      <c r="E11" s="111" t="e">
        <f t="shared" si="0"/>
        <v>#NUM!</v>
      </c>
      <c r="F11" s="110" t="e">
        <f>_xll.qlSimpleQuote(E11,,PriceTickValue,Permanent,Trigger,ObjectOverwrite)</f>
        <v>#VALUE!</v>
      </c>
      <c r="G11" s="81" t="str">
        <f ca="1">_xll.ohRangeRetrieveError(F11)</f>
        <v/>
      </c>
      <c r="H11" s="109"/>
      <c r="J11" s="259"/>
      <c r="K11" s="265">
        <v>5</v>
      </c>
      <c r="L11" s="264" t="b">
        <v>0</v>
      </c>
      <c r="M11" s="207" t="e">
        <v>#NUM!</v>
      </c>
      <c r="N11" s="263" t="e">
        <v>#NUM!</v>
      </c>
      <c r="O11" s="207" t="e">
        <v>#NUM!</v>
      </c>
      <c r="P11" s="262">
        <v>42261</v>
      </c>
      <c r="Q11" s="207">
        <v>100</v>
      </c>
      <c r="R11" s="207">
        <v>100.005</v>
      </c>
      <c r="S11" s="207">
        <v>100.005</v>
      </c>
      <c r="T11" s="207">
        <v>100</v>
      </c>
      <c r="U11" s="210">
        <f>_xll.qlMidSafe($Q11,$R11)</f>
        <v>100.0025</v>
      </c>
      <c r="V11" s="201"/>
      <c r="W11" s="261">
        <v>100.00749999999999</v>
      </c>
      <c r="X11" s="201"/>
      <c r="Y11" s="260">
        <v>100.00749999999999</v>
      </c>
      <c r="Z11" s="210" t="e">
        <f>_xll.qlSimpleQuoteSetValue(F11,Y11,Trigger)</f>
        <v>#NUM!</v>
      </c>
      <c r="AA11" s="43"/>
      <c r="AB11" s="17"/>
      <c r="AC11" s="59" t="s">
        <v>70</v>
      </c>
      <c r="AD11" s="57" t="s">
        <v>180</v>
      </c>
      <c r="AE11" s="17"/>
      <c r="AF11" s="238">
        <f t="shared" si="1"/>
        <v>4.9999999999954527E-5</v>
      </c>
      <c r="AH11" s="114"/>
      <c r="AI11" s="83">
        <v>5</v>
      </c>
      <c r="AJ11" s="112" t="b">
        <v>0</v>
      </c>
      <c r="AK11" s="112" t="e">
        <v>#NUM!</v>
      </c>
      <c r="AL11" s="196" t="e">
        <f t="shared" si="2"/>
        <v>#NUM!</v>
      </c>
      <c r="AM11" s="197" t="e">
        <f t="shared" si="3"/>
        <v>#NUM!</v>
      </c>
      <c r="AN11" s="196" t="e">
        <f>_xll.qlFuturesConvAdjustmentQuote($AM11,IborIndex,$AK11,$AL11,Volatility,MeanReversion,Permanent,Trigger,ObjectOverwrite)</f>
        <v>#VALUE!</v>
      </c>
      <c r="AO11" s="51" t="str">
        <f ca="1">_xll.ohRangeRetrieveError(AN11)</f>
        <v/>
      </c>
      <c r="AP11" s="43"/>
    </row>
    <row r="12" spans="1:43" x14ac:dyDescent="0.2">
      <c r="A12" s="114"/>
      <c r="B12" s="83">
        <v>6</v>
      </c>
      <c r="C12" s="113" t="b">
        <v>0</v>
      </c>
      <c r="D12" s="112" t="e">
        <v>#NUM!</v>
      </c>
      <c r="E12" s="111" t="e">
        <f t="shared" si="0"/>
        <v>#NUM!</v>
      </c>
      <c r="F12" s="110" t="e">
        <f>_xll.qlSimpleQuote(E12,,PriceTickValue,Permanent,Trigger,ObjectOverwrite)</f>
        <v>#VALUE!</v>
      </c>
      <c r="G12" s="81" t="str">
        <f ca="1">_xll.ohRangeRetrieveError(F12)</f>
        <v/>
      </c>
      <c r="H12" s="109"/>
      <c r="J12" s="259"/>
      <c r="K12" s="265">
        <v>6</v>
      </c>
      <c r="L12" s="264" t="b">
        <v>0</v>
      </c>
      <c r="M12" s="207" t="e">
        <v>#NUM!</v>
      </c>
      <c r="N12" s="263" t="e">
        <v>#NUM!</v>
      </c>
      <c r="O12" s="207" t="e">
        <v>#NUM!</v>
      </c>
      <c r="P12" s="262">
        <v>42296</v>
      </c>
      <c r="Q12" s="207">
        <v>0</v>
      </c>
      <c r="R12" s="207">
        <v>0</v>
      </c>
      <c r="S12" s="207">
        <v>0</v>
      </c>
      <c r="T12" s="207">
        <v>99.99</v>
      </c>
      <c r="U12" s="210" t="e">
        <f>_xll.qlMidSafe($Q12,$R12)</f>
        <v>#NUM!</v>
      </c>
      <c r="V12" s="201"/>
      <c r="W12" s="261" t="e">
        <v>#NUM!</v>
      </c>
      <c r="X12" s="201"/>
      <c r="Y12" s="260" t="e">
        <v>#NUM!</v>
      </c>
      <c r="Z12" s="210" t="e">
        <f>_xll.qlSimpleQuoteSetValue(F12,Y12,Trigger)</f>
        <v>#VALUE!</v>
      </c>
      <c r="AA12" s="43"/>
      <c r="AB12" s="17"/>
      <c r="AC12" s="17"/>
      <c r="AD12" s="17"/>
      <c r="AE12" s="17"/>
      <c r="AF12" s="238" t="e">
        <f t="shared" si="1"/>
        <v>#NUM!</v>
      </c>
      <c r="AH12" s="114"/>
      <c r="AI12" s="83">
        <v>6</v>
      </c>
      <c r="AJ12" s="112" t="b">
        <v>0</v>
      </c>
      <c r="AK12" s="112" t="e">
        <v>#NUM!</v>
      </c>
      <c r="AL12" s="196" t="e">
        <f t="shared" si="2"/>
        <v>#NUM!</v>
      </c>
      <c r="AM12" s="197" t="e">
        <f t="shared" si="3"/>
        <v>#NUM!</v>
      </c>
      <c r="AN12" s="196" t="e">
        <f>_xll.qlFuturesConvAdjustmentQuote($AM12,IborIndex,$AK12,$AL12,Volatility,MeanReversion,Permanent,Trigger,ObjectOverwrite)</f>
        <v>#VALUE!</v>
      </c>
      <c r="AO12" s="51" t="str">
        <f ca="1">_xll.ohRangeRetrieveError(AN12)</f>
        <v/>
      </c>
      <c r="AP12" s="43"/>
    </row>
    <row r="13" spans="1:43" x14ac:dyDescent="0.2">
      <c r="A13" s="114"/>
      <c r="B13" s="83">
        <v>7</v>
      </c>
      <c r="C13" s="113" t="b">
        <v>0</v>
      </c>
      <c r="D13" s="112" t="e">
        <v>#NUM!</v>
      </c>
      <c r="E13" s="111" t="e">
        <f t="shared" si="0"/>
        <v>#NUM!</v>
      </c>
      <c r="F13" s="110" t="e">
        <f>_xll.qlSimpleQuote(E13,,PriceTickValue,Permanent,Trigger,ObjectOverwrite)</f>
        <v>#VALUE!</v>
      </c>
      <c r="G13" s="81" t="str">
        <f ca="1">_xll.ohRangeRetrieveError(F13)</f>
        <v/>
      </c>
      <c r="H13" s="109"/>
      <c r="J13" s="259"/>
      <c r="K13" s="265">
        <v>7</v>
      </c>
      <c r="L13" s="264" t="b">
        <v>0</v>
      </c>
      <c r="M13" s="207" t="e">
        <v>#NUM!</v>
      </c>
      <c r="N13" s="263" t="e">
        <v>#NUM!</v>
      </c>
      <c r="O13" s="207" t="e">
        <v>#NUM!</v>
      </c>
      <c r="P13" s="262" t="s">
        <v>227</v>
      </c>
      <c r="Q13" s="207" t="s">
        <v>227</v>
      </c>
      <c r="R13" s="207" t="s">
        <v>227</v>
      </c>
      <c r="S13" s="207" t="s">
        <v>227</v>
      </c>
      <c r="T13" s="207" t="s">
        <v>227</v>
      </c>
      <c r="U13" s="210" t="e">
        <f>_xll.qlMidSafe($Q13,$R13)</f>
        <v>#NUM!</v>
      </c>
      <c r="V13" s="201"/>
      <c r="W13" s="261" t="e">
        <v>#NUM!</v>
      </c>
      <c r="X13" s="201"/>
      <c r="Y13" s="260" t="e">
        <v>#NUM!</v>
      </c>
      <c r="Z13" s="210" t="e">
        <f>_xll.qlSimpleQuoteSetValue(F13,Y13,Trigger)</f>
        <v>#VALUE!</v>
      </c>
      <c r="AA13" s="43"/>
      <c r="AB13" s="17"/>
      <c r="AC13" s="17"/>
      <c r="AD13" s="17"/>
      <c r="AE13" s="17"/>
      <c r="AF13" s="238" t="e">
        <f t="shared" si="1"/>
        <v>#VALUE!</v>
      </c>
      <c r="AH13" s="114"/>
      <c r="AI13" s="83">
        <v>7</v>
      </c>
      <c r="AJ13" s="112" t="b">
        <v>0</v>
      </c>
      <c r="AK13" s="112" t="e">
        <v>#NUM!</v>
      </c>
      <c r="AL13" s="196" t="e">
        <f t="shared" si="2"/>
        <v>#NUM!</v>
      </c>
      <c r="AM13" s="197" t="e">
        <f t="shared" si="3"/>
        <v>#NUM!</v>
      </c>
      <c r="AN13" s="196" t="e">
        <f>_xll.qlFuturesConvAdjustmentQuote($AM13,IborIndex,$AK13,$AL13,Volatility,MeanReversion,Permanent,Trigger,ObjectOverwrite)</f>
        <v>#VALUE!</v>
      </c>
      <c r="AO13" s="51" t="str">
        <f ca="1">_xll.ohRangeRetrieveError(AN13)</f>
        <v/>
      </c>
      <c r="AP13" s="43"/>
    </row>
    <row r="14" spans="1:43" x14ac:dyDescent="0.2">
      <c r="A14" s="114"/>
      <c r="B14" s="83">
        <v>8</v>
      </c>
      <c r="C14" s="113" t="b">
        <v>0</v>
      </c>
      <c r="D14" s="112" t="e">
        <v>#NUM!</v>
      </c>
      <c r="E14" s="111" t="e">
        <f t="shared" si="0"/>
        <v>#NUM!</v>
      </c>
      <c r="F14" s="110" t="e">
        <f>_xll.qlSimpleQuote(E14,,PriceTickValue,Permanent,Trigger,ObjectOverwrite)</f>
        <v>#VALUE!</v>
      </c>
      <c r="G14" s="81" t="str">
        <f ca="1">_xll.ohRangeRetrieveError(F14)</f>
        <v/>
      </c>
      <c r="H14" s="109"/>
      <c r="J14" s="259"/>
      <c r="K14" s="265">
        <v>8</v>
      </c>
      <c r="L14" s="264" t="b">
        <v>0</v>
      </c>
      <c r="M14" s="207" t="e">
        <v>#NUM!</v>
      </c>
      <c r="N14" s="263" t="e">
        <v>#NUM!</v>
      </c>
      <c r="O14" s="207" t="e">
        <v>#NUM!</v>
      </c>
      <c r="P14" s="262">
        <v>42352</v>
      </c>
      <c r="Q14" s="207">
        <v>99.99</v>
      </c>
      <c r="R14" s="207">
        <v>99.995000000000005</v>
      </c>
      <c r="S14" s="207">
        <v>99.995000000000005</v>
      </c>
      <c r="T14" s="207">
        <v>99.99</v>
      </c>
      <c r="U14" s="210">
        <f>_xll.qlMidSafe($Q14,$R14)</f>
        <v>99.992500000000007</v>
      </c>
      <c r="V14" s="201"/>
      <c r="W14" s="261">
        <v>100.0025</v>
      </c>
      <c r="X14" s="201"/>
      <c r="Y14" s="260">
        <v>100.0025</v>
      </c>
      <c r="Z14" s="210" t="e">
        <f>_xll.qlSimpleQuoteSetValue(F14,Y14,Trigger)</f>
        <v>#NUM!</v>
      </c>
      <c r="AA14" s="43"/>
      <c r="AB14" s="17"/>
      <c r="AC14" s="17"/>
      <c r="AD14" s="17"/>
      <c r="AE14" s="17"/>
      <c r="AF14" s="238">
        <f t="shared" si="1"/>
        <v>4.9999999999954527E-5</v>
      </c>
      <c r="AH14" s="114"/>
      <c r="AI14" s="83">
        <v>8</v>
      </c>
      <c r="AJ14" s="112" t="b">
        <v>0</v>
      </c>
      <c r="AK14" s="112" t="e">
        <v>#NUM!</v>
      </c>
      <c r="AL14" s="196" t="e">
        <f t="shared" si="2"/>
        <v>#NUM!</v>
      </c>
      <c r="AM14" s="197" t="e">
        <f t="shared" si="3"/>
        <v>#NUM!</v>
      </c>
      <c r="AN14" s="196" t="e">
        <f>_xll.qlFuturesConvAdjustmentQuote($AM14,IborIndex,$AK14,$AL14,Volatility,MeanReversion,Permanent,Trigger,ObjectOverwrite)</f>
        <v>#VALUE!</v>
      </c>
      <c r="AO14" s="51" t="str">
        <f ca="1">_xll.ohRangeRetrieveError(AN14)</f>
        <v/>
      </c>
      <c r="AP14" s="43"/>
    </row>
    <row r="15" spans="1:43" x14ac:dyDescent="0.2">
      <c r="A15" s="114"/>
      <c r="B15" s="83">
        <v>9</v>
      </c>
      <c r="C15" s="113" t="b">
        <v>0</v>
      </c>
      <c r="D15" s="112" t="e">
        <v>#NUM!</v>
      </c>
      <c r="E15" s="111" t="e">
        <f t="shared" si="0"/>
        <v>#NUM!</v>
      </c>
      <c r="F15" s="110" t="e">
        <f>_xll.qlSimpleQuote(E15,,PriceTickValue,Permanent,Trigger,ObjectOverwrite)</f>
        <v>#VALUE!</v>
      </c>
      <c r="G15" s="81" t="str">
        <f ca="1">_xll.ohRangeRetrieveError(F15)</f>
        <v/>
      </c>
      <c r="H15" s="109"/>
      <c r="J15" s="259"/>
      <c r="K15" s="265">
        <v>9</v>
      </c>
      <c r="L15" s="264" t="b">
        <v>0</v>
      </c>
      <c r="M15" s="207" t="e">
        <v>#NUM!</v>
      </c>
      <c r="N15" s="263" t="e">
        <v>#NUM!</v>
      </c>
      <c r="O15" s="207" t="e">
        <v>#NUM!</v>
      </c>
      <c r="P15" s="262" t="s">
        <v>227</v>
      </c>
      <c r="Q15" s="207" t="s">
        <v>227</v>
      </c>
      <c r="R15" s="207" t="s">
        <v>227</v>
      </c>
      <c r="S15" s="207" t="s">
        <v>227</v>
      </c>
      <c r="T15" s="207" t="s">
        <v>227</v>
      </c>
      <c r="U15" s="210" t="e">
        <f>_xll.qlMidSafe($Q15,$R15)</f>
        <v>#NUM!</v>
      </c>
      <c r="V15" s="201"/>
      <c r="W15" s="261" t="e">
        <v>#NUM!</v>
      </c>
      <c r="X15" s="201"/>
      <c r="Y15" s="260" t="e">
        <v>#NUM!</v>
      </c>
      <c r="Z15" s="210" t="e">
        <f>_xll.qlSimpleQuoteSetValue(F15,Y15,Trigger)</f>
        <v>#VALUE!</v>
      </c>
      <c r="AA15" s="43"/>
      <c r="AB15" s="17"/>
      <c r="AC15" s="17"/>
      <c r="AD15" s="17"/>
      <c r="AE15" s="17"/>
      <c r="AF15" s="238" t="e">
        <f t="shared" si="1"/>
        <v>#VALUE!</v>
      </c>
      <c r="AH15" s="114"/>
      <c r="AI15" s="83">
        <v>9</v>
      </c>
      <c r="AJ15" s="112" t="b">
        <v>0</v>
      </c>
      <c r="AK15" s="112" t="e">
        <v>#NUM!</v>
      </c>
      <c r="AL15" s="196" t="e">
        <f t="shared" si="2"/>
        <v>#NUM!</v>
      </c>
      <c r="AM15" s="197" t="e">
        <f t="shared" si="3"/>
        <v>#NUM!</v>
      </c>
      <c r="AN15" s="196" t="e">
        <f>_xll.qlFuturesConvAdjustmentQuote($AM15,IborIndex,$AK15,$AL15,Volatility,MeanReversion,Permanent,Trigger,ObjectOverwrite)</f>
        <v>#VALUE!</v>
      </c>
      <c r="AO15" s="51" t="str">
        <f ca="1">_xll.ohRangeRetrieveError(AN15)</f>
        <v/>
      </c>
      <c r="AP15" s="43"/>
    </row>
    <row r="16" spans="1:43" x14ac:dyDescent="0.2">
      <c r="A16" s="114"/>
      <c r="B16" s="83">
        <v>10</v>
      </c>
      <c r="C16" s="113" t="b">
        <v>0</v>
      </c>
      <c r="D16" s="112" t="e">
        <v>#NUM!</v>
      </c>
      <c r="E16" s="111" t="e">
        <f t="shared" si="0"/>
        <v>#NUM!</v>
      </c>
      <c r="F16" s="110" t="e">
        <f>_xll.qlSimpleQuote(E16,,PriceTickValue,Permanent,Trigger,ObjectOverwrite)</f>
        <v>#VALUE!</v>
      </c>
      <c r="G16" s="81" t="str">
        <f ca="1">_xll.ohRangeRetrieveError(F16)</f>
        <v/>
      </c>
      <c r="H16" s="109"/>
      <c r="J16" s="259"/>
      <c r="K16" s="265">
        <v>10</v>
      </c>
      <c r="L16" s="264" t="b">
        <v>0</v>
      </c>
      <c r="M16" s="207" t="e">
        <v>#NUM!</v>
      </c>
      <c r="N16" s="263" t="e">
        <v>#NUM!</v>
      </c>
      <c r="O16" s="207" t="e">
        <v>#NUM!</v>
      </c>
      <c r="P16" s="262" t="s">
        <v>227</v>
      </c>
      <c r="Q16" s="207" t="s">
        <v>227</v>
      </c>
      <c r="R16" s="207" t="s">
        <v>227</v>
      </c>
      <c r="S16" s="207" t="s">
        <v>227</v>
      </c>
      <c r="T16" s="207" t="s">
        <v>227</v>
      </c>
      <c r="U16" s="210" t="e">
        <f>_xll.qlMidSafe($Q16,$R16)</f>
        <v>#NUM!</v>
      </c>
      <c r="V16" s="201"/>
      <c r="W16" s="261" t="e">
        <v>#NUM!</v>
      </c>
      <c r="X16" s="201"/>
      <c r="Y16" s="260" t="e">
        <v>#NUM!</v>
      </c>
      <c r="Z16" s="210" t="e">
        <f>_xll.qlSimpleQuoteSetValue(F16,Y16,Trigger)</f>
        <v>#VALUE!</v>
      </c>
      <c r="AA16" s="43"/>
      <c r="AB16" s="17"/>
      <c r="AC16" s="17"/>
      <c r="AD16" s="17"/>
      <c r="AE16" s="17"/>
      <c r="AF16" s="238" t="e">
        <f t="shared" si="1"/>
        <v>#VALUE!</v>
      </c>
      <c r="AH16" s="114"/>
      <c r="AI16" s="83">
        <v>10</v>
      </c>
      <c r="AJ16" s="112" t="b">
        <v>0</v>
      </c>
      <c r="AK16" s="112" t="e">
        <v>#NUM!</v>
      </c>
      <c r="AL16" s="196" t="e">
        <f t="shared" si="2"/>
        <v>#NUM!</v>
      </c>
      <c r="AM16" s="197" t="e">
        <f t="shared" si="3"/>
        <v>#NUM!</v>
      </c>
      <c r="AN16" s="196" t="e">
        <f>_xll.qlFuturesConvAdjustmentQuote($AM16,IborIndex,$AK16,$AL16,Volatility,MeanReversion,Permanent,Trigger,ObjectOverwrite)</f>
        <v>#VALUE!</v>
      </c>
      <c r="AO16" s="51" t="str">
        <f ca="1">_xll.ohRangeRetrieveError(AN16)</f>
        <v/>
      </c>
      <c r="AP16" s="43"/>
    </row>
    <row r="17" spans="1:42" x14ac:dyDescent="0.2">
      <c r="A17" s="114"/>
      <c r="B17" s="83">
        <v>11</v>
      </c>
      <c r="C17" s="113" t="b">
        <v>0</v>
      </c>
      <c r="D17" s="112" t="e">
        <v>#NUM!</v>
      </c>
      <c r="E17" s="111" t="e">
        <f t="shared" si="0"/>
        <v>#NUM!</v>
      </c>
      <c r="F17" s="110" t="e">
        <f>_xll.qlSimpleQuote(E17,,PriceTickValue,Permanent,Trigger,ObjectOverwrite)</f>
        <v>#VALUE!</v>
      </c>
      <c r="G17" s="81" t="str">
        <f ca="1">_xll.ohRangeRetrieveError(F17)</f>
        <v/>
      </c>
      <c r="H17" s="109"/>
      <c r="J17" s="259"/>
      <c r="K17" s="265">
        <v>11</v>
      </c>
      <c r="L17" s="264" t="b">
        <v>0</v>
      </c>
      <c r="M17" s="207" t="e">
        <v>#NUM!</v>
      </c>
      <c r="N17" s="263" t="e">
        <v>#NUM!</v>
      </c>
      <c r="O17" s="207" t="e">
        <v>#NUM!</v>
      </c>
      <c r="P17" s="262">
        <v>42443</v>
      </c>
      <c r="Q17" s="207">
        <v>99.974999999999994</v>
      </c>
      <c r="R17" s="207">
        <v>99.98</v>
      </c>
      <c r="S17" s="207">
        <v>99.98</v>
      </c>
      <c r="T17" s="207">
        <v>99.98</v>
      </c>
      <c r="U17" s="210">
        <f>_xll.qlMidSafe($Q17,$R17)</f>
        <v>99.977499999999992</v>
      </c>
      <c r="V17" s="201"/>
      <c r="W17" s="261">
        <v>99.992500000000007</v>
      </c>
      <c r="X17" s="201"/>
      <c r="Y17" s="260">
        <v>99.992500000000007</v>
      </c>
      <c r="Z17" s="210" t="e">
        <f>_xll.qlSimpleQuoteSetValue(F17,Y17,Trigger)</f>
        <v>#NUM!</v>
      </c>
      <c r="AA17" s="43"/>
      <c r="AB17" s="17"/>
      <c r="AC17" s="17"/>
      <c r="AD17" s="17"/>
      <c r="AE17" s="17"/>
      <c r="AF17" s="238">
        <f t="shared" si="1"/>
        <v>5.0000000000238744E-5</v>
      </c>
      <c r="AH17" s="114"/>
      <c r="AI17" s="83">
        <v>11</v>
      </c>
      <c r="AJ17" s="112" t="b">
        <v>0</v>
      </c>
      <c r="AK17" s="112" t="e">
        <v>#NUM!</v>
      </c>
      <c r="AL17" s="196" t="e">
        <f t="shared" si="2"/>
        <v>#NUM!</v>
      </c>
      <c r="AM17" s="197" t="e">
        <f t="shared" si="3"/>
        <v>#NUM!</v>
      </c>
      <c r="AN17" s="196" t="e">
        <f>_xll.qlFuturesConvAdjustmentQuote($AM17,IborIndex,$AK17,$AL17,Volatility,MeanReversion,Permanent,Trigger,ObjectOverwrite)</f>
        <v>#VALUE!</v>
      </c>
      <c r="AO17" s="51" t="str">
        <f ca="1">_xll.ohRangeRetrieveError(AN17)</f>
        <v/>
      </c>
      <c r="AP17" s="43"/>
    </row>
    <row r="18" spans="1:42" x14ac:dyDescent="0.2">
      <c r="A18" s="114"/>
      <c r="B18" s="83">
        <v>12</v>
      </c>
      <c r="C18" s="113" t="b">
        <v>0</v>
      </c>
      <c r="D18" s="112" t="e">
        <v>#NUM!</v>
      </c>
      <c r="E18" s="111" t="e">
        <f t="shared" si="0"/>
        <v>#NUM!</v>
      </c>
      <c r="F18" s="110" t="e">
        <f>_xll.qlSimpleQuote(E18,,PriceTickValue,Permanent,Trigger,ObjectOverwrite)</f>
        <v>#VALUE!</v>
      </c>
      <c r="G18" s="81" t="str">
        <f ca="1">_xll.ohRangeRetrieveError(F18)</f>
        <v/>
      </c>
      <c r="H18" s="109"/>
      <c r="J18" s="259"/>
      <c r="K18" s="265">
        <v>12</v>
      </c>
      <c r="L18" s="264" t="b">
        <v>0</v>
      </c>
      <c r="M18" s="207" t="e">
        <v>#NUM!</v>
      </c>
      <c r="N18" s="263" t="e">
        <v>#NUM!</v>
      </c>
      <c r="O18" s="207" t="e">
        <v>#NUM!</v>
      </c>
      <c r="P18" s="262" t="s">
        <v>227</v>
      </c>
      <c r="Q18" s="207" t="s">
        <v>227</v>
      </c>
      <c r="R18" s="207" t="s">
        <v>227</v>
      </c>
      <c r="S18" s="207" t="s">
        <v>227</v>
      </c>
      <c r="T18" s="207" t="s">
        <v>227</v>
      </c>
      <c r="U18" s="210" t="e">
        <f>_xll.qlMidSafe($Q18,$R18)</f>
        <v>#NUM!</v>
      </c>
      <c r="V18" s="201"/>
      <c r="W18" s="261" t="e">
        <v>#NUM!</v>
      </c>
      <c r="X18" s="201"/>
      <c r="Y18" s="260" t="e">
        <v>#NUM!</v>
      </c>
      <c r="Z18" s="210" t="e">
        <f>_xll.qlSimpleQuoteSetValue(F18,Y18,Trigger)</f>
        <v>#VALUE!</v>
      </c>
      <c r="AA18" s="43"/>
      <c r="AB18" s="17"/>
      <c r="AC18" s="17"/>
      <c r="AD18" s="17"/>
      <c r="AE18" s="17"/>
      <c r="AF18" s="238" t="e">
        <f t="shared" si="1"/>
        <v>#VALUE!</v>
      </c>
      <c r="AH18" s="114"/>
      <c r="AI18" s="83">
        <v>12</v>
      </c>
      <c r="AJ18" s="112" t="b">
        <v>0</v>
      </c>
      <c r="AK18" s="112" t="e">
        <v>#NUM!</v>
      </c>
      <c r="AL18" s="196" t="e">
        <f t="shared" si="2"/>
        <v>#NUM!</v>
      </c>
      <c r="AM18" s="197" t="e">
        <f t="shared" si="3"/>
        <v>#NUM!</v>
      </c>
      <c r="AN18" s="196" t="e">
        <f>_xll.qlFuturesConvAdjustmentQuote($AM18,IborIndex,$AK18,$AL18,Volatility,MeanReversion,Permanent,Trigger,ObjectOverwrite)</f>
        <v>#VALUE!</v>
      </c>
      <c r="AO18" s="51" t="str">
        <f ca="1">_xll.ohRangeRetrieveError(AN18)</f>
        <v/>
      </c>
      <c r="AP18" s="43"/>
    </row>
    <row r="19" spans="1:42" x14ac:dyDescent="0.2">
      <c r="A19" s="114"/>
      <c r="B19" s="83">
        <v>13</v>
      </c>
      <c r="C19" s="113" t="b">
        <v>1</v>
      </c>
      <c r="D19" s="112" t="e">
        <v>#NUM!</v>
      </c>
      <c r="E19" s="111" t="e">
        <f t="shared" si="0"/>
        <v>#NUM!</v>
      </c>
      <c r="F19" s="110" t="e">
        <f>_xll.qlSimpleQuote(E19,,PriceTickValue,Permanent,Trigger,ObjectOverwrite)</f>
        <v>#VALUE!</v>
      </c>
      <c r="G19" s="81" t="str">
        <f ca="1">_xll.ohRangeRetrieveError(F19)</f>
        <v/>
      </c>
      <c r="H19" s="109"/>
      <c r="J19" s="259"/>
      <c r="K19" s="265">
        <v>13</v>
      </c>
      <c r="L19" s="264" t="b">
        <v>1</v>
      </c>
      <c r="M19" s="207" t="e">
        <v>#NUM!</v>
      </c>
      <c r="N19" s="263" t="e">
        <v>#NUM!</v>
      </c>
      <c r="O19" s="207" t="e">
        <v>#NUM!</v>
      </c>
      <c r="P19" s="262">
        <v>42534</v>
      </c>
      <c r="Q19" s="207">
        <v>99.96</v>
      </c>
      <c r="R19" s="207">
        <v>99.965000000000003</v>
      </c>
      <c r="S19" s="207">
        <v>99.96</v>
      </c>
      <c r="T19" s="207">
        <v>99.965000000000003</v>
      </c>
      <c r="U19" s="210">
        <f>_xll.qlMidSafe($Q19,$R19)</f>
        <v>99.962500000000006</v>
      </c>
      <c r="V19" s="201"/>
      <c r="W19" s="261">
        <v>99.977499999999992</v>
      </c>
      <c r="X19" s="201"/>
      <c r="Y19" s="260">
        <v>99.977499999999992</v>
      </c>
      <c r="Z19" s="210" t="e">
        <f>_xll.qlSimpleQuoteSetValue(F19,Y19,Trigger)</f>
        <v>#NUM!</v>
      </c>
      <c r="AA19" s="43"/>
      <c r="AB19" s="17"/>
      <c r="AC19" s="17"/>
      <c r="AD19" s="17"/>
      <c r="AE19" s="17"/>
      <c r="AF19" s="238">
        <f t="shared" si="1"/>
        <v>4.9999999999954527E-5</v>
      </c>
      <c r="AH19" s="114"/>
      <c r="AI19" s="83">
        <v>13</v>
      </c>
      <c r="AJ19" s="112" t="b">
        <v>0</v>
      </c>
      <c r="AK19" s="112" t="e">
        <v>#NUM!</v>
      </c>
      <c r="AL19" s="196" t="e">
        <f t="shared" si="2"/>
        <v>#NUM!</v>
      </c>
      <c r="AM19" s="197" t="e">
        <f t="shared" si="3"/>
        <v>#NUM!</v>
      </c>
      <c r="AN19" s="196" t="e">
        <f>_xll.qlFuturesConvAdjustmentQuote($AM19,IborIndex,$AK19,$AL19,Volatility,MeanReversion,Permanent,Trigger,ObjectOverwrite)</f>
        <v>#VALUE!</v>
      </c>
      <c r="AO19" s="51" t="str">
        <f ca="1">_xll.ohRangeRetrieveError(AN19)</f>
        <v/>
      </c>
      <c r="AP19" s="43"/>
    </row>
    <row r="20" spans="1:42" x14ac:dyDescent="0.2">
      <c r="A20" s="114"/>
      <c r="B20" s="83">
        <v>14</v>
      </c>
      <c r="C20" s="113" t="b">
        <v>1</v>
      </c>
      <c r="D20" s="112" t="e">
        <v>#NUM!</v>
      </c>
      <c r="E20" s="111" t="e">
        <f t="shared" si="0"/>
        <v>#NUM!</v>
      </c>
      <c r="F20" s="110" t="e">
        <f>_xll.qlSimpleQuote(E20,,PriceTickValue,Permanent,Trigger,ObjectOverwrite)</f>
        <v>#VALUE!</v>
      </c>
      <c r="G20" s="81" t="str">
        <f ca="1">_xll.ohRangeRetrieveError(F20)</f>
        <v/>
      </c>
      <c r="H20" s="109"/>
      <c r="J20" s="259"/>
      <c r="K20" s="265">
        <v>14</v>
      </c>
      <c r="L20" s="264" t="b">
        <v>1</v>
      </c>
      <c r="M20" s="207" t="e">
        <v>#NUM!</v>
      </c>
      <c r="N20" s="263" t="e">
        <v>#NUM!</v>
      </c>
      <c r="O20" s="207" t="e">
        <v>#NUM!</v>
      </c>
      <c r="P20" s="262">
        <v>42632</v>
      </c>
      <c r="Q20" s="207">
        <v>99.93</v>
      </c>
      <c r="R20" s="207">
        <v>99.935000000000002</v>
      </c>
      <c r="S20" s="207">
        <v>99.93</v>
      </c>
      <c r="T20" s="207">
        <v>99.935000000000002</v>
      </c>
      <c r="U20" s="210">
        <f>_xll.qlMidSafe($Q20,$R20)</f>
        <v>99.932500000000005</v>
      </c>
      <c r="V20" s="201"/>
      <c r="W20" s="261">
        <v>99.947499999999991</v>
      </c>
      <c r="X20" s="201"/>
      <c r="Y20" s="260">
        <v>99.947499999999991</v>
      </c>
      <c r="Z20" s="210" t="e">
        <f>_xll.qlSimpleQuoteSetValue(F20,Y20,Trigger)</f>
        <v>#NUM!</v>
      </c>
      <c r="AA20" s="43"/>
      <c r="AB20" s="17"/>
      <c r="AC20" s="17"/>
      <c r="AD20" s="17"/>
      <c r="AE20" s="17"/>
      <c r="AF20" s="238">
        <f t="shared" si="1"/>
        <v>4.9999999999954527E-5</v>
      </c>
      <c r="AH20" s="114"/>
      <c r="AI20" s="83">
        <v>14</v>
      </c>
      <c r="AJ20" s="112" t="b">
        <v>0</v>
      </c>
      <c r="AK20" s="112" t="e">
        <v>#NUM!</v>
      </c>
      <c r="AL20" s="196" t="e">
        <f t="shared" si="2"/>
        <v>#NUM!</v>
      </c>
      <c r="AM20" s="197" t="e">
        <f t="shared" si="3"/>
        <v>#NUM!</v>
      </c>
      <c r="AN20" s="196" t="e">
        <f>_xll.qlFuturesConvAdjustmentQuote($AM20,IborIndex,$AK20,$AL20,Volatility,MeanReversion,Permanent,Trigger,ObjectOverwrite)</f>
        <v>#VALUE!</v>
      </c>
      <c r="AO20" s="51" t="str">
        <f ca="1">_xll.ohRangeRetrieveError(AN20)</f>
        <v/>
      </c>
      <c r="AP20" s="43"/>
    </row>
    <row r="21" spans="1:42" x14ac:dyDescent="0.2">
      <c r="A21" s="114"/>
      <c r="B21" s="83">
        <v>15</v>
      </c>
      <c r="C21" s="113" t="b">
        <v>1</v>
      </c>
      <c r="D21" s="112" t="e">
        <v>#NUM!</v>
      </c>
      <c r="E21" s="111" t="e">
        <f t="shared" si="0"/>
        <v>#NUM!</v>
      </c>
      <c r="F21" s="110" t="e">
        <f>_xll.qlSimpleQuote(E21,,PriceTickValue,Permanent,Trigger,ObjectOverwrite)</f>
        <v>#VALUE!</v>
      </c>
      <c r="G21" s="81" t="str">
        <f ca="1">_xll.ohRangeRetrieveError(F21)</f>
        <v/>
      </c>
      <c r="H21" s="109"/>
      <c r="J21" s="259"/>
      <c r="K21" s="265">
        <v>15</v>
      </c>
      <c r="L21" s="264" t="b">
        <v>1</v>
      </c>
      <c r="M21" s="207" t="e">
        <v>#NUM!</v>
      </c>
      <c r="N21" s="263" t="e">
        <v>#NUM!</v>
      </c>
      <c r="O21" s="207" t="e">
        <v>#NUM!</v>
      </c>
      <c r="P21" s="262">
        <v>42723</v>
      </c>
      <c r="Q21" s="207">
        <v>99.89</v>
      </c>
      <c r="R21" s="207">
        <v>99.894999999999996</v>
      </c>
      <c r="S21" s="207">
        <v>99.89</v>
      </c>
      <c r="T21" s="207">
        <v>99.89</v>
      </c>
      <c r="U21" s="210">
        <f>_xll.qlMidSafe($Q21,$R21)</f>
        <v>99.892499999999998</v>
      </c>
      <c r="V21" s="201"/>
      <c r="W21" s="261">
        <v>99.907499999999999</v>
      </c>
      <c r="X21" s="201"/>
      <c r="Y21" s="260">
        <v>99.907499999999999</v>
      </c>
      <c r="Z21" s="210" t="e">
        <f>_xll.qlSimpleQuoteSetValue(F21,Y21,Trigger)</f>
        <v>#NUM!</v>
      </c>
      <c r="AA21" s="43"/>
      <c r="AB21" s="17"/>
      <c r="AC21" s="17"/>
      <c r="AD21" s="17"/>
      <c r="AE21" s="17"/>
      <c r="AF21" s="238">
        <f t="shared" si="1"/>
        <v>4.9999999999954527E-5</v>
      </c>
      <c r="AH21" s="114"/>
      <c r="AI21" s="83">
        <v>15</v>
      </c>
      <c r="AJ21" s="112" t="b">
        <v>0</v>
      </c>
      <c r="AK21" s="112" t="e">
        <v>#NUM!</v>
      </c>
      <c r="AL21" s="196" t="e">
        <f t="shared" si="2"/>
        <v>#NUM!</v>
      </c>
      <c r="AM21" s="197" t="e">
        <f t="shared" si="3"/>
        <v>#NUM!</v>
      </c>
      <c r="AN21" s="196" t="e">
        <f>_xll.qlFuturesConvAdjustmentQuote($AM21,IborIndex,$AK21,$AL21,Volatility,MeanReversion,Permanent,Trigger,ObjectOverwrite)</f>
        <v>#VALUE!</v>
      </c>
      <c r="AO21" s="51" t="str">
        <f ca="1">_xll.ohRangeRetrieveError(AN21)</f>
        <v/>
      </c>
      <c r="AP21" s="43"/>
    </row>
    <row r="22" spans="1:42" x14ac:dyDescent="0.2">
      <c r="A22" s="114"/>
      <c r="B22" s="83">
        <v>16</v>
      </c>
      <c r="C22" s="113" t="b">
        <v>1</v>
      </c>
      <c r="D22" s="112" t="e">
        <v>#NUM!</v>
      </c>
      <c r="E22" s="111" t="e">
        <f t="shared" si="0"/>
        <v>#NUM!</v>
      </c>
      <c r="F22" s="110" t="e">
        <f>_xll.qlSimpleQuote(E22,,PriceTickValue,Permanent,Trigger,ObjectOverwrite)</f>
        <v>#VALUE!</v>
      </c>
      <c r="G22" s="81" t="str">
        <f ca="1">_xll.ohRangeRetrieveError(F22)</f>
        <v/>
      </c>
      <c r="H22" s="109"/>
      <c r="J22" s="259"/>
      <c r="K22" s="265">
        <v>16</v>
      </c>
      <c r="L22" s="264" t="b">
        <v>1</v>
      </c>
      <c r="M22" s="207" t="e">
        <v>#NUM!</v>
      </c>
      <c r="N22" s="263" t="e">
        <v>#NUM!</v>
      </c>
      <c r="O22" s="207" t="e">
        <v>#NUM!</v>
      </c>
      <c r="P22" s="262">
        <v>42807</v>
      </c>
      <c r="Q22" s="207">
        <v>99.844999999999999</v>
      </c>
      <c r="R22" s="207">
        <v>99.85</v>
      </c>
      <c r="S22" s="207">
        <v>99.85</v>
      </c>
      <c r="T22" s="207">
        <v>99.844999999999999</v>
      </c>
      <c r="U22" s="210">
        <f>_xll.qlMidSafe($Q22,$R22)</f>
        <v>99.847499999999997</v>
      </c>
      <c r="V22" s="201"/>
      <c r="W22" s="261">
        <v>99.862499999999997</v>
      </c>
      <c r="X22" s="201"/>
      <c r="Y22" s="260">
        <v>99.862499999999997</v>
      </c>
      <c r="Z22" s="210" t="e">
        <f>_xll.qlSimpleQuoteSetValue(F22,Y22,Trigger)</f>
        <v>#NUM!</v>
      </c>
      <c r="AA22" s="43"/>
      <c r="AB22" s="17"/>
      <c r="AC22" s="17"/>
      <c r="AD22" s="17"/>
      <c r="AE22" s="17"/>
      <c r="AF22" s="238">
        <f t="shared" si="1"/>
        <v>4.9999999999954527E-5</v>
      </c>
      <c r="AH22" s="114"/>
      <c r="AI22" s="83">
        <v>16</v>
      </c>
      <c r="AJ22" s="112" t="b">
        <v>0</v>
      </c>
      <c r="AK22" s="112" t="e">
        <v>#NUM!</v>
      </c>
      <c r="AL22" s="196" t="e">
        <f t="shared" si="2"/>
        <v>#NUM!</v>
      </c>
      <c r="AM22" s="197" t="e">
        <f t="shared" si="3"/>
        <v>#NUM!</v>
      </c>
      <c r="AN22" s="196" t="e">
        <f>_xll.qlFuturesConvAdjustmentQuote($AM22,IborIndex,$AK22,$AL22,Volatility,MeanReversion,Permanent,Trigger,ObjectOverwrite)</f>
        <v>#VALUE!</v>
      </c>
      <c r="AO22" s="51" t="str">
        <f ca="1">_xll.ohRangeRetrieveError(AN22)</f>
        <v/>
      </c>
      <c r="AP22" s="43"/>
    </row>
    <row r="23" spans="1:42" x14ac:dyDescent="0.2">
      <c r="A23" s="114"/>
      <c r="B23" s="83">
        <v>17</v>
      </c>
      <c r="C23" s="113" t="b">
        <v>1</v>
      </c>
      <c r="D23" s="112" t="e">
        <v>#NUM!</v>
      </c>
      <c r="E23" s="111" t="e">
        <f t="shared" si="0"/>
        <v>#NUM!</v>
      </c>
      <c r="F23" s="110" t="e">
        <f>_xll.qlSimpleQuote(E23,,PriceTickValue,Permanent,Trigger,ObjectOverwrite)</f>
        <v>#VALUE!</v>
      </c>
      <c r="G23" s="81" t="str">
        <f ca="1">_xll.ohRangeRetrieveError(F23)</f>
        <v/>
      </c>
      <c r="H23" s="109"/>
      <c r="J23" s="259"/>
      <c r="K23" s="265">
        <v>17</v>
      </c>
      <c r="L23" s="264" t="b">
        <v>1</v>
      </c>
      <c r="M23" s="207" t="e">
        <v>#NUM!</v>
      </c>
      <c r="N23" s="263" t="e">
        <v>#NUM!</v>
      </c>
      <c r="O23" s="207" t="e">
        <v>#NUM!</v>
      </c>
      <c r="P23" s="262">
        <v>42905</v>
      </c>
      <c r="Q23" s="207">
        <v>99.795000000000002</v>
      </c>
      <c r="R23" s="207">
        <v>99.8</v>
      </c>
      <c r="S23" s="207">
        <v>99.795000000000002</v>
      </c>
      <c r="T23" s="207">
        <v>99.795000000000002</v>
      </c>
      <c r="U23" s="210">
        <f>_xll.qlMidSafe($Q23,$R23)</f>
        <v>99.797499999999999</v>
      </c>
      <c r="V23" s="201"/>
      <c r="W23" s="261">
        <v>99.8125</v>
      </c>
      <c r="X23" s="201"/>
      <c r="Y23" s="260">
        <v>99.8125</v>
      </c>
      <c r="Z23" s="210" t="e">
        <f>_xll.qlSimpleQuoteSetValue(F23,Y23,Trigger)</f>
        <v>#NUM!</v>
      </c>
      <c r="AA23" s="43"/>
      <c r="AB23" s="17"/>
      <c r="AC23" s="17"/>
      <c r="AD23" s="17"/>
      <c r="AE23" s="17"/>
      <c r="AF23" s="238">
        <f t="shared" si="1"/>
        <v>4.9999999999954527E-5</v>
      </c>
      <c r="AH23" s="114"/>
      <c r="AI23" s="83">
        <v>17</v>
      </c>
      <c r="AJ23" s="112" t="b">
        <v>0</v>
      </c>
      <c r="AK23" s="112" t="e">
        <v>#NUM!</v>
      </c>
      <c r="AL23" s="196" t="e">
        <f t="shared" si="2"/>
        <v>#NUM!</v>
      </c>
      <c r="AM23" s="197" t="e">
        <f t="shared" si="3"/>
        <v>#NUM!</v>
      </c>
      <c r="AN23" s="196" t="e">
        <f>_xll.qlFuturesConvAdjustmentQuote($AM23,IborIndex,$AK23,$AL23,Volatility,MeanReversion,Permanent,Trigger,ObjectOverwrite)</f>
        <v>#VALUE!</v>
      </c>
      <c r="AO23" s="51" t="str">
        <f ca="1">_xll.ohRangeRetrieveError(AN23)</f>
        <v/>
      </c>
      <c r="AP23" s="43"/>
    </row>
    <row r="24" spans="1:42" x14ac:dyDescent="0.2">
      <c r="A24" s="114"/>
      <c r="B24" s="83">
        <v>18</v>
      </c>
      <c r="C24" s="113" t="b">
        <v>1</v>
      </c>
      <c r="D24" s="112" t="e">
        <v>#NUM!</v>
      </c>
      <c r="E24" s="111" t="e">
        <f t="shared" si="0"/>
        <v>#NUM!</v>
      </c>
      <c r="F24" s="110" t="e">
        <f>_xll.qlSimpleQuote(E24,,PriceTickValue,Permanent,Trigger,ObjectOverwrite)</f>
        <v>#VALUE!</v>
      </c>
      <c r="G24" s="81" t="str">
        <f ca="1">_xll.ohRangeRetrieveError(F24)</f>
        <v/>
      </c>
      <c r="H24" s="109"/>
      <c r="J24" s="259"/>
      <c r="K24" s="265">
        <v>18</v>
      </c>
      <c r="L24" s="264" t="b">
        <v>1</v>
      </c>
      <c r="M24" s="207" t="e">
        <v>#NUM!</v>
      </c>
      <c r="N24" s="263" t="e">
        <v>#NUM!</v>
      </c>
      <c r="O24" s="207" t="e">
        <v>#NUM!</v>
      </c>
      <c r="P24" s="262">
        <v>42996</v>
      </c>
      <c r="Q24" s="207">
        <v>99.74</v>
      </c>
      <c r="R24" s="207">
        <v>99.745000000000005</v>
      </c>
      <c r="S24" s="207">
        <v>99.74</v>
      </c>
      <c r="T24" s="207">
        <v>99.74</v>
      </c>
      <c r="U24" s="210">
        <f>_xll.qlMidSafe($Q24,$R24)</f>
        <v>99.742500000000007</v>
      </c>
      <c r="V24" s="201"/>
      <c r="W24" s="261">
        <v>99.752499999999998</v>
      </c>
      <c r="X24" s="201"/>
      <c r="Y24" s="260">
        <v>99.752499999999998</v>
      </c>
      <c r="Z24" s="210" t="e">
        <f>_xll.qlSimpleQuoteSetValue(F24,Y24,Trigger)</f>
        <v>#NUM!</v>
      </c>
      <c r="AA24" s="43"/>
      <c r="AB24" s="17"/>
      <c r="AC24" s="17"/>
      <c r="AD24" s="17"/>
      <c r="AE24" s="17"/>
      <c r="AF24" s="238">
        <f t="shared" si="1"/>
        <v>4.9999999999954527E-5</v>
      </c>
      <c r="AH24" s="114"/>
      <c r="AI24" s="83">
        <v>18</v>
      </c>
      <c r="AJ24" s="112" t="b">
        <v>0</v>
      </c>
      <c r="AK24" s="112" t="e">
        <v>#NUM!</v>
      </c>
      <c r="AL24" s="196" t="e">
        <f t="shared" si="2"/>
        <v>#NUM!</v>
      </c>
      <c r="AM24" s="197" t="e">
        <f t="shared" si="3"/>
        <v>#NUM!</v>
      </c>
      <c r="AN24" s="196" t="e">
        <f>_xll.qlFuturesConvAdjustmentQuote($AM24,IborIndex,$AK24,$AL24,Volatility,MeanReversion,Permanent,Trigger,ObjectOverwrite)</f>
        <v>#VALUE!</v>
      </c>
      <c r="AO24" s="51" t="str">
        <f ca="1">_xll.ohRangeRetrieveError(AN24)</f>
        <v/>
      </c>
      <c r="AP24" s="43"/>
    </row>
    <row r="25" spans="1:42" x14ac:dyDescent="0.2">
      <c r="A25" s="114"/>
      <c r="B25" s="83">
        <v>19</v>
      </c>
      <c r="C25" s="113" t="b">
        <v>1</v>
      </c>
      <c r="D25" s="112" t="e">
        <v>#NUM!</v>
      </c>
      <c r="E25" s="111" t="e">
        <f t="shared" si="0"/>
        <v>#NUM!</v>
      </c>
      <c r="F25" s="110" t="e">
        <f>_xll.qlSimpleQuote(E25,,PriceTickValue,Permanent,Trigger,ObjectOverwrite)</f>
        <v>#VALUE!</v>
      </c>
      <c r="G25" s="81" t="str">
        <f ca="1">_xll.ohRangeRetrieveError(F25)</f>
        <v/>
      </c>
      <c r="H25" s="109"/>
      <c r="J25" s="259"/>
      <c r="K25" s="265">
        <v>19</v>
      </c>
      <c r="L25" s="264" t="b">
        <v>1</v>
      </c>
      <c r="M25" s="207" t="e">
        <v>#NUM!</v>
      </c>
      <c r="N25" s="263" t="e">
        <v>#NUM!</v>
      </c>
      <c r="O25" s="207" t="e">
        <v>#NUM!</v>
      </c>
      <c r="P25" s="262">
        <v>43087</v>
      </c>
      <c r="Q25" s="207">
        <v>99.68</v>
      </c>
      <c r="R25" s="207">
        <v>99.685000000000002</v>
      </c>
      <c r="S25" s="207">
        <v>99.685000000000002</v>
      </c>
      <c r="T25" s="207">
        <v>99.68</v>
      </c>
      <c r="U25" s="210">
        <f>_xll.qlMidSafe($Q25,$R25)</f>
        <v>99.682500000000005</v>
      </c>
      <c r="V25" s="201"/>
      <c r="W25" s="261">
        <v>99.692499999999995</v>
      </c>
      <c r="X25" s="201"/>
      <c r="Y25" s="260">
        <v>99.692499999999995</v>
      </c>
      <c r="Z25" s="210" t="e">
        <f>_xll.qlSimpleQuoteSetValue(F25,Y25,Trigger)</f>
        <v>#NUM!</v>
      </c>
      <c r="AA25" s="43"/>
      <c r="AB25" s="17"/>
      <c r="AC25" s="17"/>
      <c r="AD25" s="17"/>
      <c r="AE25" s="17"/>
      <c r="AF25" s="238">
        <f t="shared" si="1"/>
        <v>4.9999999999954527E-5</v>
      </c>
      <c r="AH25" s="114"/>
      <c r="AI25" s="83">
        <v>19</v>
      </c>
      <c r="AJ25" s="112" t="b">
        <v>0</v>
      </c>
      <c r="AK25" s="112" t="e">
        <v>#NUM!</v>
      </c>
      <c r="AL25" s="196" t="e">
        <f t="shared" si="2"/>
        <v>#NUM!</v>
      </c>
      <c r="AM25" s="197" t="e">
        <f t="shared" si="3"/>
        <v>#NUM!</v>
      </c>
      <c r="AN25" s="196" t="e">
        <f>_xll.qlFuturesConvAdjustmentQuote($AM25,IborIndex,$AK25,$AL25,Volatility,MeanReversion,Permanent,Trigger,ObjectOverwrite)</f>
        <v>#VALUE!</v>
      </c>
      <c r="AO25" s="51" t="str">
        <f ca="1">_xll.ohRangeRetrieveError(AN25)</f>
        <v/>
      </c>
      <c r="AP25" s="43"/>
    </row>
    <row r="26" spans="1:42" x14ac:dyDescent="0.2">
      <c r="A26" s="114"/>
      <c r="B26" s="83">
        <v>20</v>
      </c>
      <c r="C26" s="113" t="b">
        <v>1</v>
      </c>
      <c r="D26" s="112" t="e">
        <v>#NUM!</v>
      </c>
      <c r="E26" s="111" t="e">
        <f t="shared" si="0"/>
        <v>#NUM!</v>
      </c>
      <c r="F26" s="110" t="e">
        <f>_xll.qlSimpleQuote(E26,,PriceTickValue,Permanent,Trigger,ObjectOverwrite)</f>
        <v>#VALUE!</v>
      </c>
      <c r="G26" s="81" t="str">
        <f ca="1">_xll.ohRangeRetrieveError(F26)</f>
        <v/>
      </c>
      <c r="H26" s="109"/>
      <c r="J26" s="259"/>
      <c r="K26" s="265">
        <v>20</v>
      </c>
      <c r="L26" s="264" t="b">
        <v>1</v>
      </c>
      <c r="M26" s="207" t="e">
        <v>#NUM!</v>
      </c>
      <c r="N26" s="263" t="e">
        <v>#NUM!</v>
      </c>
      <c r="O26" s="207" t="e">
        <v>#NUM!</v>
      </c>
      <c r="P26" s="262">
        <v>43178</v>
      </c>
      <c r="Q26" s="207">
        <v>99.614999999999995</v>
      </c>
      <c r="R26" s="207">
        <v>99.62</v>
      </c>
      <c r="S26" s="207">
        <v>99.62</v>
      </c>
      <c r="T26" s="207">
        <v>99.614999999999995</v>
      </c>
      <c r="U26" s="210">
        <f>_xll.qlMidSafe($Q26,$R26)</f>
        <v>99.617500000000007</v>
      </c>
      <c r="V26" s="201"/>
      <c r="W26" s="261">
        <v>99.627499999999998</v>
      </c>
      <c r="X26" s="201"/>
      <c r="Y26" s="260">
        <v>99.627499999999998</v>
      </c>
      <c r="Z26" s="210" t="e">
        <f>_xll.qlSimpleQuoteSetValue(F26,Y26,Trigger)</f>
        <v>#NUM!</v>
      </c>
      <c r="AA26" s="43"/>
      <c r="AB26" s="17"/>
      <c r="AC26" s="17"/>
      <c r="AD26" s="17"/>
      <c r="AE26" s="17"/>
      <c r="AF26" s="238">
        <f t="shared" si="1"/>
        <v>4.9999999999954527E-5</v>
      </c>
      <c r="AH26" s="114"/>
      <c r="AI26" s="83">
        <v>20</v>
      </c>
      <c r="AJ26" s="112" t="b">
        <v>0</v>
      </c>
      <c r="AK26" s="112" t="e">
        <v>#NUM!</v>
      </c>
      <c r="AL26" s="196" t="e">
        <f t="shared" si="2"/>
        <v>#NUM!</v>
      </c>
      <c r="AM26" s="197" t="e">
        <f t="shared" si="3"/>
        <v>#NUM!</v>
      </c>
      <c r="AN26" s="196" t="e">
        <f>_xll.qlFuturesConvAdjustmentQuote($AM26,IborIndex,$AK26,$AL26,Volatility,MeanReversion,Permanent,Trigger,ObjectOverwrite)</f>
        <v>#VALUE!</v>
      </c>
      <c r="AO26" s="51" t="str">
        <f ca="1">_xll.ohRangeRetrieveError(AN26)</f>
        <v/>
      </c>
      <c r="AP26" s="43"/>
    </row>
    <row r="27" spans="1:42" x14ac:dyDescent="0.2">
      <c r="A27" s="114"/>
      <c r="B27" s="83">
        <v>21</v>
      </c>
      <c r="C27" s="113" t="b">
        <v>1</v>
      </c>
      <c r="D27" s="112" t="e">
        <v>#NUM!</v>
      </c>
      <c r="E27" s="111" t="e">
        <f t="shared" si="0"/>
        <v>#NUM!</v>
      </c>
      <c r="F27" s="110" t="e">
        <f>_xll.qlSimpleQuote(E27,,PriceTickValue,Permanent,Trigger,ObjectOverwrite)</f>
        <v>#VALUE!</v>
      </c>
      <c r="G27" s="81" t="str">
        <f ca="1">_xll.ohRangeRetrieveError(F27)</f>
        <v/>
      </c>
      <c r="H27" s="109"/>
      <c r="J27" s="259"/>
      <c r="K27" s="265">
        <v>21</v>
      </c>
      <c r="L27" s="264" t="b">
        <v>1</v>
      </c>
      <c r="M27" s="207" t="e">
        <v>#NUM!</v>
      </c>
      <c r="N27" s="263" t="e">
        <v>#NUM!</v>
      </c>
      <c r="O27" s="207" t="e">
        <v>#NUM!</v>
      </c>
      <c r="P27" s="262">
        <v>43269</v>
      </c>
      <c r="Q27" s="207">
        <v>99.545000000000002</v>
      </c>
      <c r="R27" s="207">
        <v>99.55</v>
      </c>
      <c r="S27" s="207">
        <v>99.545000000000002</v>
      </c>
      <c r="T27" s="207">
        <v>99.545000000000002</v>
      </c>
      <c r="U27" s="210">
        <f>_xll.qlMidSafe($Q27,$R27)</f>
        <v>99.547499999999999</v>
      </c>
      <c r="V27" s="201"/>
      <c r="W27" s="261">
        <v>99.555000000000007</v>
      </c>
      <c r="X27" s="201"/>
      <c r="Y27" s="260">
        <v>99.555000000000007</v>
      </c>
      <c r="Z27" s="210" t="e">
        <f>_xll.qlSimpleQuoteSetValue(F27,Y27,Trigger)</f>
        <v>#NUM!</v>
      </c>
      <c r="AA27" s="43"/>
      <c r="AB27" s="17"/>
      <c r="AC27" s="17"/>
      <c r="AD27" s="17"/>
      <c r="AE27" s="17"/>
      <c r="AF27" s="238">
        <f t="shared" si="1"/>
        <v>4.9999999999954527E-5</v>
      </c>
      <c r="AH27" s="114"/>
      <c r="AI27" s="83">
        <v>21</v>
      </c>
      <c r="AJ27" s="112" t="b">
        <v>0</v>
      </c>
      <c r="AK27" s="112" t="e">
        <v>#NUM!</v>
      </c>
      <c r="AL27" s="196" t="e">
        <f t="shared" si="2"/>
        <v>#NUM!</v>
      </c>
      <c r="AM27" s="197" t="e">
        <f t="shared" si="3"/>
        <v>#NUM!</v>
      </c>
      <c r="AN27" s="196" t="e">
        <f>_xll.qlFuturesConvAdjustmentQuote($AM27,IborIndex,$AK27,$AL27,Volatility,MeanReversion,Permanent,Trigger,ObjectOverwrite)</f>
        <v>#VALUE!</v>
      </c>
      <c r="AO27" s="51" t="str">
        <f ca="1">_xll.ohRangeRetrieveError(AN27)</f>
        <v/>
      </c>
      <c r="AP27" s="43"/>
    </row>
    <row r="28" spans="1:42" x14ac:dyDescent="0.2">
      <c r="A28" s="114"/>
      <c r="B28" s="83">
        <v>22</v>
      </c>
      <c r="C28" s="113" t="b">
        <v>1</v>
      </c>
      <c r="D28" s="112" t="e">
        <v>#NUM!</v>
      </c>
      <c r="E28" s="111" t="e">
        <f t="shared" si="0"/>
        <v>#NUM!</v>
      </c>
      <c r="F28" s="110" t="e">
        <f>_xll.qlSimpleQuote(E28,,PriceTickValue,Permanent,Trigger,ObjectOverwrite)</f>
        <v>#VALUE!</v>
      </c>
      <c r="G28" s="81" t="str">
        <f ca="1">_xll.ohRangeRetrieveError(F28)</f>
        <v/>
      </c>
      <c r="H28" s="109"/>
      <c r="J28" s="259"/>
      <c r="K28" s="265">
        <v>22</v>
      </c>
      <c r="L28" s="264" t="b">
        <v>1</v>
      </c>
      <c r="M28" s="207" t="e">
        <v>#NUM!</v>
      </c>
      <c r="N28" s="263" t="e">
        <v>#NUM!</v>
      </c>
      <c r="O28" s="207" t="e">
        <v>#NUM!</v>
      </c>
      <c r="P28" s="262">
        <v>43360</v>
      </c>
      <c r="Q28" s="207">
        <v>99.474999999999994</v>
      </c>
      <c r="R28" s="207">
        <v>99.48</v>
      </c>
      <c r="S28" s="207">
        <v>99.48</v>
      </c>
      <c r="T28" s="207">
        <v>99.474999999999994</v>
      </c>
      <c r="U28" s="210">
        <f>_xll.qlMidSafe($Q28,$R28)</f>
        <v>99.477499999999992</v>
      </c>
      <c r="V28" s="201"/>
      <c r="W28" s="261">
        <v>99.47999999999999</v>
      </c>
      <c r="X28" s="201"/>
      <c r="Y28" s="260">
        <v>99.47999999999999</v>
      </c>
      <c r="Z28" s="210" t="e">
        <f>_xll.qlSimpleQuoteSetValue(F28,Y28,Trigger)</f>
        <v>#NUM!</v>
      </c>
      <c r="AA28" s="43"/>
      <c r="AB28" s="17"/>
      <c r="AC28" s="17"/>
      <c r="AD28" s="17"/>
      <c r="AE28" s="17"/>
      <c r="AF28" s="238">
        <f t="shared" si="1"/>
        <v>5.0000000000238744E-5</v>
      </c>
      <c r="AH28" s="114"/>
      <c r="AI28" s="83">
        <v>22</v>
      </c>
      <c r="AJ28" s="112" t="b">
        <v>0</v>
      </c>
      <c r="AK28" s="112" t="e">
        <v>#NUM!</v>
      </c>
      <c r="AL28" s="196" t="e">
        <f t="shared" si="2"/>
        <v>#NUM!</v>
      </c>
      <c r="AM28" s="197" t="e">
        <f t="shared" si="3"/>
        <v>#NUM!</v>
      </c>
      <c r="AN28" s="196" t="e">
        <f>_xll.qlFuturesConvAdjustmentQuote($AM28,IborIndex,$AK28,$AL28,Volatility,MeanReversion,Permanent,Trigger,ObjectOverwrite)</f>
        <v>#VALUE!</v>
      </c>
      <c r="AO28" s="51" t="str">
        <f ca="1">_xll.ohRangeRetrieveError(AN28)</f>
        <v/>
      </c>
      <c r="AP28" s="43"/>
    </row>
    <row r="29" spans="1:42" x14ac:dyDescent="0.2">
      <c r="A29" s="114"/>
      <c r="B29" s="83">
        <v>23</v>
      </c>
      <c r="C29" s="113" t="b">
        <v>1</v>
      </c>
      <c r="D29" s="112" t="e">
        <v>#NUM!</v>
      </c>
      <c r="E29" s="111" t="e">
        <f t="shared" si="0"/>
        <v>#NUM!</v>
      </c>
      <c r="F29" s="110" t="e">
        <f>_xll.qlSimpleQuote(E29,,PriceTickValue,Permanent,Trigger,ObjectOverwrite)</f>
        <v>#VALUE!</v>
      </c>
      <c r="G29" s="81" t="str">
        <f ca="1">_xll.ohRangeRetrieveError(F29)</f>
        <v/>
      </c>
      <c r="H29" s="109"/>
      <c r="J29" s="259"/>
      <c r="K29" s="265">
        <v>23</v>
      </c>
      <c r="L29" s="264" t="b">
        <v>1</v>
      </c>
      <c r="M29" s="207" t="e">
        <v>#NUM!</v>
      </c>
      <c r="N29" s="263" t="e">
        <v>#NUM!</v>
      </c>
      <c r="O29" s="207" t="e">
        <v>#NUM!</v>
      </c>
      <c r="P29" s="262">
        <v>43451</v>
      </c>
      <c r="Q29" s="207">
        <v>99.4</v>
      </c>
      <c r="R29" s="207">
        <v>99.41</v>
      </c>
      <c r="S29" s="207">
        <v>99.405000000000001</v>
      </c>
      <c r="T29" s="207">
        <v>99.4</v>
      </c>
      <c r="U29" s="210">
        <f>_xll.qlMidSafe($Q29,$R29)</f>
        <v>99.405000000000001</v>
      </c>
      <c r="V29" s="201"/>
      <c r="W29" s="261">
        <v>99.405000000000001</v>
      </c>
      <c r="X29" s="201"/>
      <c r="Y29" s="260">
        <v>99.405000000000001</v>
      </c>
      <c r="Z29" s="210" t="e">
        <f>_xll.qlSimpleQuoteSetValue(F29,Y29,Trigger)</f>
        <v>#NUM!</v>
      </c>
      <c r="AA29" s="43"/>
      <c r="AB29" s="17"/>
      <c r="AC29" s="17"/>
      <c r="AD29" s="17"/>
      <c r="AE29" s="17"/>
      <c r="AF29" s="238">
        <f t="shared" si="1"/>
        <v>9.9999999999909054E-5</v>
      </c>
      <c r="AH29" s="114"/>
      <c r="AI29" s="83">
        <v>23</v>
      </c>
      <c r="AJ29" s="112" t="b">
        <v>0</v>
      </c>
      <c r="AK29" s="112" t="e">
        <v>#NUM!</v>
      </c>
      <c r="AL29" s="196" t="e">
        <f t="shared" si="2"/>
        <v>#NUM!</v>
      </c>
      <c r="AM29" s="197" t="e">
        <f t="shared" si="3"/>
        <v>#NUM!</v>
      </c>
      <c r="AN29" s="196" t="e">
        <f>_xll.qlFuturesConvAdjustmentQuote($AM29,IborIndex,$AK29,$AL29,Volatility,MeanReversion,Permanent,Trigger,ObjectOverwrite)</f>
        <v>#VALUE!</v>
      </c>
      <c r="AO29" s="51" t="str">
        <f ca="1">_xll.ohRangeRetrieveError(AN29)</f>
        <v/>
      </c>
      <c r="AP29" s="43"/>
    </row>
    <row r="30" spans="1:42" x14ac:dyDescent="0.2">
      <c r="A30" s="114"/>
      <c r="B30" s="83">
        <v>24</v>
      </c>
      <c r="C30" s="113" t="b">
        <v>1</v>
      </c>
      <c r="D30" s="112" t="e">
        <v>#NUM!</v>
      </c>
      <c r="E30" s="111" t="e">
        <f t="shared" si="0"/>
        <v>#NUM!</v>
      </c>
      <c r="F30" s="110" t="e">
        <f>_xll.qlSimpleQuote(E30,,PriceTickValue,Permanent,Trigger,ObjectOverwrite)</f>
        <v>#VALUE!</v>
      </c>
      <c r="G30" s="81" t="str">
        <f ca="1">_xll.ohRangeRetrieveError(F30)</f>
        <v/>
      </c>
      <c r="H30" s="109"/>
      <c r="J30" s="259"/>
      <c r="K30" s="265">
        <v>24</v>
      </c>
      <c r="L30" s="264" t="b">
        <v>1</v>
      </c>
      <c r="M30" s="207" t="e">
        <v>#NUM!</v>
      </c>
      <c r="N30" s="263" t="e">
        <v>#NUM!</v>
      </c>
      <c r="O30" s="207" t="e">
        <v>#NUM!</v>
      </c>
      <c r="P30" s="262">
        <v>43542</v>
      </c>
      <c r="Q30" s="207">
        <v>99.33</v>
      </c>
      <c r="R30" s="207">
        <v>99.34</v>
      </c>
      <c r="S30" s="207">
        <v>99.334999999999994</v>
      </c>
      <c r="T30" s="207">
        <v>99.325000000000003</v>
      </c>
      <c r="U30" s="210">
        <f>_xll.qlMidSafe($Q30,$R30)</f>
        <v>99.335000000000008</v>
      </c>
      <c r="V30" s="201"/>
      <c r="W30" s="261">
        <v>99.335000000000008</v>
      </c>
      <c r="X30" s="201"/>
      <c r="Y30" s="260">
        <v>99.335000000000008</v>
      </c>
      <c r="Z30" s="210" t="e">
        <f>_xll.qlSimpleQuoteSetValue(F30,Y30,Trigger)</f>
        <v>#NUM!</v>
      </c>
      <c r="AA30" s="43"/>
      <c r="AB30" s="17"/>
      <c r="AC30" s="17"/>
      <c r="AD30" s="17"/>
      <c r="AE30" s="17"/>
      <c r="AF30" s="238">
        <f t="shared" si="1"/>
        <v>9.9999999999909054E-5</v>
      </c>
      <c r="AH30" s="114"/>
      <c r="AI30" s="83">
        <v>24</v>
      </c>
      <c r="AJ30" s="112" t="b">
        <v>0</v>
      </c>
      <c r="AK30" s="112" t="e">
        <v>#NUM!</v>
      </c>
      <c r="AL30" s="196" t="e">
        <f t="shared" si="2"/>
        <v>#NUM!</v>
      </c>
      <c r="AM30" s="197" t="e">
        <f t="shared" si="3"/>
        <v>#NUM!</v>
      </c>
      <c r="AN30" s="196" t="e">
        <f>_xll.qlFuturesConvAdjustmentQuote($AM30,IborIndex,$AK30,$AL30,Volatility,MeanReversion,Permanent,Trigger,ObjectOverwrite)</f>
        <v>#VALUE!</v>
      </c>
      <c r="AO30" s="51" t="str">
        <f ca="1">_xll.ohRangeRetrieveError(AN30)</f>
        <v/>
      </c>
      <c r="AP30" s="43"/>
    </row>
    <row r="31" spans="1:42" x14ac:dyDescent="0.2">
      <c r="A31" s="114"/>
      <c r="B31" s="83">
        <v>25</v>
      </c>
      <c r="C31" s="113" t="b">
        <v>1</v>
      </c>
      <c r="D31" s="112" t="e">
        <v>#NUM!</v>
      </c>
      <c r="E31" s="111" t="e">
        <f t="shared" si="0"/>
        <v>#NUM!</v>
      </c>
      <c r="F31" s="110" t="e">
        <f>_xll.qlSimpleQuote(E31,,PriceTickValue,Permanent,Trigger,ObjectOverwrite)</f>
        <v>#VALUE!</v>
      </c>
      <c r="G31" s="81" t="str">
        <f ca="1">_xll.ohRangeRetrieveError(F31)</f>
        <v/>
      </c>
      <c r="H31" s="109"/>
      <c r="J31" s="259"/>
      <c r="K31" s="265">
        <v>25</v>
      </c>
      <c r="L31" s="264" t="b">
        <v>1</v>
      </c>
      <c r="M31" s="207" t="e">
        <v>#NUM!</v>
      </c>
      <c r="N31" s="263" t="e">
        <v>#NUM!</v>
      </c>
      <c r="O31" s="207" t="e">
        <v>#NUM!</v>
      </c>
      <c r="P31" s="262">
        <v>43633</v>
      </c>
      <c r="Q31" s="207">
        <v>99.254999999999995</v>
      </c>
      <c r="R31" s="207">
        <v>99.265000000000001</v>
      </c>
      <c r="S31" s="207">
        <v>99.26</v>
      </c>
      <c r="T31" s="207">
        <v>99.25</v>
      </c>
      <c r="U31" s="210">
        <f>_xll.qlMidSafe($Q31,$R31)</f>
        <v>99.259999999999991</v>
      </c>
      <c r="V31" s="201"/>
      <c r="W31" s="261">
        <v>99.262499999999989</v>
      </c>
      <c r="X31" s="201"/>
      <c r="Y31" s="260">
        <v>99.262499999999989</v>
      </c>
      <c r="Z31" s="210" t="e">
        <f>_xll.qlSimpleQuoteSetValue(F31,Y31,Trigger)</f>
        <v>#NUM!</v>
      </c>
      <c r="AA31" s="43"/>
      <c r="AB31" s="17"/>
      <c r="AC31" s="17"/>
      <c r="AD31" s="17"/>
      <c r="AE31" s="17"/>
      <c r="AF31" s="238">
        <f t="shared" si="1"/>
        <v>1.0000000000019326E-4</v>
      </c>
      <c r="AH31" s="114"/>
      <c r="AI31" s="83">
        <v>25</v>
      </c>
      <c r="AJ31" s="112" t="b">
        <v>0</v>
      </c>
      <c r="AK31" s="112" t="e">
        <v>#NUM!</v>
      </c>
      <c r="AL31" s="196" t="e">
        <f t="shared" si="2"/>
        <v>#NUM!</v>
      </c>
      <c r="AM31" s="197" t="e">
        <f t="shared" si="3"/>
        <v>#NUM!</v>
      </c>
      <c r="AN31" s="196" t="e">
        <f>_xll.qlFuturesConvAdjustmentQuote($AM31,IborIndex,$AK31,$AL31,Volatility,MeanReversion,Permanent,Trigger,ObjectOverwrite)</f>
        <v>#VALUE!</v>
      </c>
      <c r="AO31" s="51" t="str">
        <f ca="1">_xll.ohRangeRetrieveError(AN31)</f>
        <v/>
      </c>
      <c r="AP31" s="43"/>
    </row>
    <row r="32" spans="1:42" x14ac:dyDescent="0.2">
      <c r="A32" s="114"/>
      <c r="B32" s="83">
        <v>26</v>
      </c>
      <c r="C32" s="113" t="b">
        <v>1</v>
      </c>
      <c r="D32" s="112" t="e">
        <v>#NUM!</v>
      </c>
      <c r="E32" s="111" t="e">
        <f t="shared" si="0"/>
        <v>#NUM!</v>
      </c>
      <c r="F32" s="110" t="e">
        <f>_xll.qlSimpleQuote(E32,,PriceTickValue,Permanent,Trigger,ObjectOverwrite)</f>
        <v>#VALUE!</v>
      </c>
      <c r="G32" s="81" t="str">
        <f ca="1">_xll.ohRangeRetrieveError(F32)</f>
        <v/>
      </c>
      <c r="H32" s="109"/>
      <c r="J32" s="259"/>
      <c r="K32" s="265">
        <v>26</v>
      </c>
      <c r="L32" s="264" t="b">
        <v>1</v>
      </c>
      <c r="M32" s="207" t="e">
        <v>#NUM!</v>
      </c>
      <c r="N32" s="263" t="e">
        <v>#NUM!</v>
      </c>
      <c r="O32" s="207" t="e">
        <v>#NUM!</v>
      </c>
      <c r="P32" s="262">
        <v>43724</v>
      </c>
      <c r="Q32" s="207">
        <v>99.18</v>
      </c>
      <c r="R32" s="207">
        <v>99.194999999999993</v>
      </c>
      <c r="S32" s="207">
        <v>99.185000000000002</v>
      </c>
      <c r="T32" s="207">
        <v>99.174999999999997</v>
      </c>
      <c r="U32" s="210">
        <f>_xll.qlMidSafe($Q32,$R32)</f>
        <v>99.1875</v>
      </c>
      <c r="V32" s="201"/>
      <c r="W32" s="261">
        <v>99.197499999999991</v>
      </c>
      <c r="X32" s="201"/>
      <c r="Y32" s="260">
        <v>99.197499999999991</v>
      </c>
      <c r="Z32" s="210" t="e">
        <f>_xll.qlSimpleQuoteSetValue(F32,Y32,Trigger)</f>
        <v>#NUM!</v>
      </c>
      <c r="AA32" s="43"/>
      <c r="AB32" s="17"/>
      <c r="AC32" s="17"/>
      <c r="AD32" s="17"/>
      <c r="AE32" s="17"/>
      <c r="AF32" s="238">
        <f t="shared" si="1"/>
        <v>1.4999999999986357E-4</v>
      </c>
      <c r="AH32" s="114"/>
      <c r="AI32" s="83">
        <v>26</v>
      </c>
      <c r="AJ32" s="112" t="b">
        <v>0</v>
      </c>
      <c r="AK32" s="112" t="e">
        <v>#NUM!</v>
      </c>
      <c r="AL32" s="196" t="e">
        <f t="shared" si="2"/>
        <v>#NUM!</v>
      </c>
      <c r="AM32" s="197" t="e">
        <f t="shared" si="3"/>
        <v>#NUM!</v>
      </c>
      <c r="AN32" s="196" t="e">
        <f>_xll.qlFuturesConvAdjustmentQuote($AM32,IborIndex,$AK32,$AL32,Volatility,MeanReversion,Permanent,Trigger,ObjectOverwrite)</f>
        <v>#VALUE!</v>
      </c>
      <c r="AO32" s="51" t="str">
        <f ca="1">_xll.ohRangeRetrieveError(AN32)</f>
        <v/>
      </c>
      <c r="AP32" s="43"/>
    </row>
    <row r="33" spans="1:42" x14ac:dyDescent="0.2">
      <c r="A33" s="114"/>
      <c r="B33" s="83">
        <v>27</v>
      </c>
      <c r="C33" s="113" t="b">
        <v>1</v>
      </c>
      <c r="D33" s="112" t="e">
        <v>#NUM!</v>
      </c>
      <c r="E33" s="111" t="e">
        <f t="shared" si="0"/>
        <v>#NUM!</v>
      </c>
      <c r="F33" s="110" t="e">
        <f>_xll.qlSimpleQuote(E33,,PriceTickValue,Permanent,Trigger,ObjectOverwrite)</f>
        <v>#VALUE!</v>
      </c>
      <c r="G33" s="81" t="str">
        <f ca="1">_xll.ohRangeRetrieveError(F33)</f>
        <v/>
      </c>
      <c r="H33" s="109"/>
      <c r="J33" s="259"/>
      <c r="K33" s="265">
        <v>27</v>
      </c>
      <c r="L33" s="264" t="b">
        <v>1</v>
      </c>
      <c r="M33" s="207" t="e">
        <v>#NUM!</v>
      </c>
      <c r="N33" s="263" t="e">
        <v>#NUM!</v>
      </c>
      <c r="O33" s="207" t="e">
        <v>#NUM!</v>
      </c>
      <c r="P33" s="262">
        <v>43815</v>
      </c>
      <c r="Q33" s="207">
        <v>99.1</v>
      </c>
      <c r="R33" s="207">
        <v>99.12</v>
      </c>
      <c r="S33" s="207">
        <v>99.11</v>
      </c>
      <c r="T33" s="207">
        <v>99.094999999999999</v>
      </c>
      <c r="U33" s="210">
        <f>_xll.qlMidSafe($Q33,$R33)</f>
        <v>99.11</v>
      </c>
      <c r="V33" s="201"/>
      <c r="W33" s="261">
        <v>99.13</v>
      </c>
      <c r="X33" s="201"/>
      <c r="Y33" s="260">
        <v>99.13</v>
      </c>
      <c r="Z33" s="210" t="e">
        <f>_xll.qlSimpleQuoteSetValue(F33,Y33,Trigger)</f>
        <v>#NUM!</v>
      </c>
      <c r="AA33" s="43"/>
      <c r="AB33" s="17"/>
      <c r="AC33" s="17"/>
      <c r="AD33" s="17"/>
      <c r="AE33" s="17"/>
      <c r="AF33" s="238">
        <f t="shared" si="1"/>
        <v>2.0000000000010233E-4</v>
      </c>
      <c r="AH33" s="114"/>
      <c r="AI33" s="83">
        <v>27</v>
      </c>
      <c r="AJ33" s="112" t="b">
        <v>0</v>
      </c>
      <c r="AK33" s="112" t="e">
        <v>#NUM!</v>
      </c>
      <c r="AL33" s="196" t="e">
        <f t="shared" si="2"/>
        <v>#NUM!</v>
      </c>
      <c r="AM33" s="197" t="e">
        <f t="shared" si="3"/>
        <v>#NUM!</v>
      </c>
      <c r="AN33" s="196" t="e">
        <f>_xll.qlFuturesConvAdjustmentQuote($AM33,IborIndex,$AK33,$AL33,Volatility,MeanReversion,Permanent,Trigger,ObjectOverwrite)</f>
        <v>#VALUE!</v>
      </c>
      <c r="AO33" s="51" t="str">
        <f ca="1">_xll.ohRangeRetrieveError(AN33)</f>
        <v/>
      </c>
      <c r="AP33" s="43"/>
    </row>
    <row r="34" spans="1:42" x14ac:dyDescent="0.2">
      <c r="A34" s="114"/>
      <c r="B34" s="83">
        <v>28</v>
      </c>
      <c r="C34" s="113" t="b">
        <v>1</v>
      </c>
      <c r="D34" s="112" t="e">
        <v>#NUM!</v>
      </c>
      <c r="E34" s="111" t="e">
        <f t="shared" si="0"/>
        <v>#NUM!</v>
      </c>
      <c r="F34" s="110" t="e">
        <f>_xll.qlSimpleQuote(E34,,PriceTickValue,Permanent,Trigger,ObjectOverwrite)</f>
        <v>#VALUE!</v>
      </c>
      <c r="G34" s="81" t="str">
        <f ca="1">_xll.ohRangeRetrieveError(F34)</f>
        <v/>
      </c>
      <c r="H34" s="109"/>
      <c r="J34" s="259"/>
      <c r="K34" s="265">
        <v>28</v>
      </c>
      <c r="L34" s="264" t="b">
        <v>1</v>
      </c>
      <c r="M34" s="207" t="e">
        <v>#NUM!</v>
      </c>
      <c r="N34" s="263" t="e">
        <v>#NUM!</v>
      </c>
      <c r="O34" s="207" t="e">
        <v>#NUM!</v>
      </c>
      <c r="P34" s="262">
        <v>43906</v>
      </c>
      <c r="Q34" s="207">
        <v>99.025000000000006</v>
      </c>
      <c r="R34" s="207">
        <v>99.045000000000002</v>
      </c>
      <c r="S34" s="207">
        <v>99.03</v>
      </c>
      <c r="T34" s="207">
        <v>99.02</v>
      </c>
      <c r="U34" s="210">
        <f>_xll.qlMidSafe($Q34,$R34)</f>
        <v>99.034999999999997</v>
      </c>
      <c r="V34" s="201"/>
      <c r="W34" s="261">
        <v>99.06</v>
      </c>
      <c r="X34" s="201"/>
      <c r="Y34" s="260">
        <v>99.06</v>
      </c>
      <c r="Z34" s="210" t="e">
        <f>_xll.qlSimpleQuoteSetValue(F34,Y34,Trigger)</f>
        <v>#NUM!</v>
      </c>
      <c r="AA34" s="43"/>
      <c r="AB34" s="17"/>
      <c r="AC34" s="17"/>
      <c r="AD34" s="17"/>
      <c r="AE34" s="17"/>
      <c r="AF34" s="238">
        <f t="shared" si="1"/>
        <v>2.0000000000010233E-4</v>
      </c>
      <c r="AH34" s="114"/>
      <c r="AI34" s="83">
        <v>28</v>
      </c>
      <c r="AJ34" s="112" t="b">
        <v>0</v>
      </c>
      <c r="AK34" s="112" t="e">
        <v>#NUM!</v>
      </c>
      <c r="AL34" s="196" t="e">
        <f t="shared" si="2"/>
        <v>#NUM!</v>
      </c>
      <c r="AM34" s="197" t="e">
        <f t="shared" si="3"/>
        <v>#NUM!</v>
      </c>
      <c r="AN34" s="196" t="e">
        <f>_xll.qlFuturesConvAdjustmentQuote($AM34,IborIndex,$AK34,$AL34,Volatility,MeanReversion,Permanent,Trigger,ObjectOverwrite)</f>
        <v>#VALUE!</v>
      </c>
      <c r="AO34" s="51" t="str">
        <f ca="1">_xll.ohRangeRetrieveError(AN34)</f>
        <v/>
      </c>
      <c r="AP34" s="43"/>
    </row>
    <row r="35" spans="1:42" x14ac:dyDescent="0.2">
      <c r="A35" s="114"/>
      <c r="B35" s="83">
        <v>29</v>
      </c>
      <c r="C35" s="113" t="b">
        <v>1</v>
      </c>
      <c r="D35" s="112" t="e">
        <v>#NUM!</v>
      </c>
      <c r="E35" s="111" t="e">
        <f t="shared" si="0"/>
        <v>#NUM!</v>
      </c>
      <c r="F35" s="110" t="e">
        <f>_xll.qlSimpleQuote(E35,,PriceTickValue,Permanent,Trigger,ObjectOverwrite)</f>
        <v>#VALUE!</v>
      </c>
      <c r="G35" s="81" t="str">
        <f ca="1">_xll.ohRangeRetrieveError(F35)</f>
        <v/>
      </c>
      <c r="H35" s="109"/>
      <c r="J35" s="259"/>
      <c r="K35" s="265">
        <v>29</v>
      </c>
      <c r="L35" s="264" t="b">
        <v>1</v>
      </c>
      <c r="M35" s="207" t="e">
        <v>#NUM!</v>
      </c>
      <c r="N35" s="263" t="e">
        <v>#NUM!</v>
      </c>
      <c r="O35" s="207" t="e">
        <v>#NUM!</v>
      </c>
      <c r="P35" s="262">
        <v>43997</v>
      </c>
      <c r="Q35" s="207">
        <v>98.95</v>
      </c>
      <c r="R35" s="207">
        <v>98.974999999999994</v>
      </c>
      <c r="S35" s="207">
        <v>0</v>
      </c>
      <c r="T35" s="207">
        <v>98.95</v>
      </c>
      <c r="U35" s="210">
        <f>_xll.qlMidSafe($Q35,$R35)</f>
        <v>98.962500000000006</v>
      </c>
      <c r="V35" s="201"/>
      <c r="W35" s="261">
        <v>98.990000000000009</v>
      </c>
      <c r="X35" s="201"/>
      <c r="Y35" s="260">
        <v>98.990000000000009</v>
      </c>
      <c r="Z35" s="210" t="e">
        <f>_xll.qlSimpleQuoteSetValue(F35,Y35,Trigger)</f>
        <v>#NUM!</v>
      </c>
      <c r="AA35" s="43"/>
      <c r="AB35" s="17"/>
      <c r="AC35" s="17"/>
      <c r="AD35" s="17"/>
      <c r="AE35" s="17"/>
      <c r="AF35" s="238">
        <f t="shared" si="1"/>
        <v>2.4999999999977265E-4</v>
      </c>
      <c r="AH35" s="114"/>
      <c r="AI35" s="83">
        <v>29</v>
      </c>
      <c r="AJ35" s="112" t="b">
        <v>0</v>
      </c>
      <c r="AK35" s="112" t="e">
        <v>#NUM!</v>
      </c>
      <c r="AL35" s="196" t="e">
        <f t="shared" si="2"/>
        <v>#NUM!</v>
      </c>
      <c r="AM35" s="197" t="e">
        <f t="shared" si="3"/>
        <v>#NUM!</v>
      </c>
      <c r="AN35" s="196" t="e">
        <f>_xll.qlFuturesConvAdjustmentQuote($AM35,IborIndex,$AK35,$AL35,Volatility,MeanReversion,Permanent,Trigger,ObjectOverwrite)</f>
        <v>#VALUE!</v>
      </c>
      <c r="AO35" s="51" t="str">
        <f ca="1">_xll.ohRangeRetrieveError(AN35)</f>
        <v/>
      </c>
      <c r="AP35" s="43"/>
    </row>
    <row r="36" spans="1:42" x14ac:dyDescent="0.2">
      <c r="A36" s="114"/>
      <c r="B36" s="83">
        <v>30</v>
      </c>
      <c r="C36" s="113" t="b">
        <v>1</v>
      </c>
      <c r="D36" s="112" t="e">
        <v>#NUM!</v>
      </c>
      <c r="E36" s="111" t="e">
        <f t="shared" si="0"/>
        <v>#NUM!</v>
      </c>
      <c r="F36" s="110" t="e">
        <f>_xll.qlSimpleQuote(E36,,PriceTickValue,Permanent,Trigger,ObjectOverwrite)</f>
        <v>#VALUE!</v>
      </c>
      <c r="G36" s="81" t="str">
        <f ca="1">_xll.ohRangeRetrieveError(F36)</f>
        <v/>
      </c>
      <c r="H36" s="109"/>
      <c r="J36" s="259"/>
      <c r="K36" s="265">
        <v>30</v>
      </c>
      <c r="L36" s="264" t="b">
        <v>1</v>
      </c>
      <c r="M36" s="207" t="e">
        <v>#NUM!</v>
      </c>
      <c r="N36" s="263" t="e">
        <v>#NUM!</v>
      </c>
      <c r="O36" s="207" t="e">
        <v>#NUM!</v>
      </c>
      <c r="P36" s="262">
        <v>44088</v>
      </c>
      <c r="Q36" s="207">
        <v>98.875</v>
      </c>
      <c r="R36" s="207">
        <v>98.9</v>
      </c>
      <c r="S36" s="207">
        <v>0</v>
      </c>
      <c r="T36" s="207">
        <v>98.88</v>
      </c>
      <c r="U36" s="210">
        <f>_xll.qlMidSafe($Q36,$R36)</f>
        <v>98.887500000000003</v>
      </c>
      <c r="V36" s="201"/>
      <c r="W36" s="261">
        <v>98.92</v>
      </c>
      <c r="X36" s="201"/>
      <c r="Y36" s="260">
        <v>98.92</v>
      </c>
      <c r="Z36" s="210" t="e">
        <f>_xll.qlSimpleQuoteSetValue(F36,Y36,Trigger)</f>
        <v>#NUM!</v>
      </c>
      <c r="AA36" s="43"/>
      <c r="AB36" s="17"/>
      <c r="AC36" s="17"/>
      <c r="AD36" s="17"/>
      <c r="AE36" s="17"/>
      <c r="AF36" s="238">
        <f t="shared" si="1"/>
        <v>2.5000000000005682E-4</v>
      </c>
      <c r="AH36" s="114"/>
      <c r="AI36" s="83">
        <v>30</v>
      </c>
      <c r="AJ36" s="112" t="b">
        <v>0</v>
      </c>
      <c r="AK36" s="112" t="e">
        <v>#NUM!</v>
      </c>
      <c r="AL36" s="196" t="e">
        <f t="shared" si="2"/>
        <v>#NUM!</v>
      </c>
      <c r="AM36" s="197" t="e">
        <f t="shared" si="3"/>
        <v>#NUM!</v>
      </c>
      <c r="AN36" s="196" t="e">
        <f>_xll.qlFuturesConvAdjustmentQuote($AM36,IborIndex,$AK36,$AL36,Volatility,MeanReversion,Permanent,Trigger,ObjectOverwrite)</f>
        <v>#VALUE!</v>
      </c>
      <c r="AO36" s="51" t="str">
        <f ca="1">_xll.ohRangeRetrieveError(AN36)</f>
        <v/>
      </c>
      <c r="AP36" s="43"/>
    </row>
    <row r="37" spans="1:42" x14ac:dyDescent="0.2">
      <c r="A37" s="114"/>
      <c r="B37" s="83">
        <v>31</v>
      </c>
      <c r="C37" s="113" t="b">
        <v>1</v>
      </c>
      <c r="D37" s="112" t="e">
        <v>#NUM!</v>
      </c>
      <c r="E37" s="111" t="e">
        <f t="shared" si="0"/>
        <v>#NUM!</v>
      </c>
      <c r="F37" s="110" t="e">
        <f>_xll.qlSimpleQuote(E37,,PriceTickValue,Permanent,Trigger,ObjectOverwrite)</f>
        <v>#VALUE!</v>
      </c>
      <c r="G37" s="81" t="str">
        <f ca="1">_xll.ohRangeRetrieveError(F37)</f>
        <v/>
      </c>
      <c r="H37" s="109"/>
      <c r="J37" s="259"/>
      <c r="K37" s="265">
        <v>31</v>
      </c>
      <c r="L37" s="264" t="b">
        <v>1</v>
      </c>
      <c r="M37" s="207" t="e">
        <v>#NUM!</v>
      </c>
      <c r="N37" s="263" t="e">
        <v>#NUM!</v>
      </c>
      <c r="O37" s="207" t="e">
        <v>#NUM!</v>
      </c>
      <c r="P37" s="262">
        <v>44179</v>
      </c>
      <c r="Q37" s="207">
        <v>98.8</v>
      </c>
      <c r="R37" s="207">
        <v>98.834999999999994</v>
      </c>
      <c r="S37" s="207">
        <v>0</v>
      </c>
      <c r="T37" s="207">
        <v>98.81</v>
      </c>
      <c r="U37" s="210">
        <f>_xll.qlMidSafe($Q37,$R37)</f>
        <v>98.817499999999995</v>
      </c>
      <c r="V37" s="201"/>
      <c r="W37" s="261">
        <v>98.855000000000004</v>
      </c>
      <c r="X37" s="201"/>
      <c r="Y37" s="260">
        <v>98.855000000000004</v>
      </c>
      <c r="Z37" s="210" t="e">
        <f>_xll.qlSimpleQuoteSetValue(F37,Y37,Trigger)</f>
        <v>#NUM!</v>
      </c>
      <c r="AA37" s="43"/>
      <c r="AB37" s="17"/>
      <c r="AC37" s="17"/>
      <c r="AD37" s="17"/>
      <c r="AE37" s="17"/>
      <c r="AF37" s="238">
        <f t="shared" si="1"/>
        <v>3.499999999999659E-4</v>
      </c>
      <c r="AH37" s="114"/>
      <c r="AI37" s="83">
        <v>31</v>
      </c>
      <c r="AJ37" s="112" t="b">
        <v>0</v>
      </c>
      <c r="AK37" s="112" t="e">
        <v>#NUM!</v>
      </c>
      <c r="AL37" s="196" t="e">
        <f t="shared" si="2"/>
        <v>#NUM!</v>
      </c>
      <c r="AM37" s="197" t="e">
        <f t="shared" si="3"/>
        <v>#NUM!</v>
      </c>
      <c r="AN37" s="196" t="e">
        <f>_xll.qlFuturesConvAdjustmentQuote($AM37,IborIndex,$AK37,$AL37,Volatility,MeanReversion,Permanent,Trigger,ObjectOverwrite)</f>
        <v>#VALUE!</v>
      </c>
      <c r="AO37" s="51" t="str">
        <f ca="1">_xll.ohRangeRetrieveError(AN37)</f>
        <v/>
      </c>
      <c r="AP37" s="43"/>
    </row>
    <row r="38" spans="1:42" x14ac:dyDescent="0.2">
      <c r="A38" s="114"/>
      <c r="B38" s="83">
        <v>32</v>
      </c>
      <c r="C38" s="113" t="b">
        <v>1</v>
      </c>
      <c r="D38" s="112" t="e">
        <v>#NUM!</v>
      </c>
      <c r="E38" s="111" t="e">
        <f t="shared" si="0"/>
        <v>#NUM!</v>
      </c>
      <c r="F38" s="110" t="e">
        <f>_xll.qlSimpleQuote(E38,,PriceTickValue,Permanent,Trigger,ObjectOverwrite)</f>
        <v>#VALUE!</v>
      </c>
      <c r="G38" s="81" t="str">
        <f ca="1">_xll.ohRangeRetrieveError(F38)</f>
        <v/>
      </c>
      <c r="H38" s="109"/>
      <c r="J38" s="259"/>
      <c r="K38" s="265">
        <v>32</v>
      </c>
      <c r="L38" s="264" t="b">
        <v>1</v>
      </c>
      <c r="M38" s="207" t="e">
        <v>#NUM!</v>
      </c>
      <c r="N38" s="263" t="e">
        <v>#NUM!</v>
      </c>
      <c r="O38" s="207" t="e">
        <v>#NUM!</v>
      </c>
      <c r="P38" s="262">
        <v>44270</v>
      </c>
      <c r="Q38" s="207">
        <v>98.73</v>
      </c>
      <c r="R38" s="207">
        <v>98.77</v>
      </c>
      <c r="S38" s="207">
        <v>0</v>
      </c>
      <c r="T38" s="207">
        <v>98.745000000000005</v>
      </c>
      <c r="U38" s="210">
        <f>_xll.qlMidSafe($Q38,$R38)</f>
        <v>98.75</v>
      </c>
      <c r="V38" s="201"/>
      <c r="W38" s="261">
        <v>98.797499999999999</v>
      </c>
      <c r="X38" s="201"/>
      <c r="Y38" s="260">
        <v>98.797499999999999</v>
      </c>
      <c r="Z38" s="210" t="e">
        <f>_xll.qlSimpleQuoteSetValue(F38,Y38,Trigger)</f>
        <v>#NUM!</v>
      </c>
      <c r="AA38" s="43"/>
      <c r="AB38" s="17"/>
      <c r="AC38" s="17"/>
      <c r="AD38" s="17"/>
      <c r="AE38" s="17"/>
      <c r="AF38" s="238">
        <f t="shared" si="1"/>
        <v>3.9999999999992044E-4</v>
      </c>
      <c r="AH38" s="114"/>
      <c r="AI38" s="83">
        <v>32</v>
      </c>
      <c r="AJ38" s="112" t="b">
        <v>0</v>
      </c>
      <c r="AK38" s="112" t="e">
        <v>#NUM!</v>
      </c>
      <c r="AL38" s="196" t="e">
        <f t="shared" si="2"/>
        <v>#NUM!</v>
      </c>
      <c r="AM38" s="197" t="e">
        <f t="shared" si="3"/>
        <v>#NUM!</v>
      </c>
      <c r="AN38" s="196" t="e">
        <f>_xll.qlFuturesConvAdjustmentQuote($AM38,IborIndex,$AK38,$AL38,Volatility,MeanReversion,Permanent,Trigger,ObjectOverwrite)</f>
        <v>#VALUE!</v>
      </c>
      <c r="AO38" s="51" t="str">
        <f ca="1">_xll.ohRangeRetrieveError(AN38)</f>
        <v/>
      </c>
      <c r="AP38" s="43"/>
    </row>
    <row r="39" spans="1:42" x14ac:dyDescent="0.2">
      <c r="A39" s="114"/>
      <c r="B39" s="83">
        <v>33</v>
      </c>
      <c r="C39" s="113" t="b">
        <v>1</v>
      </c>
      <c r="D39" s="112" t="e">
        <v>#NUM!</v>
      </c>
      <c r="E39" s="111" t="e">
        <f t="shared" ref="E39:E48" si="4">Currency&amp;$D$5&amp;$E$5&amp;$D39&amp;QuoteSuffix</f>
        <v>#NUM!</v>
      </c>
      <c r="F39" s="110" t="e">
        <f>_xll.qlSimpleQuote(E39,,PriceTickValue,Permanent,Trigger,ObjectOverwrite)</f>
        <v>#VALUE!</v>
      </c>
      <c r="G39" s="81" t="str">
        <f ca="1">_xll.ohRangeRetrieveError(F39)</f>
        <v/>
      </c>
      <c r="H39" s="109"/>
      <c r="J39" s="259"/>
      <c r="K39" s="265">
        <v>33</v>
      </c>
      <c r="L39" s="264" t="b">
        <v>1</v>
      </c>
      <c r="M39" s="207" t="e">
        <v>#NUM!</v>
      </c>
      <c r="N39" s="263" t="e">
        <v>#NUM!</v>
      </c>
      <c r="O39" s="207" t="e">
        <v>#NUM!</v>
      </c>
      <c r="P39" s="262" t="s">
        <v>227</v>
      </c>
      <c r="Q39" s="207" t="s">
        <v>227</v>
      </c>
      <c r="R39" s="207" t="s">
        <v>227</v>
      </c>
      <c r="S39" s="207" t="s">
        <v>227</v>
      </c>
      <c r="T39" s="207" t="s">
        <v>227</v>
      </c>
      <c r="U39" s="210" t="e">
        <f>_xll.qlMidSafe($Q39,$R39)</f>
        <v>#NUM!</v>
      </c>
      <c r="V39" s="201"/>
      <c r="W39" s="261" t="e">
        <v>#NUM!</v>
      </c>
      <c r="X39" s="201"/>
      <c r="Y39" s="260" t="e">
        <v>#NUM!</v>
      </c>
      <c r="Z39" s="210" t="e">
        <f>_xll.qlSimpleQuoteSetValue(F39,Y39,Trigger)</f>
        <v>#VALUE!</v>
      </c>
      <c r="AA39" s="43"/>
      <c r="AB39" s="17"/>
      <c r="AC39" s="17"/>
      <c r="AD39" s="17"/>
      <c r="AE39" s="17"/>
      <c r="AF39" s="238" t="e">
        <f t="shared" si="1"/>
        <v>#VALUE!</v>
      </c>
      <c r="AH39" s="114"/>
      <c r="AI39" s="83">
        <v>33</v>
      </c>
      <c r="AJ39" s="112" t="b">
        <v>0</v>
      </c>
      <c r="AK39" s="112" t="e">
        <v>#NUM!</v>
      </c>
      <c r="AL39" s="196" t="e">
        <f t="shared" si="2"/>
        <v>#NUM!</v>
      </c>
      <c r="AM39" s="197" t="e">
        <f t="shared" si="3"/>
        <v>#NUM!</v>
      </c>
      <c r="AN39" s="196" t="e">
        <f>_xll.qlFuturesConvAdjustmentQuote($AM39,IborIndex,$AK39,$AL39,Volatility,MeanReversion,Permanent,Trigger,ObjectOverwrite)</f>
        <v>#VALUE!</v>
      </c>
      <c r="AO39" s="51" t="str">
        <f ca="1">_xll.ohRangeRetrieveError(AN39)</f>
        <v/>
      </c>
      <c r="AP39" s="43"/>
    </row>
    <row r="40" spans="1:42" x14ac:dyDescent="0.2">
      <c r="A40" s="114"/>
      <c r="B40" s="83">
        <v>34</v>
      </c>
      <c r="C40" s="113" t="b">
        <v>1</v>
      </c>
      <c r="D40" s="112" t="e">
        <v>#NUM!</v>
      </c>
      <c r="E40" s="111" t="e">
        <f t="shared" si="4"/>
        <v>#NUM!</v>
      </c>
      <c r="F40" s="110" t="e">
        <f>_xll.qlSimpleQuote(E40,,PriceTickValue,Permanent,Trigger,ObjectOverwrite)</f>
        <v>#VALUE!</v>
      </c>
      <c r="G40" s="81" t="str">
        <f ca="1">_xll.ohRangeRetrieveError(F40)</f>
        <v/>
      </c>
      <c r="H40" s="109"/>
      <c r="J40" s="259"/>
      <c r="K40" s="265">
        <v>34</v>
      </c>
      <c r="L40" s="264" t="b">
        <v>1</v>
      </c>
      <c r="M40" s="207" t="e">
        <v>#NUM!</v>
      </c>
      <c r="N40" s="263" t="e">
        <v>#NUM!</v>
      </c>
      <c r="O40" s="207" t="e">
        <v>#NUM!</v>
      </c>
      <c r="P40" s="262" t="s">
        <v>227</v>
      </c>
      <c r="Q40" s="207" t="s">
        <v>227</v>
      </c>
      <c r="R40" s="207" t="s">
        <v>227</v>
      </c>
      <c r="S40" s="207" t="s">
        <v>227</v>
      </c>
      <c r="T40" s="207" t="s">
        <v>227</v>
      </c>
      <c r="U40" s="210" t="e">
        <f>_xll.qlMidSafe($Q40,$R40)</f>
        <v>#NUM!</v>
      </c>
      <c r="V40" s="201"/>
      <c r="W40" s="261" t="e">
        <v>#NUM!</v>
      </c>
      <c r="X40" s="201"/>
      <c r="Y40" s="260" t="e">
        <v>#NUM!</v>
      </c>
      <c r="Z40" s="210" t="e">
        <f>_xll.qlSimpleQuoteSetValue(F40,Y40,Trigger)</f>
        <v>#VALUE!</v>
      </c>
      <c r="AA40" s="43"/>
      <c r="AB40" s="17"/>
      <c r="AC40" s="17"/>
      <c r="AD40" s="17"/>
      <c r="AE40" s="17"/>
      <c r="AF40" s="238" t="e">
        <f t="shared" si="1"/>
        <v>#VALUE!</v>
      </c>
      <c r="AH40" s="114"/>
      <c r="AI40" s="83">
        <v>34</v>
      </c>
      <c r="AJ40" s="112" t="b">
        <v>0</v>
      </c>
      <c r="AK40" s="112" t="e">
        <v>#NUM!</v>
      </c>
      <c r="AL40" s="196" t="e">
        <f t="shared" si="2"/>
        <v>#NUM!</v>
      </c>
      <c r="AM40" s="197" t="e">
        <f t="shared" si="3"/>
        <v>#NUM!</v>
      </c>
      <c r="AN40" s="196" t="e">
        <f>_xll.qlFuturesConvAdjustmentQuote($AM40,IborIndex,$AK40,$AL40,Volatility,MeanReversion,Permanent,Trigger,ObjectOverwrite)</f>
        <v>#VALUE!</v>
      </c>
      <c r="AO40" s="51" t="str">
        <f ca="1">_xll.ohRangeRetrieveError(AN40)</f>
        <v/>
      </c>
      <c r="AP40" s="43"/>
    </row>
    <row r="41" spans="1:42" x14ac:dyDescent="0.2">
      <c r="A41" s="114"/>
      <c r="B41" s="83">
        <v>35</v>
      </c>
      <c r="C41" s="113" t="b">
        <v>1</v>
      </c>
      <c r="D41" s="112" t="e">
        <v>#NUM!</v>
      </c>
      <c r="E41" s="111" t="e">
        <f t="shared" si="4"/>
        <v>#NUM!</v>
      </c>
      <c r="F41" s="110" t="e">
        <f>_xll.qlSimpleQuote(E41,,PriceTickValue,Permanent,Trigger,ObjectOverwrite)</f>
        <v>#VALUE!</v>
      </c>
      <c r="G41" s="81" t="str">
        <f ca="1">_xll.ohRangeRetrieveError(F41)</f>
        <v/>
      </c>
      <c r="H41" s="109"/>
      <c r="J41" s="259"/>
      <c r="K41" s="265">
        <v>35</v>
      </c>
      <c r="L41" s="264" t="b">
        <v>1</v>
      </c>
      <c r="M41" s="207" t="e">
        <v>#NUM!</v>
      </c>
      <c r="N41" s="263" t="e">
        <v>#NUM!</v>
      </c>
      <c r="O41" s="207" t="e">
        <v>#NUM!</v>
      </c>
      <c r="P41" s="262" t="s">
        <v>227</v>
      </c>
      <c r="Q41" s="207" t="s">
        <v>227</v>
      </c>
      <c r="R41" s="207" t="s">
        <v>227</v>
      </c>
      <c r="S41" s="207" t="s">
        <v>227</v>
      </c>
      <c r="T41" s="207" t="s">
        <v>227</v>
      </c>
      <c r="U41" s="210" t="e">
        <f>_xll.qlMidSafe($Q41,$R41)</f>
        <v>#NUM!</v>
      </c>
      <c r="V41" s="201"/>
      <c r="W41" s="261" t="e">
        <v>#NUM!</v>
      </c>
      <c r="X41" s="201"/>
      <c r="Y41" s="260" t="e">
        <v>#NUM!</v>
      </c>
      <c r="Z41" s="210" t="e">
        <f>_xll.qlSimpleQuoteSetValue(F41,Y41,Trigger)</f>
        <v>#VALUE!</v>
      </c>
      <c r="AA41" s="43"/>
      <c r="AB41" s="17"/>
      <c r="AC41" s="17"/>
      <c r="AD41" s="17"/>
      <c r="AE41" s="17"/>
      <c r="AF41" s="238" t="e">
        <f t="shared" si="1"/>
        <v>#VALUE!</v>
      </c>
      <c r="AH41" s="114"/>
      <c r="AI41" s="83">
        <v>35</v>
      </c>
      <c r="AJ41" s="112" t="b">
        <v>0</v>
      </c>
      <c r="AK41" s="112" t="e">
        <v>#NUM!</v>
      </c>
      <c r="AL41" s="196" t="e">
        <f t="shared" si="2"/>
        <v>#NUM!</v>
      </c>
      <c r="AM41" s="197" t="e">
        <f t="shared" si="3"/>
        <v>#NUM!</v>
      </c>
      <c r="AN41" s="196" t="e">
        <f>_xll.qlFuturesConvAdjustmentQuote($AM41,IborIndex,$AK41,$AL41,Volatility,MeanReversion,Permanent,Trigger,ObjectOverwrite)</f>
        <v>#VALUE!</v>
      </c>
      <c r="AO41" s="51" t="str">
        <f ca="1">_xll.ohRangeRetrieveError(AN41)</f>
        <v/>
      </c>
      <c r="AP41" s="43"/>
    </row>
    <row r="42" spans="1:42" x14ac:dyDescent="0.2">
      <c r="A42" s="114"/>
      <c r="B42" s="83">
        <v>36</v>
      </c>
      <c r="C42" s="113" t="b">
        <v>1</v>
      </c>
      <c r="D42" s="112" t="e">
        <v>#NUM!</v>
      </c>
      <c r="E42" s="111" t="e">
        <f t="shared" si="4"/>
        <v>#NUM!</v>
      </c>
      <c r="F42" s="110" t="e">
        <f>_xll.qlSimpleQuote(E42,,PriceTickValue,Permanent,Trigger,ObjectOverwrite)</f>
        <v>#VALUE!</v>
      </c>
      <c r="G42" s="81" t="str">
        <f ca="1">_xll.ohRangeRetrieveError(F42)</f>
        <v/>
      </c>
      <c r="H42" s="109"/>
      <c r="J42" s="259"/>
      <c r="K42" s="265">
        <v>36</v>
      </c>
      <c r="L42" s="264" t="b">
        <v>1</v>
      </c>
      <c r="M42" s="207" t="e">
        <v>#NUM!</v>
      </c>
      <c r="N42" s="263" t="e">
        <v>#NUM!</v>
      </c>
      <c r="O42" s="207" t="e">
        <v>#NUM!</v>
      </c>
      <c r="P42" s="262" t="s">
        <v>227</v>
      </c>
      <c r="Q42" s="207" t="s">
        <v>227</v>
      </c>
      <c r="R42" s="207" t="s">
        <v>227</v>
      </c>
      <c r="S42" s="207" t="s">
        <v>227</v>
      </c>
      <c r="T42" s="207" t="s">
        <v>227</v>
      </c>
      <c r="U42" s="210" t="e">
        <f>_xll.qlMidSafe($Q42,$R42)</f>
        <v>#NUM!</v>
      </c>
      <c r="V42" s="201"/>
      <c r="W42" s="261" t="e">
        <v>#NUM!</v>
      </c>
      <c r="X42" s="201"/>
      <c r="Y42" s="260" t="e">
        <v>#NUM!</v>
      </c>
      <c r="Z42" s="210" t="e">
        <f>_xll.qlSimpleQuoteSetValue(F42,Y42,Trigger)</f>
        <v>#VALUE!</v>
      </c>
      <c r="AA42" s="43"/>
      <c r="AB42" s="17"/>
      <c r="AC42" s="17"/>
      <c r="AD42" s="17"/>
      <c r="AE42" s="17"/>
      <c r="AF42" s="238" t="e">
        <f t="shared" si="1"/>
        <v>#VALUE!</v>
      </c>
      <c r="AH42" s="114"/>
      <c r="AI42" s="83">
        <v>36</v>
      </c>
      <c r="AJ42" s="112" t="b">
        <v>0</v>
      </c>
      <c r="AK42" s="112" t="e">
        <v>#NUM!</v>
      </c>
      <c r="AL42" s="196" t="e">
        <f t="shared" si="2"/>
        <v>#NUM!</v>
      </c>
      <c r="AM42" s="197" t="e">
        <f t="shared" si="3"/>
        <v>#NUM!</v>
      </c>
      <c r="AN42" s="196" t="e">
        <f>_xll.qlFuturesConvAdjustmentQuote($AM42,IborIndex,$AK42,$AL42,Volatility,MeanReversion,Permanent,Trigger,ObjectOverwrite)</f>
        <v>#VALUE!</v>
      </c>
      <c r="AO42" s="51" t="str">
        <f ca="1">_xll.ohRangeRetrieveError(AN42)</f>
        <v/>
      </c>
      <c r="AP42" s="43"/>
    </row>
    <row r="43" spans="1:42" x14ac:dyDescent="0.2">
      <c r="A43" s="114"/>
      <c r="B43" s="83">
        <v>37</v>
      </c>
      <c r="C43" s="113" t="b">
        <v>1</v>
      </c>
      <c r="D43" s="112" t="e">
        <v>#NUM!</v>
      </c>
      <c r="E43" s="111" t="e">
        <f t="shared" si="4"/>
        <v>#NUM!</v>
      </c>
      <c r="F43" s="110" t="e">
        <f>_xll.qlSimpleQuote(E43,,PriceTickValue,Permanent,Trigger,ObjectOverwrite)</f>
        <v>#VALUE!</v>
      </c>
      <c r="G43" s="81" t="str">
        <f ca="1">_xll.ohRangeRetrieveError(F43)</f>
        <v/>
      </c>
      <c r="H43" s="109"/>
      <c r="J43" s="259"/>
      <c r="K43" s="265">
        <v>37</v>
      </c>
      <c r="L43" s="264" t="b">
        <v>1</v>
      </c>
      <c r="M43" s="207" t="e">
        <v>#NUM!</v>
      </c>
      <c r="N43" s="263" t="e">
        <v>#NUM!</v>
      </c>
      <c r="O43" s="207" t="e">
        <v>#NUM!</v>
      </c>
      <c r="P43" s="262" t="s">
        <v>227</v>
      </c>
      <c r="Q43" s="207" t="s">
        <v>227</v>
      </c>
      <c r="R43" s="207" t="s">
        <v>227</v>
      </c>
      <c r="S43" s="207" t="s">
        <v>227</v>
      </c>
      <c r="T43" s="207" t="s">
        <v>227</v>
      </c>
      <c r="U43" s="210" t="e">
        <f>_xll.qlMidSafe($Q43,$R43)</f>
        <v>#NUM!</v>
      </c>
      <c r="V43" s="201"/>
      <c r="W43" s="261" t="e">
        <v>#NUM!</v>
      </c>
      <c r="X43" s="201"/>
      <c r="Y43" s="260" t="e">
        <v>#NUM!</v>
      </c>
      <c r="Z43" s="210" t="e">
        <f>_xll.qlSimpleQuoteSetValue(F43,Y43,Trigger)</f>
        <v>#VALUE!</v>
      </c>
      <c r="AA43" s="43"/>
      <c r="AB43" s="17"/>
      <c r="AC43" s="17"/>
      <c r="AD43" s="17"/>
      <c r="AE43" s="17"/>
      <c r="AF43" s="238" t="e">
        <f t="shared" si="1"/>
        <v>#VALUE!</v>
      </c>
      <c r="AH43" s="114"/>
      <c r="AI43" s="83">
        <v>37</v>
      </c>
      <c r="AJ43" s="112" t="b">
        <v>0</v>
      </c>
      <c r="AK43" s="112" t="e">
        <v>#NUM!</v>
      </c>
      <c r="AL43" s="196" t="e">
        <f t="shared" si="2"/>
        <v>#NUM!</v>
      </c>
      <c r="AM43" s="197" t="e">
        <f t="shared" si="3"/>
        <v>#NUM!</v>
      </c>
      <c r="AN43" s="196" t="e">
        <f>_xll.qlFuturesConvAdjustmentQuote($AM43,IborIndex,$AK43,$AL43,Volatility,MeanReversion,Permanent,Trigger,ObjectOverwrite)</f>
        <v>#VALUE!</v>
      </c>
      <c r="AO43" s="51" t="str">
        <f ca="1">_xll.ohRangeRetrieveError(AN43)</f>
        <v/>
      </c>
      <c r="AP43" s="43"/>
    </row>
    <row r="44" spans="1:42" x14ac:dyDescent="0.2">
      <c r="A44" s="114"/>
      <c r="B44" s="83">
        <v>38</v>
      </c>
      <c r="C44" s="113" t="b">
        <v>1</v>
      </c>
      <c r="D44" s="112" t="e">
        <v>#NUM!</v>
      </c>
      <c r="E44" s="111" t="e">
        <f t="shared" si="4"/>
        <v>#NUM!</v>
      </c>
      <c r="F44" s="110" t="e">
        <f>_xll.qlSimpleQuote(E44,,PriceTickValue,Permanent,Trigger,ObjectOverwrite)</f>
        <v>#VALUE!</v>
      </c>
      <c r="G44" s="81" t="str">
        <f ca="1">_xll.ohRangeRetrieveError(F44)</f>
        <v/>
      </c>
      <c r="H44" s="109"/>
      <c r="J44" s="259"/>
      <c r="K44" s="265">
        <v>38</v>
      </c>
      <c r="L44" s="264" t="b">
        <v>1</v>
      </c>
      <c r="M44" s="207" t="e">
        <v>#NUM!</v>
      </c>
      <c r="N44" s="263" t="e">
        <v>#NUM!</v>
      </c>
      <c r="O44" s="207" t="e">
        <v>#NUM!</v>
      </c>
      <c r="P44" s="262" t="s">
        <v>227</v>
      </c>
      <c r="Q44" s="207" t="s">
        <v>227</v>
      </c>
      <c r="R44" s="207" t="s">
        <v>227</v>
      </c>
      <c r="S44" s="207" t="s">
        <v>227</v>
      </c>
      <c r="T44" s="207" t="s">
        <v>227</v>
      </c>
      <c r="U44" s="210" t="e">
        <f>_xll.qlMidSafe($Q44,$R44)</f>
        <v>#NUM!</v>
      </c>
      <c r="V44" s="201"/>
      <c r="W44" s="261" t="e">
        <v>#NUM!</v>
      </c>
      <c r="X44" s="201"/>
      <c r="Y44" s="260" t="e">
        <v>#NUM!</v>
      </c>
      <c r="Z44" s="210" t="e">
        <f>_xll.qlSimpleQuoteSetValue(F44,Y44,Trigger)</f>
        <v>#VALUE!</v>
      </c>
      <c r="AA44" s="43"/>
      <c r="AB44" s="17"/>
      <c r="AC44" s="17"/>
      <c r="AD44" s="17"/>
      <c r="AE44" s="17"/>
      <c r="AF44" s="238" t="e">
        <f t="shared" si="1"/>
        <v>#VALUE!</v>
      </c>
      <c r="AH44" s="114"/>
      <c r="AI44" s="83">
        <v>38</v>
      </c>
      <c r="AJ44" s="112" t="b">
        <v>0</v>
      </c>
      <c r="AK44" s="112" t="e">
        <v>#NUM!</v>
      </c>
      <c r="AL44" s="196" t="e">
        <f t="shared" si="2"/>
        <v>#NUM!</v>
      </c>
      <c r="AM44" s="197" t="e">
        <f t="shared" si="3"/>
        <v>#NUM!</v>
      </c>
      <c r="AN44" s="196" t="e">
        <f>_xll.qlFuturesConvAdjustmentQuote($AM44,IborIndex,$AK44,$AL44,Volatility,MeanReversion,Permanent,Trigger,ObjectOverwrite)</f>
        <v>#VALUE!</v>
      </c>
      <c r="AO44" s="51" t="str">
        <f ca="1">_xll.ohRangeRetrieveError(AN44)</f>
        <v/>
      </c>
      <c r="AP44" s="43"/>
    </row>
    <row r="45" spans="1:42" x14ac:dyDescent="0.2">
      <c r="A45" s="114"/>
      <c r="B45" s="83">
        <v>39</v>
      </c>
      <c r="C45" s="113" t="b">
        <v>1</v>
      </c>
      <c r="D45" s="112" t="e">
        <v>#NUM!</v>
      </c>
      <c r="E45" s="111" t="e">
        <f t="shared" si="4"/>
        <v>#NUM!</v>
      </c>
      <c r="F45" s="110" t="e">
        <f>_xll.qlSimpleQuote(E45,,PriceTickValue,Permanent,Trigger,ObjectOverwrite)</f>
        <v>#VALUE!</v>
      </c>
      <c r="G45" s="81" t="str">
        <f ca="1">_xll.ohRangeRetrieveError(F45)</f>
        <v/>
      </c>
      <c r="H45" s="109"/>
      <c r="J45" s="259"/>
      <c r="K45" s="265">
        <v>39</v>
      </c>
      <c r="L45" s="264" t="b">
        <v>1</v>
      </c>
      <c r="M45" s="207" t="e">
        <v>#NUM!</v>
      </c>
      <c r="N45" s="263" t="e">
        <v>#NUM!</v>
      </c>
      <c r="O45" s="207" t="e">
        <v>#NUM!</v>
      </c>
      <c r="P45" s="262" t="s">
        <v>227</v>
      </c>
      <c r="Q45" s="207" t="s">
        <v>227</v>
      </c>
      <c r="R45" s="207" t="s">
        <v>227</v>
      </c>
      <c r="S45" s="207" t="s">
        <v>227</v>
      </c>
      <c r="T45" s="207" t="s">
        <v>227</v>
      </c>
      <c r="U45" s="210" t="e">
        <f>_xll.qlMidSafe($Q45,$R45)</f>
        <v>#NUM!</v>
      </c>
      <c r="V45" s="201"/>
      <c r="W45" s="261" t="e">
        <v>#NUM!</v>
      </c>
      <c r="X45" s="201"/>
      <c r="Y45" s="260" t="e">
        <v>#NUM!</v>
      </c>
      <c r="Z45" s="210" t="e">
        <f>_xll.qlSimpleQuoteSetValue(F45,Y45,Trigger)</f>
        <v>#VALUE!</v>
      </c>
      <c r="AA45" s="43"/>
      <c r="AB45" s="17"/>
      <c r="AC45" s="17"/>
      <c r="AD45" s="17"/>
      <c r="AE45" s="17"/>
      <c r="AF45" s="238" t="e">
        <f t="shared" si="1"/>
        <v>#VALUE!</v>
      </c>
      <c r="AH45" s="114"/>
      <c r="AI45" s="83">
        <v>39</v>
      </c>
      <c r="AJ45" s="112" t="b">
        <v>0</v>
      </c>
      <c r="AK45" s="112" t="e">
        <v>#NUM!</v>
      </c>
      <c r="AL45" s="196" t="e">
        <f t="shared" si="2"/>
        <v>#NUM!</v>
      </c>
      <c r="AM45" s="197" t="e">
        <f t="shared" si="3"/>
        <v>#NUM!</v>
      </c>
      <c r="AN45" s="196" t="e">
        <f>_xll.qlFuturesConvAdjustmentQuote($AM45,IborIndex,$AK45,$AL45,Volatility,MeanReversion,Permanent,Trigger,ObjectOverwrite)</f>
        <v>#VALUE!</v>
      </c>
      <c r="AO45" s="51" t="str">
        <f ca="1">_xll.ohRangeRetrieveError(AN45)</f>
        <v/>
      </c>
      <c r="AP45" s="43"/>
    </row>
    <row r="46" spans="1:42" x14ac:dyDescent="0.2">
      <c r="A46" s="114"/>
      <c r="B46" s="83">
        <v>40</v>
      </c>
      <c r="C46" s="113" t="b">
        <v>1</v>
      </c>
      <c r="D46" s="112" t="e">
        <v>#NUM!</v>
      </c>
      <c r="E46" s="111" t="e">
        <f t="shared" si="4"/>
        <v>#NUM!</v>
      </c>
      <c r="F46" s="110" t="e">
        <f>_xll.qlSimpleQuote(E46,,PriceTickValue,Permanent,Trigger,ObjectOverwrite)</f>
        <v>#VALUE!</v>
      </c>
      <c r="G46" s="81" t="str">
        <f ca="1">_xll.ohRangeRetrieveError(F46)</f>
        <v/>
      </c>
      <c r="H46" s="109"/>
      <c r="J46" s="259"/>
      <c r="K46" s="265">
        <v>40</v>
      </c>
      <c r="L46" s="264" t="b">
        <v>1</v>
      </c>
      <c r="M46" s="207" t="e">
        <v>#NUM!</v>
      </c>
      <c r="N46" s="263" t="e">
        <v>#NUM!</v>
      </c>
      <c r="O46" s="207" t="e">
        <v>#NUM!</v>
      </c>
      <c r="P46" s="262" t="s">
        <v>227</v>
      </c>
      <c r="Q46" s="207" t="s">
        <v>227</v>
      </c>
      <c r="R46" s="207" t="s">
        <v>227</v>
      </c>
      <c r="S46" s="207" t="s">
        <v>227</v>
      </c>
      <c r="T46" s="207" t="s">
        <v>227</v>
      </c>
      <c r="U46" s="210" t="e">
        <f>_xll.qlMidSafe($Q46,$R46)</f>
        <v>#NUM!</v>
      </c>
      <c r="V46" s="201"/>
      <c r="W46" s="261" t="e">
        <v>#NUM!</v>
      </c>
      <c r="X46" s="201"/>
      <c r="Y46" s="260" t="e">
        <v>#NUM!</v>
      </c>
      <c r="Z46" s="210" t="e">
        <f>_xll.qlSimpleQuoteSetValue(F46,Y46,Trigger)</f>
        <v>#VALUE!</v>
      </c>
      <c r="AA46" s="43"/>
      <c r="AB46" s="17"/>
      <c r="AC46" s="17"/>
      <c r="AD46" s="17"/>
      <c r="AE46" s="17"/>
      <c r="AF46" s="238" t="e">
        <f t="shared" si="1"/>
        <v>#VALUE!</v>
      </c>
      <c r="AH46" s="114"/>
      <c r="AI46" s="83">
        <v>40</v>
      </c>
      <c r="AJ46" s="112" t="b">
        <v>0</v>
      </c>
      <c r="AK46" s="112" t="e">
        <v>#NUM!</v>
      </c>
      <c r="AL46" s="196" t="e">
        <f t="shared" si="2"/>
        <v>#NUM!</v>
      </c>
      <c r="AM46" s="197" t="e">
        <f t="shared" si="3"/>
        <v>#NUM!</v>
      </c>
      <c r="AN46" s="196" t="e">
        <f>_xll.qlFuturesConvAdjustmentQuote($AM46,IborIndex,$AK46,$AL46,Volatility,MeanReversion,Permanent,Trigger,ObjectOverwrite)</f>
        <v>#VALUE!</v>
      </c>
      <c r="AO46" s="51" t="str">
        <f ca="1">_xll.ohRangeRetrieveError(AN46)</f>
        <v/>
      </c>
      <c r="AP46" s="43"/>
    </row>
    <row r="47" spans="1:42" x14ac:dyDescent="0.2">
      <c r="A47" s="114"/>
      <c r="B47" s="83">
        <v>41</v>
      </c>
      <c r="C47" s="113" t="b">
        <v>1</v>
      </c>
      <c r="D47" s="112" t="e">
        <v>#NUM!</v>
      </c>
      <c r="E47" s="111" t="e">
        <f t="shared" si="4"/>
        <v>#NUM!</v>
      </c>
      <c r="F47" s="110" t="e">
        <f>_xll.qlSimpleQuote(E47,,PriceTickValue,Permanent,Trigger,ObjectOverwrite)</f>
        <v>#VALUE!</v>
      </c>
      <c r="G47" s="81" t="str">
        <f ca="1">_xll.ohRangeRetrieveError(F47)</f>
        <v/>
      </c>
      <c r="H47" s="109"/>
      <c r="J47" s="259"/>
      <c r="K47" s="265">
        <v>41</v>
      </c>
      <c r="L47" s="264" t="b">
        <v>1</v>
      </c>
      <c r="M47" s="207" t="e">
        <v>#NUM!</v>
      </c>
      <c r="N47" s="263" t="e">
        <v>#NUM!</v>
      </c>
      <c r="O47" s="207" t="e">
        <v>#NUM!</v>
      </c>
      <c r="P47" s="262" t="s">
        <v>227</v>
      </c>
      <c r="Q47" s="207" t="s">
        <v>227</v>
      </c>
      <c r="R47" s="207" t="s">
        <v>227</v>
      </c>
      <c r="S47" s="207" t="s">
        <v>227</v>
      </c>
      <c r="T47" s="207" t="s">
        <v>227</v>
      </c>
      <c r="U47" s="210" t="e">
        <f>_xll.qlMidSafe($Q47,$R47)</f>
        <v>#NUM!</v>
      </c>
      <c r="V47" s="201"/>
      <c r="W47" s="261" t="e">
        <v>#NUM!</v>
      </c>
      <c r="X47" s="201"/>
      <c r="Y47" s="260" t="e">
        <v>#NUM!</v>
      </c>
      <c r="Z47" s="210" t="e">
        <f>_xll.qlSimpleQuoteSetValue(F47,Y47,Trigger)</f>
        <v>#VALUE!</v>
      </c>
      <c r="AA47" s="43"/>
      <c r="AB47" s="17"/>
      <c r="AC47" s="17"/>
      <c r="AD47" s="17"/>
      <c r="AE47" s="17"/>
      <c r="AF47" s="238" t="e">
        <f t="shared" si="1"/>
        <v>#VALUE!</v>
      </c>
      <c r="AH47" s="114"/>
      <c r="AI47" s="83">
        <v>41</v>
      </c>
      <c r="AJ47" s="112" t="b">
        <v>0</v>
      </c>
      <c r="AK47" s="112" t="e">
        <v>#NUM!</v>
      </c>
      <c r="AL47" s="196" t="e">
        <f t="shared" si="2"/>
        <v>#NUM!</v>
      </c>
      <c r="AM47" s="197" t="e">
        <f t="shared" si="3"/>
        <v>#NUM!</v>
      </c>
      <c r="AN47" s="196" t="e">
        <f>_xll.qlFuturesConvAdjustmentQuote($AM47,IborIndex,$AK47,$AL47,Volatility,MeanReversion,Permanent,Trigger,ObjectOverwrite)</f>
        <v>#VALUE!</v>
      </c>
      <c r="AO47" s="51" t="str">
        <f ca="1">_xll.ohRangeRetrieveError(AN47)</f>
        <v/>
      </c>
      <c r="AP47" s="43"/>
    </row>
    <row r="48" spans="1:42" x14ac:dyDescent="0.2">
      <c r="A48" s="114"/>
      <c r="B48" s="83">
        <v>42</v>
      </c>
      <c r="C48" s="113" t="b">
        <v>1</v>
      </c>
      <c r="D48" s="112" t="e">
        <v>#NUM!</v>
      </c>
      <c r="E48" s="111" t="e">
        <f t="shared" si="4"/>
        <v>#NUM!</v>
      </c>
      <c r="F48" s="110" t="e">
        <f>_xll.qlSimpleQuote(E48,,PriceTickValue,Permanent,Trigger,ObjectOverwrite)</f>
        <v>#VALUE!</v>
      </c>
      <c r="G48" s="81" t="str">
        <f ca="1">_xll.ohRangeRetrieveError(F48)</f>
        <v/>
      </c>
      <c r="H48" s="109"/>
      <c r="J48" s="259"/>
      <c r="K48" s="258">
        <v>42</v>
      </c>
      <c r="L48" s="257" t="b">
        <v>1</v>
      </c>
      <c r="M48" s="199" t="e">
        <v>#NUM!</v>
      </c>
      <c r="N48" s="256" t="e">
        <v>#NUM!</v>
      </c>
      <c r="O48" s="199" t="e">
        <v>#NUM!</v>
      </c>
      <c r="P48" s="255" t="s">
        <v>227</v>
      </c>
      <c r="Q48" s="199" t="s">
        <v>227</v>
      </c>
      <c r="R48" s="199" t="s">
        <v>227</v>
      </c>
      <c r="S48" s="199" t="s">
        <v>227</v>
      </c>
      <c r="T48" s="199" t="s">
        <v>227</v>
      </c>
      <c r="U48" s="203" t="e">
        <f>_xll.qlMidSafe($Q48,$R48)</f>
        <v>#NUM!</v>
      </c>
      <c r="V48" s="201"/>
      <c r="W48" s="254" t="e">
        <v>#NUM!</v>
      </c>
      <c r="X48" s="201"/>
      <c r="Y48" s="253" t="e">
        <v>#NUM!</v>
      </c>
      <c r="Z48" s="203" t="e">
        <f>_xll.qlSimpleQuoteSetValue(F48,Y48,Trigger)</f>
        <v>#VALUE!</v>
      </c>
      <c r="AA48" s="43"/>
      <c r="AB48" s="17"/>
      <c r="AC48" s="17"/>
      <c r="AD48" s="17"/>
      <c r="AE48" s="17"/>
      <c r="AF48" s="238" t="e">
        <f t="shared" si="1"/>
        <v>#VALUE!</v>
      </c>
      <c r="AH48" s="114"/>
      <c r="AI48" s="83">
        <v>42</v>
      </c>
      <c r="AJ48" s="112" t="b">
        <v>0</v>
      </c>
      <c r="AK48" s="112" t="e">
        <v>#NUM!</v>
      </c>
      <c r="AL48" s="196" t="e">
        <f t="shared" si="2"/>
        <v>#NUM!</v>
      </c>
      <c r="AM48" s="197" t="e">
        <f t="shared" si="3"/>
        <v>#NUM!</v>
      </c>
      <c r="AN48" s="196" t="e">
        <f>_xll.qlFuturesConvAdjustmentQuote($AM48,IborIndex,$AK48,$AL48,Volatility,MeanReversion,Permanent,Trigger,ObjectOverwrite)</f>
        <v>#VALUE!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_xll.qlCalendarEndOfMonth("TARGET",_xll.qlCalendarAdvance("TARGET",_xll.qlSettingsEvaluationDate(Trigger),"2d"))</f>
        <v>#VALUE!</v>
      </c>
      <c r="O4" s="105"/>
      <c r="P4" s="105"/>
      <c r="Q4" s="105"/>
      <c r="R4" s="105"/>
      <c r="S4" s="105"/>
      <c r="T4" s="105"/>
      <c r="U4" s="105"/>
      <c r="V4" s="201"/>
      <c r="W4" s="201"/>
      <c r="X4" s="105"/>
      <c r="Y4" s="105"/>
      <c r="Z4" s="232">
        <f>_xll.ohTrigger(Z6:Z9)</f>
        <v>1</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ref="D6:D125">_xll.qlIMMNextCodes(_xll.qlSettingsEvaluationDate(Trigger)-1,$C6:$C125)</f>
        <v>#NUM!</v>
      </c>
      <c r="E6" s="111" t="e">
        <f t="shared" ref="E6:E37" si="0">Currency&amp;$D$4&amp;$E$4&amp;$D6&amp;QuoteSuffix</f>
        <v>#NUM!</v>
      </c>
      <c r="F6" s="116" t="e">
        <f>_xll.qlSimpleQuote(E6,,PriceTickValue,Permanent,Trigger,ObjectOverwrite)</f>
        <v>#VALUE!</v>
      </c>
      <c r="G6" s="115" t="str">
        <f ca="1">_xll.ohRangeRetrieveError(F6)</f>
        <v/>
      </c>
      <c r="H6" s="109"/>
      <c r="J6" s="259"/>
      <c r="K6" s="272">
        <v>1</v>
      </c>
      <c r="L6" s="271" t="b">
        <v>0</v>
      </c>
      <c r="M6" s="219" t="e">
        <f t="array" ref="M6:M9">_xll.qlIMMcode(FuturesDates)</f>
        <v>#NUM!</v>
      </c>
      <c r="N6" s="270" t="e">
        <f t="array" ref="N6:N9">_xll.qlIMMNextDates(N4,$L6:$L9)</f>
        <v>#NUM!</v>
      </c>
      <c r="O6" s="219" t="str">
        <f t="array" ref="O6:O9">Currency&amp;"6F"&amp;K6:K9&amp;"="&amp;VLOOKUP(Contributor,ContributorTable,2,FALSE)</f>
        <v>EUR6F1=ICAP</v>
      </c>
      <c r="P6" s="269" t="s">
        <v>278</v>
      </c>
      <c r="Q6" s="219">
        <v>3.7999999999999999E-2</v>
      </c>
      <c r="R6" s="219">
        <v>8.8000000000000009E-2</v>
      </c>
      <c r="S6" s="219">
        <v>0</v>
      </c>
      <c r="T6" s="219">
        <v>0</v>
      </c>
      <c r="U6" s="222">
        <f>100-_xll.qlMidSafe($Q6,$R6)</f>
        <v>99.936999999999998</v>
      </c>
      <c r="V6" s="201"/>
      <c r="W6" s="268">
        <v>99.936999999999998</v>
      </c>
      <c r="X6" s="201"/>
      <c r="Y6" s="267">
        <f t="array" ref="Y6:Y9">QuoteStatic</f>
        <v>99.936999999999998</v>
      </c>
      <c r="Z6" s="222" t="e">
        <f>_xll.qlSimpleQuoteSetValue(F6,Y6,Trigger)</f>
        <v>#NUM!</v>
      </c>
      <c r="AA6" s="43"/>
      <c r="AB6" s="17"/>
      <c r="AC6" s="238">
        <f>(R6-Q6)/100</f>
        <v>5.0000000000000012E-4</v>
      </c>
    </row>
    <row r="7" spans="1:29" x14ac:dyDescent="0.2">
      <c r="A7" s="114"/>
      <c r="B7" s="83">
        <v>2</v>
      </c>
      <c r="C7" s="113" t="b">
        <v>0</v>
      </c>
      <c r="D7" s="112" t="e">
        <v>#NUM!</v>
      </c>
      <c r="E7" s="111" t="e">
        <f t="shared" si="0"/>
        <v>#NUM!</v>
      </c>
      <c r="F7" s="110" t="e">
        <f>_xll.qlSimpleQuote(E7,,PriceTickValue,Permanent,Trigger,ObjectOverwrite)</f>
        <v>#VALUE!</v>
      </c>
      <c r="G7" s="81" t="str">
        <f ca="1">_xll.ohRangeRetrieveError(F7)</f>
        <v/>
      </c>
      <c r="H7" s="109"/>
      <c r="J7" s="259"/>
      <c r="K7" s="265">
        <v>2</v>
      </c>
      <c r="L7" s="264" t="b">
        <v>0</v>
      </c>
      <c r="M7" s="207" t="e">
        <v>#NUM!</v>
      </c>
      <c r="N7" s="263" t="e">
        <v>#NUM!</v>
      </c>
      <c r="O7" s="207" t="str">
        <v>EUR6F2=ICAP</v>
      </c>
      <c r="P7" s="262" t="s">
        <v>278</v>
      </c>
      <c r="Q7" s="207">
        <v>4.2000000000000003E-2</v>
      </c>
      <c r="R7" s="207">
        <v>9.1999999999999998E-2</v>
      </c>
      <c r="S7" s="207">
        <v>0</v>
      </c>
      <c r="T7" s="207">
        <v>0</v>
      </c>
      <c r="U7" s="210">
        <f>100-_xll.qlMidSafe($Q7,$R7)</f>
        <v>99.933000000000007</v>
      </c>
      <c r="V7" s="201"/>
      <c r="W7" s="266">
        <v>99.936000000000007</v>
      </c>
      <c r="X7" s="201"/>
      <c r="Y7" s="260">
        <v>99.936000000000007</v>
      </c>
      <c r="Z7" s="210" t="e">
        <f>_xll.qlSimpleQuoteSetValue(F7,Y7,Trigger)</f>
        <v>#NUM!</v>
      </c>
      <c r="AA7" s="43"/>
      <c r="AB7" s="17"/>
      <c r="AC7" s="238">
        <f>(R7-Q7)/100</f>
        <v>5.0000000000000001E-4</v>
      </c>
    </row>
    <row r="8" spans="1:29" x14ac:dyDescent="0.2">
      <c r="A8" s="114"/>
      <c r="B8" s="83">
        <v>3</v>
      </c>
      <c r="C8" s="113" t="b">
        <v>0</v>
      </c>
      <c r="D8" s="112" t="e">
        <v>#NUM!</v>
      </c>
      <c r="E8" s="111" t="e">
        <f t="shared" si="0"/>
        <v>#NUM!</v>
      </c>
      <c r="F8" s="110" t="e">
        <f>_xll.qlSimpleQuote(E8,,PriceTickValue,Permanent,Trigger,ObjectOverwrite)</f>
        <v>#VALUE!</v>
      </c>
      <c r="G8" s="81" t="str">
        <f ca="1">_xll.ohRangeRetrieveError(F8)</f>
        <v/>
      </c>
      <c r="H8" s="109"/>
      <c r="J8" s="259"/>
      <c r="K8" s="265">
        <v>3</v>
      </c>
      <c r="L8" s="264" t="b">
        <v>0</v>
      </c>
      <c r="M8" s="207" t="e">
        <v>#NUM!</v>
      </c>
      <c r="N8" s="263" t="e">
        <v>#NUM!</v>
      </c>
      <c r="O8" s="207" t="str">
        <v>EUR6F3=ICAP</v>
      </c>
      <c r="P8" s="262" t="s">
        <v>278</v>
      </c>
      <c r="Q8" s="207">
        <v>4.4999999999999998E-2</v>
      </c>
      <c r="R8" s="207">
        <v>9.5000000000000001E-2</v>
      </c>
      <c r="S8" s="207">
        <v>0</v>
      </c>
      <c r="T8" s="207">
        <v>0</v>
      </c>
      <c r="U8" s="210">
        <f>100-_xll.qlMidSafe($Q8,$R8)</f>
        <v>99.93</v>
      </c>
      <c r="V8" s="201"/>
      <c r="W8" s="266">
        <v>99.935000000000002</v>
      </c>
      <c r="X8" s="201"/>
      <c r="Y8" s="260">
        <v>99.935000000000002</v>
      </c>
      <c r="Z8" s="210" t="e">
        <f>_xll.qlSimpleQuoteSetValue(F8,Y8,Trigger)</f>
        <v>#NUM!</v>
      </c>
      <c r="AA8" s="43"/>
      <c r="AB8" s="17"/>
      <c r="AC8" s="238">
        <f>(R8-Q8)/100</f>
        <v>5.0000000000000001E-4</v>
      </c>
    </row>
    <row r="9" spans="1:29" x14ac:dyDescent="0.2">
      <c r="A9" s="114"/>
      <c r="B9" s="83">
        <v>4</v>
      </c>
      <c r="C9" s="113" t="b">
        <v>0</v>
      </c>
      <c r="D9" s="112" t="e">
        <v>#NUM!</v>
      </c>
      <c r="E9" s="111" t="e">
        <f t="shared" si="0"/>
        <v>#NUM!</v>
      </c>
      <c r="F9" s="110" t="e">
        <f>_xll.qlSimpleQuote(E9,,PriceTickValue,Permanent,Trigger,ObjectOverwrite)</f>
        <v>#VALUE!</v>
      </c>
      <c r="G9" s="81" t="str">
        <f ca="1">_xll.ohRangeRetrieveError(F9)</f>
        <v/>
      </c>
      <c r="H9" s="109"/>
      <c r="J9" s="259"/>
      <c r="K9" s="258">
        <v>4</v>
      </c>
      <c r="L9" s="257" t="b">
        <v>0</v>
      </c>
      <c r="M9" s="199" t="e">
        <v>#NUM!</v>
      </c>
      <c r="N9" s="256" t="e">
        <v>#NUM!</v>
      </c>
      <c r="O9" s="199" t="str">
        <v>EUR6F4=ICAP</v>
      </c>
      <c r="P9" s="255" t="s">
        <v>278</v>
      </c>
      <c r="Q9" s="199">
        <v>4.9000000000000002E-2</v>
      </c>
      <c r="R9" s="199">
        <v>9.9000000000000005E-2</v>
      </c>
      <c r="S9" s="199">
        <v>0</v>
      </c>
      <c r="T9" s="199">
        <v>0</v>
      </c>
      <c r="U9" s="203">
        <f>100-_xll.qlMidSafe($Q9,$R9)</f>
        <v>99.926000000000002</v>
      </c>
      <c r="V9" s="201"/>
      <c r="W9" s="283">
        <v>99.933999999999997</v>
      </c>
      <c r="X9" s="201"/>
      <c r="Y9" s="253">
        <v>99.933999999999997</v>
      </c>
      <c r="Z9" s="203" t="e">
        <f>_xll.qlSimpleQuoteSetValue(F9,Y9,Trigger)</f>
        <v>#NUM!</v>
      </c>
      <c r="AA9" s="43"/>
      <c r="AB9" s="17"/>
      <c r="AC9" s="238">
        <f>(R9-Q9)/100</f>
        <v>5.0000000000000001E-4</v>
      </c>
    </row>
    <row r="10" spans="1:29" ht="12" thickBot="1" x14ac:dyDescent="0.25">
      <c r="A10" s="114"/>
      <c r="B10" s="83">
        <v>5</v>
      </c>
      <c r="C10" s="113" t="b">
        <v>0</v>
      </c>
      <c r="D10" s="112" t="e">
        <v>#NUM!</v>
      </c>
      <c r="E10" s="111" t="e">
        <f t="shared" si="0"/>
        <v>#NUM!</v>
      </c>
      <c r="F10" s="110" t="e">
        <f>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v>#NUM!</v>
      </c>
      <c r="E11" s="111" t="e">
        <f t="shared" si="0"/>
        <v>#NUM!</v>
      </c>
      <c r="F11" s="110" t="e">
        <f>_xll.qlSimpleQuote(E11,,PriceTickValue,Permanent,Trigger,ObjectOverwrite)</f>
        <v>#VALUE!</v>
      </c>
      <c r="G11" s="81" t="str">
        <f ca="1">_xll.ohRangeRetrieveError(F11)</f>
        <v/>
      </c>
      <c r="H11" s="109"/>
    </row>
    <row r="12" spans="1:29" x14ac:dyDescent="0.2">
      <c r="A12" s="114"/>
      <c r="B12" s="83">
        <v>7</v>
      </c>
      <c r="C12" s="113" t="b">
        <v>0</v>
      </c>
      <c r="D12" s="112" t="e">
        <v>#NUM!</v>
      </c>
      <c r="E12" s="111" t="e">
        <f t="shared" si="0"/>
        <v>#NUM!</v>
      </c>
      <c r="F12" s="110" t="e">
        <f>_xll.qlSimpleQuote(E12,,PriceTickValue,Permanent,Trigger,ObjectOverwrite)</f>
        <v>#VALUE!</v>
      </c>
      <c r="G12" s="81" t="str">
        <f ca="1">_xll.ohRangeRetrieveError(F12)</f>
        <v/>
      </c>
      <c r="H12" s="109"/>
    </row>
    <row r="13" spans="1:29" x14ac:dyDescent="0.2">
      <c r="A13" s="114"/>
      <c r="B13" s="83">
        <v>8</v>
      </c>
      <c r="C13" s="113" t="b">
        <v>0</v>
      </c>
      <c r="D13" s="112" t="e">
        <v>#NUM!</v>
      </c>
      <c r="E13" s="111" t="e">
        <f t="shared" si="0"/>
        <v>#NUM!</v>
      </c>
      <c r="F13" s="110" t="e">
        <f>_xll.qlSimpleQuote(E13,,PriceTickValue,Permanent,Trigger,ObjectOverwrite)</f>
        <v>#VALUE!</v>
      </c>
      <c r="G13" s="81" t="str">
        <f ca="1">_xll.ohRangeRetrieveError(F13)</f>
        <v/>
      </c>
      <c r="H13" s="109"/>
    </row>
    <row r="14" spans="1:29" x14ac:dyDescent="0.2">
      <c r="A14" s="114"/>
      <c r="B14" s="83">
        <v>9</v>
      </c>
      <c r="C14" s="113" t="b">
        <v>0</v>
      </c>
      <c r="D14" s="112" t="e">
        <v>#NUM!</v>
      </c>
      <c r="E14" s="111" t="e">
        <f t="shared" si="0"/>
        <v>#NUM!</v>
      </c>
      <c r="F14" s="110" t="e">
        <f>_xll.qlSimpleQuote(E14,,PriceTickValue,Permanent,Trigger,ObjectOverwrite)</f>
        <v>#VALUE!</v>
      </c>
      <c r="G14" s="81" t="str">
        <f ca="1">_xll.ohRangeRetrieveError(F14)</f>
        <v/>
      </c>
      <c r="H14" s="109"/>
    </row>
    <row r="15" spans="1:29" x14ac:dyDescent="0.2">
      <c r="A15" s="114"/>
      <c r="B15" s="83">
        <v>10</v>
      </c>
      <c r="C15" s="113" t="b">
        <v>0</v>
      </c>
      <c r="D15" s="112" t="e">
        <v>#NUM!</v>
      </c>
      <c r="E15" s="111" t="e">
        <f t="shared" si="0"/>
        <v>#NUM!</v>
      </c>
      <c r="F15" s="110" t="e">
        <f>_xll.qlSimpleQuote(E15,,PriceTickValue,Permanent,Trigger,ObjectOverwrite)</f>
        <v>#VALUE!</v>
      </c>
      <c r="G15" s="81" t="str">
        <f ca="1">_xll.ohRangeRetrieveError(F15)</f>
        <v/>
      </c>
      <c r="H15" s="109"/>
    </row>
    <row r="16" spans="1:29" x14ac:dyDescent="0.2">
      <c r="A16" s="114"/>
      <c r="B16" s="83">
        <v>11</v>
      </c>
      <c r="C16" s="113" t="b">
        <v>0</v>
      </c>
      <c r="D16" s="112" t="e">
        <v>#NUM!</v>
      </c>
      <c r="E16" s="111" t="e">
        <f t="shared" si="0"/>
        <v>#NUM!</v>
      </c>
      <c r="F16" s="110" t="e">
        <f>_xll.qlSimpleQuote(E16,,PriceTickValue,Permanent,Trigger,ObjectOverwrite)</f>
        <v>#VALUE!</v>
      </c>
      <c r="G16" s="81" t="str">
        <f ca="1">_xll.ohRangeRetrieveError(F16)</f>
        <v/>
      </c>
      <c r="H16" s="109"/>
    </row>
    <row r="17" spans="1:8" x14ac:dyDescent="0.2">
      <c r="A17" s="114"/>
      <c r="B17" s="83">
        <v>12</v>
      </c>
      <c r="C17" s="113" t="b">
        <v>0</v>
      </c>
      <c r="D17" s="112" t="e">
        <v>#NUM!</v>
      </c>
      <c r="E17" s="111" t="e">
        <f t="shared" si="0"/>
        <v>#NUM!</v>
      </c>
      <c r="F17" s="110" t="e">
        <f>_xll.qlSimpleQuote(E17,,PriceTickValue,Permanent,Trigger,ObjectOverwrite)</f>
        <v>#VALUE!</v>
      </c>
      <c r="G17" s="81" t="str">
        <f ca="1">_xll.ohRangeRetrieveError(F17)</f>
        <v/>
      </c>
      <c r="H17" s="109"/>
    </row>
    <row r="18" spans="1:8" x14ac:dyDescent="0.2">
      <c r="A18" s="114"/>
      <c r="B18" s="83">
        <v>13</v>
      </c>
      <c r="C18" s="113" t="b">
        <v>0</v>
      </c>
      <c r="D18" s="112" t="e">
        <v>#NUM!</v>
      </c>
      <c r="E18" s="111" t="e">
        <f t="shared" si="0"/>
        <v>#NUM!</v>
      </c>
      <c r="F18" s="110" t="e">
        <f>_xll.qlSimpleQuote(E18,,PriceTickValue,Permanent,Trigger,ObjectOverwrite)</f>
        <v>#VALUE!</v>
      </c>
      <c r="G18" s="81" t="str">
        <f ca="1">_xll.ohRangeRetrieveError(F18)</f>
        <v/>
      </c>
      <c r="H18" s="109"/>
    </row>
    <row r="19" spans="1:8" x14ac:dyDescent="0.2">
      <c r="A19" s="114"/>
      <c r="B19" s="83">
        <v>14</v>
      </c>
      <c r="C19" s="113" t="b">
        <v>0</v>
      </c>
      <c r="D19" s="112" t="e">
        <v>#NUM!</v>
      </c>
      <c r="E19" s="111" t="e">
        <f t="shared" si="0"/>
        <v>#NUM!</v>
      </c>
      <c r="F19" s="110" t="e">
        <f>_xll.qlSimpleQuote(E19,,PriceTickValue,Permanent,Trigger,ObjectOverwrite)</f>
        <v>#VALUE!</v>
      </c>
      <c r="G19" s="81" t="str">
        <f ca="1">_xll.ohRangeRetrieveError(F19)</f>
        <v/>
      </c>
      <c r="H19" s="109"/>
    </row>
    <row r="20" spans="1:8" x14ac:dyDescent="0.2">
      <c r="A20" s="114"/>
      <c r="B20" s="83">
        <v>15</v>
      </c>
      <c r="C20" s="113" t="b">
        <v>0</v>
      </c>
      <c r="D20" s="112" t="e">
        <v>#NUM!</v>
      </c>
      <c r="E20" s="111" t="e">
        <f t="shared" si="0"/>
        <v>#NUM!</v>
      </c>
      <c r="F20" s="110" t="e">
        <f>_xll.qlSimpleQuote(E20,,PriceTickValue,Permanent,Trigger,ObjectOverwrite)</f>
        <v>#VALUE!</v>
      </c>
      <c r="G20" s="81" t="str">
        <f ca="1">_xll.ohRangeRetrieveError(F20)</f>
        <v/>
      </c>
      <c r="H20" s="109"/>
    </row>
    <row r="21" spans="1:8" x14ac:dyDescent="0.2">
      <c r="A21" s="114"/>
      <c r="B21" s="83">
        <v>16</v>
      </c>
      <c r="C21" s="113" t="b">
        <v>0</v>
      </c>
      <c r="D21" s="112" t="e">
        <v>#NUM!</v>
      </c>
      <c r="E21" s="111" t="e">
        <f t="shared" si="0"/>
        <v>#NUM!</v>
      </c>
      <c r="F21" s="110" t="e">
        <f>_xll.qlSimpleQuote(E21,,PriceTickValue,Permanent,Trigger,ObjectOverwrite)</f>
        <v>#VALUE!</v>
      </c>
      <c r="G21" s="81" t="str">
        <f ca="1">_xll.ohRangeRetrieveError(F21)</f>
        <v/>
      </c>
      <c r="H21" s="109"/>
    </row>
    <row r="22" spans="1:8" x14ac:dyDescent="0.2">
      <c r="A22" s="114"/>
      <c r="B22" s="83">
        <v>17</v>
      </c>
      <c r="C22" s="113" t="b">
        <v>0</v>
      </c>
      <c r="D22" s="112" t="e">
        <v>#NUM!</v>
      </c>
      <c r="E22" s="111" t="e">
        <f t="shared" si="0"/>
        <v>#NUM!</v>
      </c>
      <c r="F22" s="110" t="e">
        <f>_xll.qlSimpleQuote(E22,,PriceTickValue,Permanent,Trigger,ObjectOverwrite)</f>
        <v>#VALUE!</v>
      </c>
      <c r="G22" s="81" t="str">
        <f ca="1">_xll.ohRangeRetrieveError(F22)</f>
        <v/>
      </c>
      <c r="H22" s="109"/>
    </row>
    <row r="23" spans="1:8" x14ac:dyDescent="0.2">
      <c r="A23" s="114"/>
      <c r="B23" s="83">
        <v>18</v>
      </c>
      <c r="C23" s="113" t="b">
        <v>0</v>
      </c>
      <c r="D23" s="112" t="e">
        <v>#NUM!</v>
      </c>
      <c r="E23" s="111" t="e">
        <f t="shared" si="0"/>
        <v>#NUM!</v>
      </c>
      <c r="F23" s="110" t="e">
        <f>_xll.qlSimpleQuote(E23,,PriceTickValue,Permanent,Trigger,ObjectOverwrite)</f>
        <v>#VALUE!</v>
      </c>
      <c r="G23" s="81" t="str">
        <f ca="1">_xll.ohRangeRetrieveError(F23)</f>
        <v/>
      </c>
      <c r="H23" s="109"/>
    </row>
    <row r="24" spans="1:8" x14ac:dyDescent="0.2">
      <c r="A24" s="114"/>
      <c r="B24" s="83">
        <v>19</v>
      </c>
      <c r="C24" s="113" t="b">
        <v>0</v>
      </c>
      <c r="D24" s="112" t="e">
        <v>#NUM!</v>
      </c>
      <c r="E24" s="111" t="e">
        <f t="shared" si="0"/>
        <v>#NUM!</v>
      </c>
      <c r="F24" s="110" t="e">
        <f>_xll.qlSimpleQuote(E24,,PriceTickValue,Permanent,Trigger,ObjectOverwrite)</f>
        <v>#VALUE!</v>
      </c>
      <c r="G24" s="81" t="str">
        <f ca="1">_xll.ohRangeRetrieveError(F24)</f>
        <v/>
      </c>
      <c r="H24" s="109"/>
    </row>
    <row r="25" spans="1:8" x14ac:dyDescent="0.2">
      <c r="A25" s="114"/>
      <c r="B25" s="83">
        <v>20</v>
      </c>
      <c r="C25" s="113" t="b">
        <v>0</v>
      </c>
      <c r="D25" s="112" t="e">
        <v>#NUM!</v>
      </c>
      <c r="E25" s="111" t="e">
        <f t="shared" si="0"/>
        <v>#NUM!</v>
      </c>
      <c r="F25" s="110" t="e">
        <f>_xll.qlSimpleQuote(E25,,PriceTickValue,Permanent,Trigger,ObjectOverwrite)</f>
        <v>#VALUE!</v>
      </c>
      <c r="G25" s="81" t="str">
        <f ca="1">_xll.ohRangeRetrieveError(F25)</f>
        <v/>
      </c>
      <c r="H25" s="109"/>
    </row>
    <row r="26" spans="1:8" x14ac:dyDescent="0.2">
      <c r="A26" s="114"/>
      <c r="B26" s="83">
        <v>21</v>
      </c>
      <c r="C26" s="113" t="b">
        <v>0</v>
      </c>
      <c r="D26" s="112" t="e">
        <v>#NUM!</v>
      </c>
      <c r="E26" s="111" t="e">
        <f t="shared" si="0"/>
        <v>#NUM!</v>
      </c>
      <c r="F26" s="110" t="e">
        <f>_xll.qlSimpleQuote(E26,,PriceTickValue,Permanent,Trigger,ObjectOverwrite)</f>
        <v>#VALUE!</v>
      </c>
      <c r="G26" s="81" t="str">
        <f ca="1">_xll.ohRangeRetrieveError(F26)</f>
        <v/>
      </c>
      <c r="H26" s="109"/>
    </row>
    <row r="27" spans="1:8" x14ac:dyDescent="0.2">
      <c r="A27" s="114"/>
      <c r="B27" s="83">
        <v>22</v>
      </c>
      <c r="C27" s="113" t="b">
        <v>0</v>
      </c>
      <c r="D27" s="112" t="e">
        <v>#NUM!</v>
      </c>
      <c r="E27" s="111" t="e">
        <f t="shared" si="0"/>
        <v>#NUM!</v>
      </c>
      <c r="F27" s="110" t="e">
        <f>_xll.qlSimpleQuote(E27,,PriceTickValue,Permanent,Trigger,ObjectOverwrite)</f>
        <v>#VALUE!</v>
      </c>
      <c r="G27" s="81" t="str">
        <f ca="1">_xll.ohRangeRetrieveError(F27)</f>
        <v/>
      </c>
      <c r="H27" s="109"/>
    </row>
    <row r="28" spans="1:8" x14ac:dyDescent="0.2">
      <c r="A28" s="114"/>
      <c r="B28" s="83">
        <v>23</v>
      </c>
      <c r="C28" s="113" t="b">
        <v>0</v>
      </c>
      <c r="D28" s="112" t="e">
        <v>#NUM!</v>
      </c>
      <c r="E28" s="111" t="e">
        <f t="shared" si="0"/>
        <v>#NUM!</v>
      </c>
      <c r="F28" s="110" t="e">
        <f>_xll.qlSimpleQuote(E28,,PriceTickValue,Permanent,Trigger,ObjectOverwrite)</f>
        <v>#VALUE!</v>
      </c>
      <c r="G28" s="81" t="str">
        <f ca="1">_xll.ohRangeRetrieveError(F28)</f>
        <v/>
      </c>
      <c r="H28" s="109"/>
    </row>
    <row r="29" spans="1:8" x14ac:dyDescent="0.2">
      <c r="A29" s="114"/>
      <c r="B29" s="83">
        <v>24</v>
      </c>
      <c r="C29" s="113" t="b">
        <v>0</v>
      </c>
      <c r="D29" s="112" t="e">
        <v>#NUM!</v>
      </c>
      <c r="E29" s="111" t="e">
        <f t="shared" si="0"/>
        <v>#NUM!</v>
      </c>
      <c r="F29" s="110" t="e">
        <f>_xll.qlSimpleQuote(E29,,PriceTickValue,Permanent,Trigger,ObjectOverwrite)</f>
        <v>#VALUE!</v>
      </c>
      <c r="G29" s="81" t="str">
        <f ca="1">_xll.ohRangeRetrieveError(F29)</f>
        <v/>
      </c>
      <c r="H29" s="109"/>
    </row>
    <row r="30" spans="1:8" x14ac:dyDescent="0.2">
      <c r="A30" s="114"/>
      <c r="B30" s="83">
        <v>25</v>
      </c>
      <c r="C30" s="113" t="b">
        <v>0</v>
      </c>
      <c r="D30" s="112" t="e">
        <v>#NUM!</v>
      </c>
      <c r="E30" s="111" t="e">
        <f t="shared" si="0"/>
        <v>#NUM!</v>
      </c>
      <c r="F30" s="110" t="e">
        <f>_xll.qlSimpleQuote(E30,,PriceTickValue,Permanent,Trigger,ObjectOverwrite)</f>
        <v>#VALUE!</v>
      </c>
      <c r="G30" s="81" t="str">
        <f ca="1">_xll.ohRangeRetrieveError(F30)</f>
        <v/>
      </c>
      <c r="H30" s="109"/>
    </row>
    <row r="31" spans="1:8" x14ac:dyDescent="0.2">
      <c r="A31" s="114"/>
      <c r="B31" s="83">
        <v>26</v>
      </c>
      <c r="C31" s="113" t="b">
        <v>0</v>
      </c>
      <c r="D31" s="112" t="e">
        <v>#NUM!</v>
      </c>
      <c r="E31" s="111" t="e">
        <f t="shared" si="0"/>
        <v>#NUM!</v>
      </c>
      <c r="F31" s="110" t="e">
        <f>_xll.qlSimpleQuote(E31,,PriceTickValue,Permanent,Trigger,ObjectOverwrite)</f>
        <v>#VALUE!</v>
      </c>
      <c r="G31" s="81" t="str">
        <f ca="1">_xll.ohRangeRetrieveError(F31)</f>
        <v/>
      </c>
      <c r="H31" s="109"/>
    </row>
    <row r="32" spans="1:8" x14ac:dyDescent="0.2">
      <c r="A32" s="114"/>
      <c r="B32" s="83">
        <v>27</v>
      </c>
      <c r="C32" s="113" t="b">
        <v>0</v>
      </c>
      <c r="D32" s="112" t="e">
        <v>#NUM!</v>
      </c>
      <c r="E32" s="111" t="e">
        <f t="shared" si="0"/>
        <v>#NUM!</v>
      </c>
      <c r="F32" s="110" t="e">
        <f>_xll.qlSimpleQuote(E32,,PriceTickValue,Permanent,Trigger,ObjectOverwrite)</f>
        <v>#VALUE!</v>
      </c>
      <c r="G32" s="81" t="str">
        <f ca="1">_xll.ohRangeRetrieveError(F32)</f>
        <v/>
      </c>
      <c r="H32" s="109"/>
    </row>
    <row r="33" spans="1:8" x14ac:dyDescent="0.2">
      <c r="A33" s="114"/>
      <c r="B33" s="83">
        <v>28</v>
      </c>
      <c r="C33" s="113" t="b">
        <v>0</v>
      </c>
      <c r="D33" s="112" t="e">
        <v>#NUM!</v>
      </c>
      <c r="E33" s="111" t="e">
        <f t="shared" si="0"/>
        <v>#NUM!</v>
      </c>
      <c r="F33" s="110" t="e">
        <f>_xll.qlSimpleQuote(E33,,PriceTickValue,Permanent,Trigger,ObjectOverwrite)</f>
        <v>#VALUE!</v>
      </c>
      <c r="G33" s="81" t="str">
        <f ca="1">_xll.ohRangeRetrieveError(F33)</f>
        <v/>
      </c>
      <c r="H33" s="109"/>
    </row>
    <row r="34" spans="1:8" x14ac:dyDescent="0.2">
      <c r="A34" s="114"/>
      <c r="B34" s="83">
        <v>29</v>
      </c>
      <c r="C34" s="113" t="b">
        <v>0</v>
      </c>
      <c r="D34" s="112" t="e">
        <v>#NUM!</v>
      </c>
      <c r="E34" s="111" t="e">
        <f t="shared" si="0"/>
        <v>#NUM!</v>
      </c>
      <c r="F34" s="110" t="e">
        <f>_xll.qlSimpleQuote(E34,,PriceTickValue,Permanent,Trigger,ObjectOverwrite)</f>
        <v>#VALUE!</v>
      </c>
      <c r="G34" s="81" t="str">
        <f ca="1">_xll.ohRangeRetrieveError(F34)</f>
        <v/>
      </c>
      <c r="H34" s="109"/>
    </row>
    <row r="35" spans="1:8" x14ac:dyDescent="0.2">
      <c r="A35" s="114"/>
      <c r="B35" s="83">
        <v>30</v>
      </c>
      <c r="C35" s="113" t="b">
        <v>0</v>
      </c>
      <c r="D35" s="112" t="e">
        <v>#NUM!</v>
      </c>
      <c r="E35" s="111" t="e">
        <f t="shared" si="0"/>
        <v>#NUM!</v>
      </c>
      <c r="F35" s="110" t="e">
        <f>_xll.qlSimpleQuote(E35,,PriceTickValue,Permanent,Trigger,ObjectOverwrite)</f>
        <v>#VALUE!</v>
      </c>
      <c r="G35" s="81" t="str">
        <f ca="1">_xll.ohRangeRetrieveError(F35)</f>
        <v/>
      </c>
      <c r="H35" s="109"/>
    </row>
    <row r="36" spans="1:8" x14ac:dyDescent="0.2">
      <c r="A36" s="114"/>
      <c r="B36" s="83">
        <v>31</v>
      </c>
      <c r="C36" s="113" t="b">
        <v>0</v>
      </c>
      <c r="D36" s="112" t="e">
        <v>#NUM!</v>
      </c>
      <c r="E36" s="111" t="e">
        <f t="shared" si="0"/>
        <v>#NUM!</v>
      </c>
      <c r="F36" s="110" t="e">
        <f>_xll.qlSimpleQuote(E36,,PriceTickValue,Permanent,Trigger,ObjectOverwrite)</f>
        <v>#VALUE!</v>
      </c>
      <c r="G36" s="81" t="str">
        <f ca="1">_xll.ohRangeRetrieveError(F36)</f>
        <v/>
      </c>
      <c r="H36" s="109"/>
    </row>
    <row r="37" spans="1:8" x14ac:dyDescent="0.2">
      <c r="A37" s="114"/>
      <c r="B37" s="83">
        <v>32</v>
      </c>
      <c r="C37" s="113" t="b">
        <v>0</v>
      </c>
      <c r="D37" s="112" t="e">
        <v>#NUM!</v>
      </c>
      <c r="E37" s="111" t="e">
        <f t="shared" si="0"/>
        <v>#NUM!</v>
      </c>
      <c r="F37" s="110" t="e">
        <f>_xll.qlSimpleQuote(E37,,PriceTickValue,Permanent,Trigger,ObjectOverwrite)</f>
        <v>#VALUE!</v>
      </c>
      <c r="G37" s="81" t="str">
        <f ca="1">_xll.ohRangeRetrieveError(F37)</f>
        <v/>
      </c>
      <c r="H37" s="109"/>
    </row>
    <row r="38" spans="1:8" x14ac:dyDescent="0.2">
      <c r="A38" s="114"/>
      <c r="B38" s="83">
        <v>33</v>
      </c>
      <c r="C38" s="113" t="b">
        <v>0</v>
      </c>
      <c r="D38" s="112" t="e">
        <v>#NUM!</v>
      </c>
      <c r="E38" s="111" t="e">
        <f t="shared" ref="E38:E69" si="1">Currency&amp;$D$4&amp;$E$4&amp;$D38&amp;QuoteSuffix</f>
        <v>#NUM!</v>
      </c>
      <c r="F38" s="110" t="e">
        <f>_xll.qlSimpleQuote(E38,,PriceTickValue,Permanent,Trigger,ObjectOverwrite)</f>
        <v>#VALUE!</v>
      </c>
      <c r="G38" s="81" t="str">
        <f ca="1">_xll.ohRangeRetrieveError(F38)</f>
        <v/>
      </c>
      <c r="H38" s="109"/>
    </row>
    <row r="39" spans="1:8" x14ac:dyDescent="0.2">
      <c r="A39" s="114"/>
      <c r="B39" s="83">
        <v>34</v>
      </c>
      <c r="C39" s="113" t="b">
        <v>0</v>
      </c>
      <c r="D39" s="112" t="e">
        <v>#NUM!</v>
      </c>
      <c r="E39" s="111" t="e">
        <f t="shared" si="1"/>
        <v>#NUM!</v>
      </c>
      <c r="F39" s="110" t="e">
        <f>_xll.qlSimpleQuote(E39,,PriceTickValue,Permanent,Trigger,ObjectOverwrite)</f>
        <v>#VALUE!</v>
      </c>
      <c r="G39" s="81" t="str">
        <f ca="1">_xll.ohRangeRetrieveError(F39)</f>
        <v/>
      </c>
      <c r="H39" s="109"/>
    </row>
    <row r="40" spans="1:8" x14ac:dyDescent="0.2">
      <c r="A40" s="114"/>
      <c r="B40" s="83">
        <v>35</v>
      </c>
      <c r="C40" s="113" t="b">
        <v>0</v>
      </c>
      <c r="D40" s="112" t="e">
        <v>#NUM!</v>
      </c>
      <c r="E40" s="111" t="e">
        <f t="shared" si="1"/>
        <v>#NUM!</v>
      </c>
      <c r="F40" s="110" t="e">
        <f>_xll.qlSimpleQuote(E40,,PriceTickValue,Permanent,Trigger,ObjectOverwrite)</f>
        <v>#VALUE!</v>
      </c>
      <c r="G40" s="81" t="str">
        <f ca="1">_xll.ohRangeRetrieveError(F40)</f>
        <v/>
      </c>
      <c r="H40" s="109"/>
    </row>
    <row r="41" spans="1:8" x14ac:dyDescent="0.2">
      <c r="A41" s="114"/>
      <c r="B41" s="83">
        <v>36</v>
      </c>
      <c r="C41" s="113" t="b">
        <v>0</v>
      </c>
      <c r="D41" s="112" t="e">
        <v>#NUM!</v>
      </c>
      <c r="E41" s="111" t="e">
        <f t="shared" si="1"/>
        <v>#NUM!</v>
      </c>
      <c r="F41" s="110" t="e">
        <f>_xll.qlSimpleQuote(E41,,PriceTickValue,Permanent,Trigger,ObjectOverwrite)</f>
        <v>#VALUE!</v>
      </c>
      <c r="G41" s="81" t="str">
        <f ca="1">_xll.ohRangeRetrieveError(F41)</f>
        <v/>
      </c>
      <c r="H41" s="109"/>
    </row>
    <row r="42" spans="1:8" x14ac:dyDescent="0.2">
      <c r="A42" s="114"/>
      <c r="B42" s="83">
        <v>37</v>
      </c>
      <c r="C42" s="113" t="b">
        <v>0</v>
      </c>
      <c r="D42" s="112" t="e">
        <v>#NUM!</v>
      </c>
      <c r="E42" s="111" t="e">
        <f t="shared" si="1"/>
        <v>#NUM!</v>
      </c>
      <c r="F42" s="110" t="e">
        <f>_xll.qlSimpleQuote(E42,,PriceTickValue,Permanent,Trigger,ObjectOverwrite)</f>
        <v>#VALUE!</v>
      </c>
      <c r="G42" s="81" t="str">
        <f ca="1">_xll.ohRangeRetrieveError(F42)</f>
        <v/>
      </c>
      <c r="H42" s="109"/>
    </row>
    <row r="43" spans="1:8" x14ac:dyDescent="0.2">
      <c r="A43" s="114"/>
      <c r="B43" s="83">
        <v>38</v>
      </c>
      <c r="C43" s="113" t="b">
        <v>0</v>
      </c>
      <c r="D43" s="112" t="e">
        <v>#NUM!</v>
      </c>
      <c r="E43" s="111" t="e">
        <f t="shared" si="1"/>
        <v>#NUM!</v>
      </c>
      <c r="F43" s="110" t="e">
        <f>_xll.qlSimpleQuote(E43,,PriceTickValue,Permanent,Trigger,ObjectOverwrite)</f>
        <v>#VALUE!</v>
      </c>
      <c r="G43" s="81" t="str">
        <f ca="1">_xll.ohRangeRetrieveError(F43)</f>
        <v/>
      </c>
      <c r="H43" s="109"/>
    </row>
    <row r="44" spans="1:8" x14ac:dyDescent="0.2">
      <c r="A44" s="114"/>
      <c r="B44" s="83">
        <v>39</v>
      </c>
      <c r="C44" s="113" t="b">
        <v>0</v>
      </c>
      <c r="D44" s="112" t="e">
        <v>#NUM!</v>
      </c>
      <c r="E44" s="111" t="e">
        <f t="shared" si="1"/>
        <v>#NUM!</v>
      </c>
      <c r="F44" s="110" t="e">
        <f>_xll.qlSimpleQuote(E44,,PriceTickValue,Permanent,Trigger,ObjectOverwrite)</f>
        <v>#VALUE!</v>
      </c>
      <c r="G44" s="81" t="str">
        <f ca="1">_xll.ohRangeRetrieveError(F44)</f>
        <v/>
      </c>
      <c r="H44" s="109"/>
    </row>
    <row r="45" spans="1:8" x14ac:dyDescent="0.2">
      <c r="A45" s="114"/>
      <c r="B45" s="83">
        <v>40</v>
      </c>
      <c r="C45" s="113" t="b">
        <v>0</v>
      </c>
      <c r="D45" s="112" t="e">
        <v>#NUM!</v>
      </c>
      <c r="E45" s="111" t="e">
        <f t="shared" si="1"/>
        <v>#NUM!</v>
      </c>
      <c r="F45" s="110" t="e">
        <f>_xll.qlSimpleQuote(E45,,PriceTickValue,Permanent,Trigger,ObjectOverwrite)</f>
        <v>#VALUE!</v>
      </c>
      <c r="G45" s="81" t="str">
        <f ca="1">_xll.ohRangeRetrieveError(F45)</f>
        <v/>
      </c>
      <c r="H45" s="109"/>
    </row>
    <row r="46" spans="1:8" x14ac:dyDescent="0.2">
      <c r="A46" s="114"/>
      <c r="B46" s="83">
        <v>41</v>
      </c>
      <c r="C46" s="113" t="b">
        <v>0</v>
      </c>
      <c r="D46" s="112" t="e">
        <v>#NUM!</v>
      </c>
      <c r="E46" s="111" t="e">
        <f t="shared" si="1"/>
        <v>#NUM!</v>
      </c>
      <c r="F46" s="110" t="e">
        <f>_xll.qlSimpleQuote(E46,,PriceTickValue,Permanent,Trigger,ObjectOverwrite)</f>
        <v>#VALUE!</v>
      </c>
      <c r="G46" s="81" t="str">
        <f ca="1">_xll.ohRangeRetrieveError(F46)</f>
        <v/>
      </c>
      <c r="H46" s="109"/>
    </row>
    <row r="47" spans="1:8" x14ac:dyDescent="0.2">
      <c r="A47" s="114"/>
      <c r="B47" s="83">
        <v>42</v>
      </c>
      <c r="C47" s="113" t="b">
        <v>0</v>
      </c>
      <c r="D47" s="112" t="e">
        <v>#NUM!</v>
      </c>
      <c r="E47" s="111" t="e">
        <f t="shared" si="1"/>
        <v>#NUM!</v>
      </c>
      <c r="F47" s="110" t="e">
        <f>_xll.qlSimpleQuote(E47,,PriceTickValue,Permanent,Trigger,ObjectOverwrite)</f>
        <v>#VALUE!</v>
      </c>
      <c r="G47" s="81" t="str">
        <f ca="1">_xll.ohRangeRetrieveError(F47)</f>
        <v/>
      </c>
      <c r="H47" s="109"/>
    </row>
    <row r="48" spans="1:8" x14ac:dyDescent="0.2">
      <c r="A48" s="114"/>
      <c r="B48" s="83">
        <v>43</v>
      </c>
      <c r="C48" s="113" t="b">
        <v>0</v>
      </c>
      <c r="D48" s="112" t="e">
        <v>#NUM!</v>
      </c>
      <c r="E48" s="111" t="e">
        <f t="shared" si="1"/>
        <v>#NUM!</v>
      </c>
      <c r="F48" s="110" t="e">
        <f>_xll.qlSimpleQuote(E48,,PriceTickValue,Permanent,Trigger,ObjectOverwrite)</f>
        <v>#VALUE!</v>
      </c>
      <c r="G48" s="81" t="str">
        <f ca="1">_xll.ohRangeRetrieveError(F48)</f>
        <v/>
      </c>
      <c r="H48" s="109"/>
    </row>
    <row r="49" spans="1:8" x14ac:dyDescent="0.2">
      <c r="A49" s="114"/>
      <c r="B49" s="83">
        <v>44</v>
      </c>
      <c r="C49" s="113" t="b">
        <v>0</v>
      </c>
      <c r="D49" s="112" t="e">
        <v>#NUM!</v>
      </c>
      <c r="E49" s="111" t="e">
        <f t="shared" si="1"/>
        <v>#NUM!</v>
      </c>
      <c r="F49" s="110" t="e">
        <f>_xll.qlSimpleQuote(E49,,PriceTickValue,Permanent,Trigger,ObjectOverwrite)</f>
        <v>#VALUE!</v>
      </c>
      <c r="G49" s="81" t="str">
        <f ca="1">_xll.ohRangeRetrieveError(F49)</f>
        <v/>
      </c>
      <c r="H49" s="109"/>
    </row>
    <row r="50" spans="1:8" x14ac:dyDescent="0.2">
      <c r="A50" s="114"/>
      <c r="B50" s="83">
        <v>45</v>
      </c>
      <c r="C50" s="113" t="b">
        <v>0</v>
      </c>
      <c r="D50" s="112" t="e">
        <v>#NUM!</v>
      </c>
      <c r="E50" s="111" t="e">
        <f t="shared" si="1"/>
        <v>#NUM!</v>
      </c>
      <c r="F50" s="110" t="e">
        <f>_xll.qlSimpleQuote(E50,,PriceTickValue,Permanent,Trigger,ObjectOverwrite)</f>
        <v>#VALUE!</v>
      </c>
      <c r="G50" s="81" t="str">
        <f ca="1">_xll.ohRangeRetrieveError(F50)</f>
        <v/>
      </c>
      <c r="H50" s="109"/>
    </row>
    <row r="51" spans="1:8" x14ac:dyDescent="0.2">
      <c r="A51" s="114"/>
      <c r="B51" s="83">
        <v>46</v>
      </c>
      <c r="C51" s="113" t="b">
        <v>0</v>
      </c>
      <c r="D51" s="112" t="e">
        <v>#NUM!</v>
      </c>
      <c r="E51" s="111" t="e">
        <f t="shared" si="1"/>
        <v>#NUM!</v>
      </c>
      <c r="F51" s="110" t="e">
        <f>_xll.qlSimpleQuote(E51,,PriceTickValue,Permanent,Trigger,ObjectOverwrite)</f>
        <v>#VALUE!</v>
      </c>
      <c r="G51" s="81" t="str">
        <f ca="1">_xll.ohRangeRetrieveError(F51)</f>
        <v/>
      </c>
      <c r="H51" s="109"/>
    </row>
    <row r="52" spans="1:8" x14ac:dyDescent="0.2">
      <c r="A52" s="114"/>
      <c r="B52" s="83">
        <v>47</v>
      </c>
      <c r="C52" s="113" t="b">
        <v>0</v>
      </c>
      <c r="D52" s="112" t="e">
        <v>#NUM!</v>
      </c>
      <c r="E52" s="111" t="e">
        <f t="shared" si="1"/>
        <v>#NUM!</v>
      </c>
      <c r="F52" s="110" t="e">
        <f>_xll.qlSimpleQuote(E52,,PriceTickValue,Permanent,Trigger,ObjectOverwrite)</f>
        <v>#VALUE!</v>
      </c>
      <c r="G52" s="81" t="str">
        <f ca="1">_xll.ohRangeRetrieveError(F52)</f>
        <v/>
      </c>
      <c r="H52" s="109"/>
    </row>
    <row r="53" spans="1:8" x14ac:dyDescent="0.2">
      <c r="A53" s="114"/>
      <c r="B53" s="83">
        <v>48</v>
      </c>
      <c r="C53" s="113" t="b">
        <v>0</v>
      </c>
      <c r="D53" s="112" t="e">
        <v>#NUM!</v>
      </c>
      <c r="E53" s="111" t="e">
        <f t="shared" si="1"/>
        <v>#NUM!</v>
      </c>
      <c r="F53" s="110" t="e">
        <f>_xll.qlSimpleQuote(E53,,PriceTickValue,Permanent,Trigger,ObjectOverwrite)</f>
        <v>#VALUE!</v>
      </c>
      <c r="G53" s="81" t="str">
        <f ca="1">_xll.ohRangeRetrieveError(F53)</f>
        <v/>
      </c>
      <c r="H53" s="109"/>
    </row>
    <row r="54" spans="1:8" x14ac:dyDescent="0.2">
      <c r="A54" s="114"/>
      <c r="B54" s="83">
        <v>49</v>
      </c>
      <c r="C54" s="113" t="b">
        <v>0</v>
      </c>
      <c r="D54" s="112" t="e">
        <v>#NUM!</v>
      </c>
      <c r="E54" s="111" t="e">
        <f t="shared" si="1"/>
        <v>#NUM!</v>
      </c>
      <c r="F54" s="110" t="e">
        <f>_xll.qlSimpleQuote(E54,,PriceTickValue,Permanent,Trigger,ObjectOverwrite)</f>
        <v>#VALUE!</v>
      </c>
      <c r="G54" s="81" t="str">
        <f ca="1">_xll.ohRangeRetrieveError(F54)</f>
        <v/>
      </c>
      <c r="H54" s="109"/>
    </row>
    <row r="55" spans="1:8" x14ac:dyDescent="0.2">
      <c r="A55" s="114"/>
      <c r="B55" s="83">
        <v>50</v>
      </c>
      <c r="C55" s="113" t="b">
        <v>0</v>
      </c>
      <c r="D55" s="112" t="e">
        <v>#NUM!</v>
      </c>
      <c r="E55" s="111" t="e">
        <f t="shared" si="1"/>
        <v>#NUM!</v>
      </c>
      <c r="F55" s="110" t="e">
        <f>_xll.qlSimpleQuote(E55,,PriceTickValue,Permanent,Trigger,ObjectOverwrite)</f>
        <v>#VALUE!</v>
      </c>
      <c r="G55" s="81" t="str">
        <f ca="1">_xll.ohRangeRetrieveError(F55)</f>
        <v/>
      </c>
      <c r="H55" s="109"/>
    </row>
    <row r="56" spans="1:8" x14ac:dyDescent="0.2">
      <c r="A56" s="114"/>
      <c r="B56" s="83">
        <v>51</v>
      </c>
      <c r="C56" s="113" t="b">
        <v>0</v>
      </c>
      <c r="D56" s="112" t="e">
        <v>#NUM!</v>
      </c>
      <c r="E56" s="111" t="e">
        <f t="shared" si="1"/>
        <v>#NUM!</v>
      </c>
      <c r="F56" s="110" t="e">
        <f>_xll.qlSimpleQuote(E56,,PriceTickValue,Permanent,Trigger,ObjectOverwrite)</f>
        <v>#VALUE!</v>
      </c>
      <c r="G56" s="81" t="str">
        <f ca="1">_xll.ohRangeRetrieveError(F56)</f>
        <v/>
      </c>
      <c r="H56" s="109"/>
    </row>
    <row r="57" spans="1:8" x14ac:dyDescent="0.2">
      <c r="A57" s="114"/>
      <c r="B57" s="83">
        <v>52</v>
      </c>
      <c r="C57" s="113" t="b">
        <v>0</v>
      </c>
      <c r="D57" s="112" t="e">
        <v>#NUM!</v>
      </c>
      <c r="E57" s="111" t="e">
        <f t="shared" si="1"/>
        <v>#NUM!</v>
      </c>
      <c r="F57" s="110" t="e">
        <f>_xll.qlSimpleQuote(E57,,PriceTickValue,Permanent,Trigger,ObjectOverwrite)</f>
        <v>#VALUE!</v>
      </c>
      <c r="G57" s="81" t="str">
        <f ca="1">_xll.ohRangeRetrieveError(F57)</f>
        <v/>
      </c>
      <c r="H57" s="109"/>
    </row>
    <row r="58" spans="1:8" x14ac:dyDescent="0.2">
      <c r="A58" s="114"/>
      <c r="B58" s="83">
        <v>53</v>
      </c>
      <c r="C58" s="113" t="b">
        <v>0</v>
      </c>
      <c r="D58" s="112" t="e">
        <v>#NUM!</v>
      </c>
      <c r="E58" s="111" t="e">
        <f t="shared" si="1"/>
        <v>#NUM!</v>
      </c>
      <c r="F58" s="110" t="e">
        <f>_xll.qlSimpleQuote(E58,,PriceTickValue,Permanent,Trigger,ObjectOverwrite)</f>
        <v>#VALUE!</v>
      </c>
      <c r="G58" s="81" t="str">
        <f ca="1">_xll.ohRangeRetrieveError(F58)</f>
        <v/>
      </c>
      <c r="H58" s="109"/>
    </row>
    <row r="59" spans="1:8" x14ac:dyDescent="0.2">
      <c r="A59" s="114"/>
      <c r="B59" s="83">
        <v>54</v>
      </c>
      <c r="C59" s="113" t="b">
        <v>0</v>
      </c>
      <c r="D59" s="112" t="e">
        <v>#NUM!</v>
      </c>
      <c r="E59" s="111" t="e">
        <f t="shared" si="1"/>
        <v>#NUM!</v>
      </c>
      <c r="F59" s="110" t="e">
        <f>_xll.qlSimpleQuote(E59,,PriceTickValue,Permanent,Trigger,ObjectOverwrite)</f>
        <v>#VALUE!</v>
      </c>
      <c r="G59" s="81" t="str">
        <f ca="1">_xll.ohRangeRetrieveError(F59)</f>
        <v/>
      </c>
      <c r="H59" s="109"/>
    </row>
    <row r="60" spans="1:8" x14ac:dyDescent="0.2">
      <c r="A60" s="114"/>
      <c r="B60" s="83">
        <v>55</v>
      </c>
      <c r="C60" s="113" t="b">
        <v>0</v>
      </c>
      <c r="D60" s="112" t="e">
        <v>#NUM!</v>
      </c>
      <c r="E60" s="111" t="e">
        <f t="shared" si="1"/>
        <v>#NUM!</v>
      </c>
      <c r="F60" s="110" t="e">
        <f>_xll.qlSimpleQuote(E60,,PriceTickValue,Permanent,Trigger,ObjectOverwrite)</f>
        <v>#VALUE!</v>
      </c>
      <c r="G60" s="81" t="str">
        <f ca="1">_xll.ohRangeRetrieveError(F60)</f>
        <v/>
      </c>
      <c r="H60" s="109"/>
    </row>
    <row r="61" spans="1:8" x14ac:dyDescent="0.2">
      <c r="A61" s="114"/>
      <c r="B61" s="83">
        <v>56</v>
      </c>
      <c r="C61" s="113" t="b">
        <v>0</v>
      </c>
      <c r="D61" s="112" t="e">
        <v>#NUM!</v>
      </c>
      <c r="E61" s="111" t="e">
        <f t="shared" si="1"/>
        <v>#NUM!</v>
      </c>
      <c r="F61" s="110" t="e">
        <f>_xll.qlSimpleQuote(E61,,PriceTickValue,Permanent,Trigger,ObjectOverwrite)</f>
        <v>#VALUE!</v>
      </c>
      <c r="G61" s="81" t="str">
        <f ca="1">_xll.ohRangeRetrieveError(F61)</f>
        <v/>
      </c>
      <c r="H61" s="109"/>
    </row>
    <row r="62" spans="1:8" x14ac:dyDescent="0.2">
      <c r="A62" s="114"/>
      <c r="B62" s="83">
        <v>57</v>
      </c>
      <c r="C62" s="113" t="b">
        <v>0</v>
      </c>
      <c r="D62" s="112" t="e">
        <v>#NUM!</v>
      </c>
      <c r="E62" s="111" t="e">
        <f t="shared" si="1"/>
        <v>#NUM!</v>
      </c>
      <c r="F62" s="110" t="e">
        <f>_xll.qlSimpleQuote(E62,,PriceTickValue,Permanent,Trigger,ObjectOverwrite)</f>
        <v>#VALUE!</v>
      </c>
      <c r="G62" s="81" t="str">
        <f ca="1">_xll.ohRangeRetrieveError(F62)</f>
        <v/>
      </c>
      <c r="H62" s="109"/>
    </row>
    <row r="63" spans="1:8" x14ac:dyDescent="0.2">
      <c r="A63" s="114"/>
      <c r="B63" s="83">
        <v>58</v>
      </c>
      <c r="C63" s="113" t="b">
        <v>0</v>
      </c>
      <c r="D63" s="112" t="e">
        <v>#NUM!</v>
      </c>
      <c r="E63" s="111" t="e">
        <f t="shared" si="1"/>
        <v>#NUM!</v>
      </c>
      <c r="F63" s="110" t="e">
        <f>_xll.qlSimpleQuote(E63,,PriceTickValue,Permanent,Trigger,ObjectOverwrite)</f>
        <v>#VALUE!</v>
      </c>
      <c r="G63" s="81" t="str">
        <f ca="1">_xll.ohRangeRetrieveError(F63)</f>
        <v/>
      </c>
      <c r="H63" s="109"/>
    </row>
    <row r="64" spans="1:8" x14ac:dyDescent="0.2">
      <c r="A64" s="114"/>
      <c r="B64" s="83">
        <v>59</v>
      </c>
      <c r="C64" s="113" t="b">
        <v>0</v>
      </c>
      <c r="D64" s="112" t="e">
        <v>#NUM!</v>
      </c>
      <c r="E64" s="111" t="e">
        <f t="shared" si="1"/>
        <v>#NUM!</v>
      </c>
      <c r="F64" s="110" t="e">
        <f>_xll.qlSimpleQuote(E64,,PriceTickValue,Permanent,Trigger,ObjectOverwrite)</f>
        <v>#VALUE!</v>
      </c>
      <c r="G64" s="81" t="str">
        <f ca="1">_xll.ohRangeRetrieveError(F64)</f>
        <v/>
      </c>
      <c r="H64" s="109"/>
    </row>
    <row r="65" spans="1:8" x14ac:dyDescent="0.2">
      <c r="A65" s="114"/>
      <c r="B65" s="83">
        <v>60</v>
      </c>
      <c r="C65" s="113" t="b">
        <v>0</v>
      </c>
      <c r="D65" s="112" t="e">
        <v>#NUM!</v>
      </c>
      <c r="E65" s="111" t="e">
        <f t="shared" si="1"/>
        <v>#NUM!</v>
      </c>
      <c r="F65" s="110" t="e">
        <f>_xll.qlSimpleQuote(E65,,PriceTickValue,Permanent,Trigger,ObjectOverwrite)</f>
        <v>#VALUE!</v>
      </c>
      <c r="G65" s="81" t="str">
        <f ca="1">_xll.ohRangeRetrieveError(F65)</f>
        <v/>
      </c>
      <c r="H65" s="109"/>
    </row>
    <row r="66" spans="1:8" x14ac:dyDescent="0.2">
      <c r="A66" s="114"/>
      <c r="B66" s="83">
        <v>61</v>
      </c>
      <c r="C66" s="113" t="b">
        <v>0</v>
      </c>
      <c r="D66" s="112" t="e">
        <v>#NUM!</v>
      </c>
      <c r="E66" s="111" t="e">
        <f t="shared" si="1"/>
        <v>#NUM!</v>
      </c>
      <c r="F66" s="110" t="e">
        <f>_xll.qlSimpleQuote(E66,,PriceTickValue,Permanent,Trigger,ObjectOverwrite)</f>
        <v>#VALUE!</v>
      </c>
      <c r="G66" s="81" t="str">
        <f ca="1">_xll.ohRangeRetrieveError(F66)</f>
        <v/>
      </c>
      <c r="H66" s="109"/>
    </row>
    <row r="67" spans="1:8" x14ac:dyDescent="0.2">
      <c r="A67" s="114"/>
      <c r="B67" s="83">
        <v>62</v>
      </c>
      <c r="C67" s="113" t="b">
        <v>0</v>
      </c>
      <c r="D67" s="112" t="e">
        <v>#NUM!</v>
      </c>
      <c r="E67" s="111" t="e">
        <f t="shared" si="1"/>
        <v>#NUM!</v>
      </c>
      <c r="F67" s="110" t="e">
        <f>_xll.qlSimpleQuote(E67,,PriceTickValue,Permanent,Trigger,ObjectOverwrite)</f>
        <v>#VALUE!</v>
      </c>
      <c r="G67" s="81" t="str">
        <f ca="1">_xll.ohRangeRetrieveError(F67)</f>
        <v/>
      </c>
      <c r="H67" s="109"/>
    </row>
    <row r="68" spans="1:8" x14ac:dyDescent="0.2">
      <c r="A68" s="114"/>
      <c r="B68" s="83">
        <v>63</v>
      </c>
      <c r="C68" s="113" t="b">
        <v>0</v>
      </c>
      <c r="D68" s="112" t="e">
        <v>#NUM!</v>
      </c>
      <c r="E68" s="111" t="e">
        <f t="shared" si="1"/>
        <v>#NUM!</v>
      </c>
      <c r="F68" s="110" t="e">
        <f>_xll.qlSimpleQuote(E68,,PriceTickValue,Permanent,Trigger,ObjectOverwrite)</f>
        <v>#VALUE!</v>
      </c>
      <c r="G68" s="81" t="str">
        <f ca="1">_xll.ohRangeRetrieveError(F68)</f>
        <v/>
      </c>
      <c r="H68" s="109"/>
    </row>
    <row r="69" spans="1:8" x14ac:dyDescent="0.2">
      <c r="A69" s="114"/>
      <c r="B69" s="83">
        <v>64</v>
      </c>
      <c r="C69" s="113" t="b">
        <v>0</v>
      </c>
      <c r="D69" s="112" t="e">
        <v>#NUM!</v>
      </c>
      <c r="E69" s="111" t="e">
        <f t="shared" si="1"/>
        <v>#NUM!</v>
      </c>
      <c r="F69" s="110" t="e">
        <f>_xll.qlSimpleQuote(E69,,PriceTickValue,Permanent,Trigger,ObjectOverwrite)</f>
        <v>#VALUE!</v>
      </c>
      <c r="G69" s="81" t="str">
        <f ca="1">_xll.ohRangeRetrieveError(F69)</f>
        <v/>
      </c>
      <c r="H69" s="109"/>
    </row>
    <row r="70" spans="1:8" x14ac:dyDescent="0.2">
      <c r="A70" s="114"/>
      <c r="B70" s="83">
        <v>65</v>
      </c>
      <c r="C70" s="113" t="b">
        <v>0</v>
      </c>
      <c r="D70" s="112" t="e">
        <v>#NUM!</v>
      </c>
      <c r="E70" s="111" t="e">
        <f t="shared" ref="E70:E101" si="2">Currency&amp;$D$4&amp;$E$4&amp;$D70&amp;QuoteSuffix</f>
        <v>#NUM!</v>
      </c>
      <c r="F70" s="110" t="e">
        <f>_xll.qlSimpleQuote(E70,,PriceTickValue,Permanent,Trigger,ObjectOverwrite)</f>
        <v>#VALUE!</v>
      </c>
      <c r="G70" s="81" t="str">
        <f ca="1">_xll.ohRangeRetrieveError(F70)</f>
        <v/>
      </c>
      <c r="H70" s="109"/>
    </row>
    <row r="71" spans="1:8" x14ac:dyDescent="0.2">
      <c r="A71" s="114"/>
      <c r="B71" s="83">
        <v>66</v>
      </c>
      <c r="C71" s="113" t="b">
        <v>0</v>
      </c>
      <c r="D71" s="112" t="e">
        <v>#NUM!</v>
      </c>
      <c r="E71" s="111" t="e">
        <f t="shared" si="2"/>
        <v>#NUM!</v>
      </c>
      <c r="F71" s="110" t="e">
        <f>_xll.qlSimpleQuote(E71,,PriceTickValue,Permanent,Trigger,ObjectOverwrite)</f>
        <v>#VALUE!</v>
      </c>
      <c r="G71" s="81" t="str">
        <f ca="1">_xll.ohRangeRetrieveError(F71)</f>
        <v/>
      </c>
      <c r="H71" s="109"/>
    </row>
    <row r="72" spans="1:8" x14ac:dyDescent="0.2">
      <c r="A72" s="114"/>
      <c r="B72" s="83">
        <v>67</v>
      </c>
      <c r="C72" s="113" t="b">
        <v>0</v>
      </c>
      <c r="D72" s="112" t="e">
        <v>#NUM!</v>
      </c>
      <c r="E72" s="111" t="e">
        <f t="shared" si="2"/>
        <v>#NUM!</v>
      </c>
      <c r="F72" s="110" t="e">
        <f>_xll.qlSimpleQuote(E72,,PriceTickValue,Permanent,Trigger,ObjectOverwrite)</f>
        <v>#VALUE!</v>
      </c>
      <c r="G72" s="81" t="str">
        <f ca="1">_xll.ohRangeRetrieveError(F72)</f>
        <v/>
      </c>
      <c r="H72" s="109"/>
    </row>
    <row r="73" spans="1:8" x14ac:dyDescent="0.2">
      <c r="A73" s="114"/>
      <c r="B73" s="83">
        <v>68</v>
      </c>
      <c r="C73" s="113" t="b">
        <v>0</v>
      </c>
      <c r="D73" s="112" t="e">
        <v>#NUM!</v>
      </c>
      <c r="E73" s="111" t="e">
        <f t="shared" si="2"/>
        <v>#NUM!</v>
      </c>
      <c r="F73" s="110" t="e">
        <f>_xll.qlSimpleQuote(E73,,PriceTickValue,Permanent,Trigger,ObjectOverwrite)</f>
        <v>#VALUE!</v>
      </c>
      <c r="G73" s="81" t="str">
        <f ca="1">_xll.ohRangeRetrieveError(F73)</f>
        <v/>
      </c>
      <c r="H73" s="109"/>
    </row>
    <row r="74" spans="1:8" x14ac:dyDescent="0.2">
      <c r="A74" s="114"/>
      <c r="B74" s="83">
        <v>69</v>
      </c>
      <c r="C74" s="113" t="b">
        <v>0</v>
      </c>
      <c r="D74" s="112" t="e">
        <v>#NUM!</v>
      </c>
      <c r="E74" s="111" t="e">
        <f t="shared" si="2"/>
        <v>#NUM!</v>
      </c>
      <c r="F74" s="110" t="e">
        <f>_xll.qlSimpleQuote(E74,,PriceTickValue,Permanent,Trigger,ObjectOverwrite)</f>
        <v>#VALUE!</v>
      </c>
      <c r="G74" s="81" t="str">
        <f ca="1">_xll.ohRangeRetrieveError(F74)</f>
        <v/>
      </c>
      <c r="H74" s="109"/>
    </row>
    <row r="75" spans="1:8" x14ac:dyDescent="0.2">
      <c r="A75" s="114"/>
      <c r="B75" s="83">
        <v>70</v>
      </c>
      <c r="C75" s="113" t="b">
        <v>0</v>
      </c>
      <c r="D75" s="112" t="e">
        <v>#NUM!</v>
      </c>
      <c r="E75" s="111" t="e">
        <f t="shared" si="2"/>
        <v>#NUM!</v>
      </c>
      <c r="F75" s="110" t="e">
        <f>_xll.qlSimpleQuote(E75,,PriceTickValue,Permanent,Trigger,ObjectOverwrite)</f>
        <v>#VALUE!</v>
      </c>
      <c r="G75" s="81" t="str">
        <f ca="1">_xll.ohRangeRetrieveError(F75)</f>
        <v/>
      </c>
      <c r="H75" s="109"/>
    </row>
    <row r="76" spans="1:8" x14ac:dyDescent="0.2">
      <c r="A76" s="114"/>
      <c r="B76" s="83">
        <v>71</v>
      </c>
      <c r="C76" s="113" t="b">
        <v>0</v>
      </c>
      <c r="D76" s="112" t="e">
        <v>#NUM!</v>
      </c>
      <c r="E76" s="111" t="e">
        <f t="shared" si="2"/>
        <v>#NUM!</v>
      </c>
      <c r="F76" s="110" t="e">
        <f>_xll.qlSimpleQuote(E76,,PriceTickValue,Permanent,Trigger,ObjectOverwrite)</f>
        <v>#VALUE!</v>
      </c>
      <c r="G76" s="81" t="str">
        <f ca="1">_xll.ohRangeRetrieveError(F76)</f>
        <v/>
      </c>
      <c r="H76" s="109"/>
    </row>
    <row r="77" spans="1:8" x14ac:dyDescent="0.2">
      <c r="A77" s="114"/>
      <c r="B77" s="83">
        <v>72</v>
      </c>
      <c r="C77" s="113" t="b">
        <v>0</v>
      </c>
      <c r="D77" s="112" t="e">
        <v>#NUM!</v>
      </c>
      <c r="E77" s="111" t="e">
        <f t="shared" si="2"/>
        <v>#NUM!</v>
      </c>
      <c r="F77" s="110" t="e">
        <f>_xll.qlSimpleQuote(E77,,PriceTickValue,Permanent,Trigger,ObjectOverwrite)</f>
        <v>#VALUE!</v>
      </c>
      <c r="G77" s="81" t="str">
        <f ca="1">_xll.ohRangeRetrieveError(F77)</f>
        <v/>
      </c>
      <c r="H77" s="109"/>
    </row>
    <row r="78" spans="1:8" x14ac:dyDescent="0.2">
      <c r="A78" s="114"/>
      <c r="B78" s="83">
        <v>73</v>
      </c>
      <c r="C78" s="113" t="b">
        <v>0</v>
      </c>
      <c r="D78" s="112" t="e">
        <v>#NUM!</v>
      </c>
      <c r="E78" s="111" t="e">
        <f t="shared" si="2"/>
        <v>#NUM!</v>
      </c>
      <c r="F78" s="110" t="e">
        <f>_xll.qlSimpleQuote(E78,,PriceTickValue,Permanent,Trigger,ObjectOverwrite)</f>
        <v>#VALUE!</v>
      </c>
      <c r="G78" s="81" t="str">
        <f ca="1">_xll.ohRangeRetrieveError(F78)</f>
        <v/>
      </c>
      <c r="H78" s="109"/>
    </row>
    <row r="79" spans="1:8" x14ac:dyDescent="0.2">
      <c r="A79" s="114"/>
      <c r="B79" s="83">
        <v>74</v>
      </c>
      <c r="C79" s="113" t="b">
        <v>0</v>
      </c>
      <c r="D79" s="112" t="e">
        <v>#NUM!</v>
      </c>
      <c r="E79" s="111" t="e">
        <f t="shared" si="2"/>
        <v>#NUM!</v>
      </c>
      <c r="F79" s="110" t="e">
        <f>_xll.qlSimpleQuote(E79,,PriceTickValue,Permanent,Trigger,ObjectOverwrite)</f>
        <v>#VALUE!</v>
      </c>
      <c r="G79" s="81" t="str">
        <f ca="1">_xll.ohRangeRetrieveError(F79)</f>
        <v/>
      </c>
      <c r="H79" s="109"/>
    </row>
    <row r="80" spans="1:8" x14ac:dyDescent="0.2">
      <c r="A80" s="114"/>
      <c r="B80" s="83">
        <v>75</v>
      </c>
      <c r="C80" s="113" t="b">
        <v>0</v>
      </c>
      <c r="D80" s="112" t="e">
        <v>#NUM!</v>
      </c>
      <c r="E80" s="111" t="e">
        <f t="shared" si="2"/>
        <v>#NUM!</v>
      </c>
      <c r="F80" s="110" t="e">
        <f>_xll.qlSimpleQuote(E80,,PriceTickValue,Permanent,Trigger,ObjectOverwrite)</f>
        <v>#VALUE!</v>
      </c>
      <c r="G80" s="81" t="str">
        <f ca="1">_xll.ohRangeRetrieveError(F80)</f>
        <v/>
      </c>
      <c r="H80" s="109"/>
    </row>
    <row r="81" spans="1:8" x14ac:dyDescent="0.2">
      <c r="A81" s="114"/>
      <c r="B81" s="83">
        <v>76</v>
      </c>
      <c r="C81" s="113" t="b">
        <v>0</v>
      </c>
      <c r="D81" s="112" t="e">
        <v>#NUM!</v>
      </c>
      <c r="E81" s="111" t="e">
        <f t="shared" si="2"/>
        <v>#NUM!</v>
      </c>
      <c r="F81" s="110" t="e">
        <f>_xll.qlSimpleQuote(E81,,PriceTickValue,Permanent,Trigger,ObjectOverwrite)</f>
        <v>#VALUE!</v>
      </c>
      <c r="G81" s="81" t="str">
        <f ca="1">_xll.ohRangeRetrieveError(F81)</f>
        <v/>
      </c>
      <c r="H81" s="109"/>
    </row>
    <row r="82" spans="1:8" x14ac:dyDescent="0.2">
      <c r="A82" s="114"/>
      <c r="B82" s="83">
        <v>77</v>
      </c>
      <c r="C82" s="113" t="b">
        <v>0</v>
      </c>
      <c r="D82" s="112" t="e">
        <v>#NUM!</v>
      </c>
      <c r="E82" s="111" t="e">
        <f t="shared" si="2"/>
        <v>#NUM!</v>
      </c>
      <c r="F82" s="110" t="e">
        <f>_xll.qlSimpleQuote(E82,,PriceTickValue,Permanent,Trigger,ObjectOverwrite)</f>
        <v>#VALUE!</v>
      </c>
      <c r="G82" s="81" t="str">
        <f ca="1">_xll.ohRangeRetrieveError(F82)</f>
        <v/>
      </c>
      <c r="H82" s="109"/>
    </row>
    <row r="83" spans="1:8" x14ac:dyDescent="0.2">
      <c r="A83" s="114"/>
      <c r="B83" s="83">
        <v>78</v>
      </c>
      <c r="C83" s="113" t="b">
        <v>0</v>
      </c>
      <c r="D83" s="112" t="e">
        <v>#NUM!</v>
      </c>
      <c r="E83" s="111" t="e">
        <f t="shared" si="2"/>
        <v>#NUM!</v>
      </c>
      <c r="F83" s="110" t="e">
        <f>_xll.qlSimpleQuote(E83,,PriceTickValue,Permanent,Trigger,ObjectOverwrite)</f>
        <v>#VALUE!</v>
      </c>
      <c r="G83" s="81" t="str">
        <f ca="1">_xll.ohRangeRetrieveError(F83)</f>
        <v/>
      </c>
      <c r="H83" s="109"/>
    </row>
    <row r="84" spans="1:8" x14ac:dyDescent="0.2">
      <c r="A84" s="114"/>
      <c r="B84" s="83">
        <v>79</v>
      </c>
      <c r="C84" s="113" t="b">
        <v>0</v>
      </c>
      <c r="D84" s="112" t="e">
        <v>#NUM!</v>
      </c>
      <c r="E84" s="111" t="e">
        <f t="shared" si="2"/>
        <v>#NUM!</v>
      </c>
      <c r="F84" s="110" t="e">
        <f>_xll.qlSimpleQuote(E84,,PriceTickValue,Permanent,Trigger,ObjectOverwrite)</f>
        <v>#VALUE!</v>
      </c>
      <c r="G84" s="81" t="str">
        <f ca="1">_xll.ohRangeRetrieveError(F84)</f>
        <v/>
      </c>
      <c r="H84" s="109"/>
    </row>
    <row r="85" spans="1:8" x14ac:dyDescent="0.2">
      <c r="A85" s="114"/>
      <c r="B85" s="83">
        <v>80</v>
      </c>
      <c r="C85" s="113" t="b">
        <v>0</v>
      </c>
      <c r="D85" s="112" t="e">
        <v>#NUM!</v>
      </c>
      <c r="E85" s="111" t="e">
        <f t="shared" si="2"/>
        <v>#NUM!</v>
      </c>
      <c r="F85" s="110" t="e">
        <f>_xll.qlSimpleQuote(E85,,PriceTickValue,Permanent,Trigger,ObjectOverwrite)</f>
        <v>#VALUE!</v>
      </c>
      <c r="G85" s="81" t="str">
        <f ca="1">_xll.ohRangeRetrieveError(F85)</f>
        <v/>
      </c>
      <c r="H85" s="109"/>
    </row>
    <row r="86" spans="1:8" x14ac:dyDescent="0.2">
      <c r="A86" s="114"/>
      <c r="B86" s="83">
        <v>81</v>
      </c>
      <c r="C86" s="113" t="b">
        <v>0</v>
      </c>
      <c r="D86" s="112" t="e">
        <v>#NUM!</v>
      </c>
      <c r="E86" s="111" t="e">
        <f t="shared" si="2"/>
        <v>#NUM!</v>
      </c>
      <c r="F86" s="110" t="e">
        <f>_xll.qlSimpleQuote(E86,,PriceTickValue,Permanent,Trigger,ObjectOverwrite)</f>
        <v>#VALUE!</v>
      </c>
      <c r="G86" s="81" t="str">
        <f ca="1">_xll.ohRangeRetrieveError(F86)</f>
        <v/>
      </c>
      <c r="H86" s="109"/>
    </row>
    <row r="87" spans="1:8" x14ac:dyDescent="0.2">
      <c r="A87" s="114"/>
      <c r="B87" s="83">
        <v>82</v>
      </c>
      <c r="C87" s="113" t="b">
        <v>0</v>
      </c>
      <c r="D87" s="112" t="e">
        <v>#NUM!</v>
      </c>
      <c r="E87" s="111" t="e">
        <f t="shared" si="2"/>
        <v>#NUM!</v>
      </c>
      <c r="F87" s="110" t="e">
        <f>_xll.qlSimpleQuote(E87,,PriceTickValue,Permanent,Trigger,ObjectOverwrite)</f>
        <v>#VALUE!</v>
      </c>
      <c r="G87" s="81" t="str">
        <f ca="1">_xll.ohRangeRetrieveError(F87)</f>
        <v/>
      </c>
      <c r="H87" s="109"/>
    </row>
    <row r="88" spans="1:8" x14ac:dyDescent="0.2">
      <c r="A88" s="114"/>
      <c r="B88" s="83">
        <v>83</v>
      </c>
      <c r="C88" s="113" t="b">
        <v>0</v>
      </c>
      <c r="D88" s="112" t="e">
        <v>#NUM!</v>
      </c>
      <c r="E88" s="111" t="e">
        <f t="shared" si="2"/>
        <v>#NUM!</v>
      </c>
      <c r="F88" s="110" t="e">
        <f>_xll.qlSimpleQuote(E88,,PriceTickValue,Permanent,Trigger,ObjectOverwrite)</f>
        <v>#VALUE!</v>
      </c>
      <c r="G88" s="81" t="str">
        <f ca="1">_xll.ohRangeRetrieveError(F88)</f>
        <v/>
      </c>
      <c r="H88" s="109"/>
    </row>
    <row r="89" spans="1:8" x14ac:dyDescent="0.2">
      <c r="A89" s="114"/>
      <c r="B89" s="83">
        <v>84</v>
      </c>
      <c r="C89" s="113" t="b">
        <v>0</v>
      </c>
      <c r="D89" s="112" t="e">
        <v>#NUM!</v>
      </c>
      <c r="E89" s="111" t="e">
        <f t="shared" si="2"/>
        <v>#NUM!</v>
      </c>
      <c r="F89" s="110" t="e">
        <f>_xll.qlSimpleQuote(E89,,PriceTickValue,Permanent,Trigger,ObjectOverwrite)</f>
        <v>#VALUE!</v>
      </c>
      <c r="G89" s="81" t="str">
        <f ca="1">_xll.ohRangeRetrieveError(F89)</f>
        <v/>
      </c>
      <c r="H89" s="109"/>
    </row>
    <row r="90" spans="1:8" x14ac:dyDescent="0.2">
      <c r="A90" s="114"/>
      <c r="B90" s="83">
        <v>85</v>
      </c>
      <c r="C90" s="113" t="b">
        <v>0</v>
      </c>
      <c r="D90" s="112" t="e">
        <v>#NUM!</v>
      </c>
      <c r="E90" s="111" t="e">
        <f t="shared" si="2"/>
        <v>#NUM!</v>
      </c>
      <c r="F90" s="110" t="e">
        <f>_xll.qlSimpleQuote(E90,,PriceTickValue,Permanent,Trigger,ObjectOverwrite)</f>
        <v>#VALUE!</v>
      </c>
      <c r="G90" s="81" t="str">
        <f ca="1">_xll.ohRangeRetrieveError(F90)</f>
        <v/>
      </c>
      <c r="H90" s="109"/>
    </row>
    <row r="91" spans="1:8" x14ac:dyDescent="0.2">
      <c r="A91" s="114"/>
      <c r="B91" s="83">
        <v>86</v>
      </c>
      <c r="C91" s="113" t="b">
        <v>0</v>
      </c>
      <c r="D91" s="112" t="e">
        <v>#NUM!</v>
      </c>
      <c r="E91" s="111" t="e">
        <f t="shared" si="2"/>
        <v>#NUM!</v>
      </c>
      <c r="F91" s="110" t="e">
        <f>_xll.qlSimpleQuote(E91,,PriceTickValue,Permanent,Trigger,ObjectOverwrite)</f>
        <v>#VALUE!</v>
      </c>
      <c r="G91" s="81" t="str">
        <f ca="1">_xll.ohRangeRetrieveError(F91)</f>
        <v/>
      </c>
      <c r="H91" s="109"/>
    </row>
    <row r="92" spans="1:8" x14ac:dyDescent="0.2">
      <c r="A92" s="114"/>
      <c r="B92" s="83">
        <v>87</v>
      </c>
      <c r="C92" s="113" t="b">
        <v>0</v>
      </c>
      <c r="D92" s="112" t="e">
        <v>#NUM!</v>
      </c>
      <c r="E92" s="111" t="e">
        <f t="shared" si="2"/>
        <v>#NUM!</v>
      </c>
      <c r="F92" s="110" t="e">
        <f>_xll.qlSimpleQuote(E92,,PriceTickValue,Permanent,Trigger,ObjectOverwrite)</f>
        <v>#VALUE!</v>
      </c>
      <c r="G92" s="81" t="str">
        <f ca="1">_xll.ohRangeRetrieveError(F92)</f>
        <v/>
      </c>
      <c r="H92" s="109"/>
    </row>
    <row r="93" spans="1:8" x14ac:dyDescent="0.2">
      <c r="A93" s="114"/>
      <c r="B93" s="83">
        <v>88</v>
      </c>
      <c r="C93" s="113" t="b">
        <v>0</v>
      </c>
      <c r="D93" s="112" t="e">
        <v>#NUM!</v>
      </c>
      <c r="E93" s="111" t="e">
        <f t="shared" si="2"/>
        <v>#NUM!</v>
      </c>
      <c r="F93" s="110" t="e">
        <f>_xll.qlSimpleQuote(E93,,PriceTickValue,Permanent,Trigger,ObjectOverwrite)</f>
        <v>#VALUE!</v>
      </c>
      <c r="G93" s="81" t="str">
        <f ca="1">_xll.ohRangeRetrieveError(F93)</f>
        <v/>
      </c>
      <c r="H93" s="109"/>
    </row>
    <row r="94" spans="1:8" x14ac:dyDescent="0.2">
      <c r="A94" s="114"/>
      <c r="B94" s="83">
        <v>89</v>
      </c>
      <c r="C94" s="113" t="b">
        <v>0</v>
      </c>
      <c r="D94" s="112" t="e">
        <v>#NUM!</v>
      </c>
      <c r="E94" s="111" t="e">
        <f t="shared" si="2"/>
        <v>#NUM!</v>
      </c>
      <c r="F94" s="110" t="e">
        <f>_xll.qlSimpleQuote(E94,,PriceTickValue,Permanent,Trigger,ObjectOverwrite)</f>
        <v>#VALUE!</v>
      </c>
      <c r="G94" s="81" t="str">
        <f ca="1">_xll.ohRangeRetrieveError(F94)</f>
        <v/>
      </c>
      <c r="H94" s="109"/>
    </row>
    <row r="95" spans="1:8" x14ac:dyDescent="0.2">
      <c r="A95" s="114"/>
      <c r="B95" s="83">
        <v>90</v>
      </c>
      <c r="C95" s="113" t="b">
        <v>0</v>
      </c>
      <c r="D95" s="112" t="e">
        <v>#NUM!</v>
      </c>
      <c r="E95" s="111" t="e">
        <f t="shared" si="2"/>
        <v>#NUM!</v>
      </c>
      <c r="F95" s="110" t="e">
        <f>_xll.qlSimpleQuote(E95,,PriceTickValue,Permanent,Trigger,ObjectOverwrite)</f>
        <v>#VALUE!</v>
      </c>
      <c r="G95" s="81" t="str">
        <f ca="1">_xll.ohRangeRetrieveError(F95)</f>
        <v/>
      </c>
      <c r="H95" s="109"/>
    </row>
    <row r="96" spans="1:8" x14ac:dyDescent="0.2">
      <c r="A96" s="114"/>
      <c r="B96" s="83">
        <v>91</v>
      </c>
      <c r="C96" s="113" t="b">
        <v>0</v>
      </c>
      <c r="D96" s="112" t="e">
        <v>#NUM!</v>
      </c>
      <c r="E96" s="111" t="e">
        <f t="shared" si="2"/>
        <v>#NUM!</v>
      </c>
      <c r="F96" s="110" t="e">
        <f>_xll.qlSimpleQuote(E96,,PriceTickValue,Permanent,Trigger,ObjectOverwrite)</f>
        <v>#VALUE!</v>
      </c>
      <c r="G96" s="81" t="str">
        <f ca="1">_xll.ohRangeRetrieveError(F96)</f>
        <v/>
      </c>
      <c r="H96" s="109"/>
    </row>
    <row r="97" spans="1:8" x14ac:dyDescent="0.2">
      <c r="A97" s="114"/>
      <c r="B97" s="83">
        <v>92</v>
      </c>
      <c r="C97" s="113" t="b">
        <v>0</v>
      </c>
      <c r="D97" s="112" t="e">
        <v>#NUM!</v>
      </c>
      <c r="E97" s="111" t="e">
        <f t="shared" si="2"/>
        <v>#NUM!</v>
      </c>
      <c r="F97" s="110" t="e">
        <f>_xll.qlSimpleQuote(E97,,PriceTickValue,Permanent,Trigger,ObjectOverwrite)</f>
        <v>#VALUE!</v>
      </c>
      <c r="G97" s="81" t="str">
        <f ca="1">_xll.ohRangeRetrieveError(F97)</f>
        <v/>
      </c>
      <c r="H97" s="109"/>
    </row>
    <row r="98" spans="1:8" x14ac:dyDescent="0.2">
      <c r="A98" s="114"/>
      <c r="B98" s="83">
        <v>93</v>
      </c>
      <c r="C98" s="113" t="b">
        <v>0</v>
      </c>
      <c r="D98" s="112" t="e">
        <v>#NUM!</v>
      </c>
      <c r="E98" s="111" t="e">
        <f t="shared" si="2"/>
        <v>#NUM!</v>
      </c>
      <c r="F98" s="110" t="e">
        <f>_xll.qlSimpleQuote(E98,,PriceTickValue,Permanent,Trigger,ObjectOverwrite)</f>
        <v>#VALUE!</v>
      </c>
      <c r="G98" s="81" t="str">
        <f ca="1">_xll.ohRangeRetrieveError(F98)</f>
        <v/>
      </c>
      <c r="H98" s="109"/>
    </row>
    <row r="99" spans="1:8" x14ac:dyDescent="0.2">
      <c r="A99" s="114"/>
      <c r="B99" s="83">
        <v>94</v>
      </c>
      <c r="C99" s="113" t="b">
        <v>0</v>
      </c>
      <c r="D99" s="112" t="e">
        <v>#NUM!</v>
      </c>
      <c r="E99" s="111" t="e">
        <f t="shared" si="2"/>
        <v>#NUM!</v>
      </c>
      <c r="F99" s="110" t="e">
        <f>_xll.qlSimpleQuote(E99,,PriceTickValue,Permanent,Trigger,ObjectOverwrite)</f>
        <v>#VALUE!</v>
      </c>
      <c r="G99" s="81" t="str">
        <f ca="1">_xll.ohRangeRetrieveError(F99)</f>
        <v/>
      </c>
      <c r="H99" s="109"/>
    </row>
    <row r="100" spans="1:8" x14ac:dyDescent="0.2">
      <c r="A100" s="114"/>
      <c r="B100" s="83">
        <v>95</v>
      </c>
      <c r="C100" s="113" t="b">
        <v>0</v>
      </c>
      <c r="D100" s="112" t="e">
        <v>#NUM!</v>
      </c>
      <c r="E100" s="111" t="e">
        <f t="shared" si="2"/>
        <v>#NUM!</v>
      </c>
      <c r="F100" s="110" t="e">
        <f>_xll.qlSimpleQuote(E100,,PriceTickValue,Permanent,Trigger,ObjectOverwrite)</f>
        <v>#VALUE!</v>
      </c>
      <c r="G100" s="81" t="str">
        <f ca="1">_xll.ohRangeRetrieveError(F100)</f>
        <v/>
      </c>
      <c r="H100" s="109"/>
    </row>
    <row r="101" spans="1:8" x14ac:dyDescent="0.2">
      <c r="A101" s="114"/>
      <c r="B101" s="83">
        <v>96</v>
      </c>
      <c r="C101" s="113" t="b">
        <v>0</v>
      </c>
      <c r="D101" s="112" t="e">
        <v>#NUM!</v>
      </c>
      <c r="E101" s="111" t="e">
        <f t="shared" si="2"/>
        <v>#NUM!</v>
      </c>
      <c r="F101" s="110" t="e">
        <f>_xll.qlSimpleQuote(E101,,PriceTickValue,Permanent,Trigger,ObjectOverwrite)</f>
        <v>#VALUE!</v>
      </c>
      <c r="G101" s="81" t="str">
        <f ca="1">_xll.ohRangeRetrieveError(F101)</f>
        <v/>
      </c>
      <c r="H101" s="109"/>
    </row>
    <row r="102" spans="1:8" x14ac:dyDescent="0.2">
      <c r="A102" s="114"/>
      <c r="B102" s="83">
        <v>97</v>
      </c>
      <c r="C102" s="113" t="b">
        <v>0</v>
      </c>
      <c r="D102" s="112" t="e">
        <v>#NUM!</v>
      </c>
      <c r="E102" s="111" t="e">
        <f t="shared" ref="E102:E125" si="3">Currency&amp;$D$4&amp;$E$4&amp;$D102&amp;QuoteSuffix</f>
        <v>#NUM!</v>
      </c>
      <c r="F102" s="110" t="e">
        <f>_xll.qlSimpleQuote(E102,,PriceTickValue,Permanent,Trigger,ObjectOverwrite)</f>
        <v>#VALUE!</v>
      </c>
      <c r="G102" s="81" t="str">
        <f ca="1">_xll.ohRangeRetrieveError(F102)</f>
        <v/>
      </c>
      <c r="H102" s="109"/>
    </row>
    <row r="103" spans="1:8" x14ac:dyDescent="0.2">
      <c r="A103" s="114"/>
      <c r="B103" s="83">
        <v>98</v>
      </c>
      <c r="C103" s="113" t="b">
        <v>0</v>
      </c>
      <c r="D103" s="112" t="e">
        <v>#NUM!</v>
      </c>
      <c r="E103" s="111" t="e">
        <f t="shared" si="3"/>
        <v>#NUM!</v>
      </c>
      <c r="F103" s="110" t="e">
        <f>_xll.qlSimpleQuote(E103,,PriceTickValue,Permanent,Trigger,ObjectOverwrite)</f>
        <v>#VALUE!</v>
      </c>
      <c r="G103" s="81" t="str">
        <f ca="1">_xll.ohRangeRetrieveError(F103)</f>
        <v/>
      </c>
      <c r="H103" s="109"/>
    </row>
    <row r="104" spans="1:8" x14ac:dyDescent="0.2">
      <c r="A104" s="114"/>
      <c r="B104" s="83">
        <v>99</v>
      </c>
      <c r="C104" s="113" t="b">
        <v>0</v>
      </c>
      <c r="D104" s="112" t="e">
        <v>#NUM!</v>
      </c>
      <c r="E104" s="111" t="e">
        <f t="shared" si="3"/>
        <v>#NUM!</v>
      </c>
      <c r="F104" s="110" t="e">
        <f>_xll.qlSimpleQuote(E104,,PriceTickValue,Permanent,Trigger,ObjectOverwrite)</f>
        <v>#VALUE!</v>
      </c>
      <c r="G104" s="81" t="str">
        <f ca="1">_xll.ohRangeRetrieveError(F104)</f>
        <v/>
      </c>
      <c r="H104" s="109"/>
    </row>
    <row r="105" spans="1:8" x14ac:dyDescent="0.2">
      <c r="A105" s="114"/>
      <c r="B105" s="83">
        <v>100</v>
      </c>
      <c r="C105" s="113" t="b">
        <v>0</v>
      </c>
      <c r="D105" s="112" t="e">
        <v>#NUM!</v>
      </c>
      <c r="E105" s="111" t="e">
        <f t="shared" si="3"/>
        <v>#NUM!</v>
      </c>
      <c r="F105" s="110" t="e">
        <f>_xll.qlSimpleQuote(E105,,PriceTickValue,Permanent,Trigger,ObjectOverwrite)</f>
        <v>#VALUE!</v>
      </c>
      <c r="G105" s="81" t="str">
        <f ca="1">_xll.ohRangeRetrieveError(F105)</f>
        <v/>
      </c>
      <c r="H105" s="109"/>
    </row>
    <row r="106" spans="1:8" x14ac:dyDescent="0.2">
      <c r="A106" s="114"/>
      <c r="B106" s="83">
        <v>101</v>
      </c>
      <c r="C106" s="113" t="b">
        <v>0</v>
      </c>
      <c r="D106" s="112" t="e">
        <v>#NUM!</v>
      </c>
      <c r="E106" s="111" t="e">
        <f t="shared" si="3"/>
        <v>#NUM!</v>
      </c>
      <c r="F106" s="110" t="e">
        <f>_xll.qlSimpleQuote(E106,,PriceTickValue,Permanent,Trigger,ObjectOverwrite)</f>
        <v>#VALUE!</v>
      </c>
      <c r="G106" s="81" t="str">
        <f ca="1">_xll.ohRangeRetrieveError(F106)</f>
        <v/>
      </c>
      <c r="H106" s="109"/>
    </row>
    <row r="107" spans="1:8" x14ac:dyDescent="0.2">
      <c r="A107" s="114"/>
      <c r="B107" s="83">
        <v>102</v>
      </c>
      <c r="C107" s="113" t="b">
        <v>0</v>
      </c>
      <c r="D107" s="112" t="e">
        <v>#NUM!</v>
      </c>
      <c r="E107" s="111" t="e">
        <f t="shared" si="3"/>
        <v>#NUM!</v>
      </c>
      <c r="F107" s="110" t="e">
        <f>_xll.qlSimpleQuote(E107,,PriceTickValue,Permanent,Trigger,ObjectOverwrite)</f>
        <v>#VALUE!</v>
      </c>
      <c r="G107" s="81" t="str">
        <f ca="1">_xll.ohRangeRetrieveError(F107)</f>
        <v/>
      </c>
      <c r="H107" s="109"/>
    </row>
    <row r="108" spans="1:8" x14ac:dyDescent="0.2">
      <c r="A108" s="114"/>
      <c r="B108" s="83">
        <v>103</v>
      </c>
      <c r="C108" s="113" t="b">
        <v>0</v>
      </c>
      <c r="D108" s="112" t="e">
        <v>#NUM!</v>
      </c>
      <c r="E108" s="111" t="e">
        <f t="shared" si="3"/>
        <v>#NUM!</v>
      </c>
      <c r="F108" s="110" t="e">
        <f>_xll.qlSimpleQuote(E108,,PriceTickValue,Permanent,Trigger,ObjectOverwrite)</f>
        <v>#VALUE!</v>
      </c>
      <c r="G108" s="81" t="str">
        <f ca="1">_xll.ohRangeRetrieveError(F108)</f>
        <v/>
      </c>
      <c r="H108" s="109"/>
    </row>
    <row r="109" spans="1:8" x14ac:dyDescent="0.2">
      <c r="A109" s="114"/>
      <c r="B109" s="83">
        <v>104</v>
      </c>
      <c r="C109" s="113" t="b">
        <v>0</v>
      </c>
      <c r="D109" s="112" t="e">
        <v>#NUM!</v>
      </c>
      <c r="E109" s="111" t="e">
        <f t="shared" si="3"/>
        <v>#NUM!</v>
      </c>
      <c r="F109" s="110" t="e">
        <f>_xll.qlSimpleQuote(E109,,PriceTickValue,Permanent,Trigger,ObjectOverwrite)</f>
        <v>#VALUE!</v>
      </c>
      <c r="G109" s="81" t="str">
        <f ca="1">_xll.ohRangeRetrieveError(F109)</f>
        <v/>
      </c>
      <c r="H109" s="109"/>
    </row>
    <row r="110" spans="1:8" x14ac:dyDescent="0.2">
      <c r="A110" s="114"/>
      <c r="B110" s="83">
        <v>105</v>
      </c>
      <c r="C110" s="113" t="b">
        <v>0</v>
      </c>
      <c r="D110" s="112" t="e">
        <v>#NUM!</v>
      </c>
      <c r="E110" s="111" t="e">
        <f t="shared" si="3"/>
        <v>#NUM!</v>
      </c>
      <c r="F110" s="110" t="e">
        <f>_xll.qlSimpleQuote(E110,,PriceTickValue,Permanent,Trigger,ObjectOverwrite)</f>
        <v>#VALUE!</v>
      </c>
      <c r="G110" s="81" t="str">
        <f ca="1">_xll.ohRangeRetrieveError(F110)</f>
        <v/>
      </c>
      <c r="H110" s="109"/>
    </row>
    <row r="111" spans="1:8" x14ac:dyDescent="0.2">
      <c r="A111" s="114"/>
      <c r="B111" s="83">
        <v>106</v>
      </c>
      <c r="C111" s="113" t="b">
        <v>0</v>
      </c>
      <c r="D111" s="112" t="e">
        <v>#NUM!</v>
      </c>
      <c r="E111" s="111" t="e">
        <f t="shared" si="3"/>
        <v>#NUM!</v>
      </c>
      <c r="F111" s="110" t="e">
        <f>_xll.qlSimpleQuote(E111,,PriceTickValue,Permanent,Trigger,ObjectOverwrite)</f>
        <v>#VALUE!</v>
      </c>
      <c r="G111" s="81" t="str">
        <f ca="1">_xll.ohRangeRetrieveError(F111)</f>
        <v/>
      </c>
      <c r="H111" s="109"/>
    </row>
    <row r="112" spans="1:8" x14ac:dyDescent="0.2">
      <c r="A112" s="114"/>
      <c r="B112" s="83">
        <v>107</v>
      </c>
      <c r="C112" s="113" t="b">
        <v>0</v>
      </c>
      <c r="D112" s="112" t="e">
        <v>#NUM!</v>
      </c>
      <c r="E112" s="111" t="e">
        <f t="shared" si="3"/>
        <v>#NUM!</v>
      </c>
      <c r="F112" s="110" t="e">
        <f>_xll.qlSimpleQuote(E112,,PriceTickValue,Permanent,Trigger,ObjectOverwrite)</f>
        <v>#VALUE!</v>
      </c>
      <c r="G112" s="81" t="str">
        <f ca="1">_xll.ohRangeRetrieveError(F112)</f>
        <v/>
      </c>
      <c r="H112" s="109"/>
    </row>
    <row r="113" spans="1:8" x14ac:dyDescent="0.2">
      <c r="A113" s="114"/>
      <c r="B113" s="83">
        <v>108</v>
      </c>
      <c r="C113" s="113" t="b">
        <v>0</v>
      </c>
      <c r="D113" s="112" t="e">
        <v>#NUM!</v>
      </c>
      <c r="E113" s="111" t="e">
        <f t="shared" si="3"/>
        <v>#NUM!</v>
      </c>
      <c r="F113" s="110" t="e">
        <f>_xll.qlSimpleQuote(E113,,PriceTickValue,Permanent,Trigger,ObjectOverwrite)</f>
        <v>#VALUE!</v>
      </c>
      <c r="G113" s="81" t="str">
        <f ca="1">_xll.ohRangeRetrieveError(F113)</f>
        <v/>
      </c>
      <c r="H113" s="109"/>
    </row>
    <row r="114" spans="1:8" x14ac:dyDescent="0.2">
      <c r="A114" s="114"/>
      <c r="B114" s="83">
        <v>109</v>
      </c>
      <c r="C114" s="113" t="b">
        <v>0</v>
      </c>
      <c r="D114" s="112" t="e">
        <v>#NUM!</v>
      </c>
      <c r="E114" s="111" t="e">
        <f t="shared" si="3"/>
        <v>#NUM!</v>
      </c>
      <c r="F114" s="110" t="e">
        <f>_xll.qlSimpleQuote(E114,,PriceTickValue,Permanent,Trigger,ObjectOverwrite)</f>
        <v>#VALUE!</v>
      </c>
      <c r="G114" s="81" t="str">
        <f ca="1">_xll.ohRangeRetrieveError(F114)</f>
        <v/>
      </c>
      <c r="H114" s="109"/>
    </row>
    <row r="115" spans="1:8" x14ac:dyDescent="0.2">
      <c r="A115" s="114"/>
      <c r="B115" s="83">
        <v>110</v>
      </c>
      <c r="C115" s="113" t="b">
        <v>0</v>
      </c>
      <c r="D115" s="112" t="e">
        <v>#NUM!</v>
      </c>
      <c r="E115" s="111" t="e">
        <f t="shared" si="3"/>
        <v>#NUM!</v>
      </c>
      <c r="F115" s="110" t="e">
        <f>_xll.qlSimpleQuote(E115,,PriceTickValue,Permanent,Trigger,ObjectOverwrite)</f>
        <v>#VALUE!</v>
      </c>
      <c r="G115" s="81" t="str">
        <f ca="1">_xll.ohRangeRetrieveError(F115)</f>
        <v/>
      </c>
      <c r="H115" s="109"/>
    </row>
    <row r="116" spans="1:8" x14ac:dyDescent="0.2">
      <c r="A116" s="114"/>
      <c r="B116" s="83">
        <v>111</v>
      </c>
      <c r="C116" s="113" t="b">
        <v>0</v>
      </c>
      <c r="D116" s="112" t="e">
        <v>#NUM!</v>
      </c>
      <c r="E116" s="111" t="e">
        <f t="shared" si="3"/>
        <v>#NUM!</v>
      </c>
      <c r="F116" s="110" t="e">
        <f>_xll.qlSimpleQuote(E116,,PriceTickValue,Permanent,Trigger,ObjectOverwrite)</f>
        <v>#VALUE!</v>
      </c>
      <c r="G116" s="81" t="str">
        <f ca="1">_xll.ohRangeRetrieveError(F116)</f>
        <v/>
      </c>
      <c r="H116" s="109"/>
    </row>
    <row r="117" spans="1:8" x14ac:dyDescent="0.2">
      <c r="A117" s="114"/>
      <c r="B117" s="83">
        <v>112</v>
      </c>
      <c r="C117" s="113" t="b">
        <v>0</v>
      </c>
      <c r="D117" s="112" t="e">
        <v>#NUM!</v>
      </c>
      <c r="E117" s="111" t="e">
        <f t="shared" si="3"/>
        <v>#NUM!</v>
      </c>
      <c r="F117" s="110" t="e">
        <f>_xll.qlSimpleQuote(E117,,PriceTickValue,Permanent,Trigger,ObjectOverwrite)</f>
        <v>#VALUE!</v>
      </c>
      <c r="G117" s="81" t="str">
        <f ca="1">_xll.ohRangeRetrieveError(F117)</f>
        <v/>
      </c>
      <c r="H117" s="109"/>
    </row>
    <row r="118" spans="1:8" x14ac:dyDescent="0.2">
      <c r="A118" s="114"/>
      <c r="B118" s="83">
        <v>113</v>
      </c>
      <c r="C118" s="113" t="b">
        <v>0</v>
      </c>
      <c r="D118" s="112" t="e">
        <v>#NUM!</v>
      </c>
      <c r="E118" s="111" t="e">
        <f t="shared" si="3"/>
        <v>#NUM!</v>
      </c>
      <c r="F118" s="110" t="e">
        <f>_xll.qlSimpleQuote(E118,,PriceTickValue,Permanent,Trigger,ObjectOverwrite)</f>
        <v>#VALUE!</v>
      </c>
      <c r="G118" s="81" t="str">
        <f ca="1">_xll.ohRangeRetrieveError(F118)</f>
        <v/>
      </c>
      <c r="H118" s="109"/>
    </row>
    <row r="119" spans="1:8" x14ac:dyDescent="0.2">
      <c r="A119" s="114"/>
      <c r="B119" s="83">
        <v>114</v>
      </c>
      <c r="C119" s="113" t="b">
        <v>0</v>
      </c>
      <c r="D119" s="112" t="e">
        <v>#NUM!</v>
      </c>
      <c r="E119" s="111" t="e">
        <f t="shared" si="3"/>
        <v>#NUM!</v>
      </c>
      <c r="F119" s="110" t="e">
        <f>_xll.qlSimpleQuote(E119,,PriceTickValue,Permanent,Trigger,ObjectOverwrite)</f>
        <v>#VALUE!</v>
      </c>
      <c r="G119" s="81" t="str">
        <f ca="1">_xll.ohRangeRetrieveError(F119)</f>
        <v/>
      </c>
      <c r="H119" s="109"/>
    </row>
    <row r="120" spans="1:8" x14ac:dyDescent="0.2">
      <c r="A120" s="114"/>
      <c r="B120" s="83">
        <v>115</v>
      </c>
      <c r="C120" s="113" t="b">
        <v>0</v>
      </c>
      <c r="D120" s="112" t="e">
        <v>#NUM!</v>
      </c>
      <c r="E120" s="111" t="e">
        <f t="shared" si="3"/>
        <v>#NUM!</v>
      </c>
      <c r="F120" s="110" t="e">
        <f>_xll.qlSimpleQuote(E120,,PriceTickValue,Permanent,Trigger,ObjectOverwrite)</f>
        <v>#VALUE!</v>
      </c>
      <c r="G120" s="81" t="str">
        <f ca="1">_xll.ohRangeRetrieveError(F120)</f>
        <v/>
      </c>
      <c r="H120" s="109"/>
    </row>
    <row r="121" spans="1:8" x14ac:dyDescent="0.2">
      <c r="A121" s="114"/>
      <c r="B121" s="83">
        <v>116</v>
      </c>
      <c r="C121" s="113" t="b">
        <v>0</v>
      </c>
      <c r="D121" s="112" t="e">
        <v>#NUM!</v>
      </c>
      <c r="E121" s="111" t="e">
        <f t="shared" si="3"/>
        <v>#NUM!</v>
      </c>
      <c r="F121" s="110" t="e">
        <f>_xll.qlSimpleQuote(E121,,PriceTickValue,Permanent,Trigger,ObjectOverwrite)</f>
        <v>#VALUE!</v>
      </c>
      <c r="G121" s="81" t="str">
        <f ca="1">_xll.ohRangeRetrieveError(F121)</f>
        <v/>
      </c>
      <c r="H121" s="109"/>
    </row>
    <row r="122" spans="1:8" x14ac:dyDescent="0.2">
      <c r="A122" s="114"/>
      <c r="B122" s="83">
        <v>117</v>
      </c>
      <c r="C122" s="113" t="b">
        <v>0</v>
      </c>
      <c r="D122" s="112" t="e">
        <v>#NUM!</v>
      </c>
      <c r="E122" s="111" t="e">
        <f t="shared" si="3"/>
        <v>#NUM!</v>
      </c>
      <c r="F122" s="110" t="e">
        <f>_xll.qlSimpleQuote(E122,,PriceTickValue,Permanent,Trigger,ObjectOverwrite)</f>
        <v>#VALUE!</v>
      </c>
      <c r="G122" s="81" t="str">
        <f ca="1">_xll.ohRangeRetrieveError(F122)</f>
        <v/>
      </c>
      <c r="H122" s="109"/>
    </row>
    <row r="123" spans="1:8" x14ac:dyDescent="0.2">
      <c r="A123" s="114"/>
      <c r="B123" s="83">
        <v>118</v>
      </c>
      <c r="C123" s="113" t="b">
        <v>0</v>
      </c>
      <c r="D123" s="112" t="e">
        <v>#NUM!</v>
      </c>
      <c r="E123" s="111" t="e">
        <f t="shared" si="3"/>
        <v>#NUM!</v>
      </c>
      <c r="F123" s="110" t="e">
        <f>_xll.qlSimpleQuote(E123,,PriceTickValue,Permanent,Trigger,ObjectOverwrite)</f>
        <v>#VALUE!</v>
      </c>
      <c r="G123" s="81" t="str">
        <f ca="1">_xll.ohRangeRetrieveError(F123)</f>
        <v/>
      </c>
      <c r="H123" s="109"/>
    </row>
    <row r="124" spans="1:8" x14ac:dyDescent="0.2">
      <c r="A124" s="114"/>
      <c r="B124" s="83">
        <v>119</v>
      </c>
      <c r="C124" s="113" t="b">
        <v>0</v>
      </c>
      <c r="D124" s="112" t="e">
        <v>#NUM!</v>
      </c>
      <c r="E124" s="111" t="e">
        <f t="shared" si="3"/>
        <v>#NUM!</v>
      </c>
      <c r="F124" s="110" t="e">
        <f>_xll.qlSimpleQuote(E124,,PriceTickValue,Permanent,Trigger,ObjectOverwrite)</f>
        <v>#VALUE!</v>
      </c>
      <c r="G124" s="81" t="str">
        <f ca="1">_xll.ohRangeRetrieveError(F124)</f>
        <v/>
      </c>
      <c r="H124" s="109"/>
    </row>
    <row r="125" spans="1:8" x14ac:dyDescent="0.2">
      <c r="A125" s="114"/>
      <c r="B125" s="83">
        <v>120</v>
      </c>
      <c r="C125" s="113" t="b">
        <v>0</v>
      </c>
      <c r="D125" s="112" t="e">
        <v>#NUM!</v>
      </c>
      <c r="E125" s="111" t="e">
        <f t="shared" si="3"/>
        <v>#NUM!</v>
      </c>
      <c r="F125" s="110" t="e">
        <f>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1</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4" t="s">
        <v>192</v>
      </c>
      <c r="L4" s="535"/>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QuoteStatic</f>
        <v>0</v>
      </c>
      <c r="Q5" s="297" t="e">
        <f>_xll.qlSimpleQuoteSetValue(C5,ROUND(P5,6),Trigger)</f>
        <v>#NUM!</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_xll.qlSimpleQuoteSetValue(C6,ROUND(P6,6),Trigger)</f>
        <v>#NUM!</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QuoteStatic</f>
        <v>-9.9000000000000005E-2</v>
      </c>
      <c r="Y5" s="218" t="e">
        <f>_xll.qlSimpleQuoteSetValue(F5,X5/100,Trigger)</f>
        <v>#NUM!</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-0.1</v>
      </c>
      <c r="Y6" s="206" t="e">
        <f>_xll.qlSimpleQuoteSetValue(F6,X6/100,Trigger)</f>
        <v>#NUM!</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-9.1999999999999998E-2</v>
      </c>
      <c r="Y7" s="206" t="e">
        <f>_xll.qlSimpleQuoteSetValue(F7,X7/100,Trigger)</f>
        <v>#NUM!</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-9.6000000000000002E-2</v>
      </c>
      <c r="Y8" s="206" t="e">
        <f>_xll.qlSimpleQuoteSetValue(F8,X8/100,Trigger)</f>
        <v>#NUM!</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-0.10400000000000001</v>
      </c>
      <c r="Y9" s="206" t="e">
        <f>_xll.qlSimpleQuoteSetValue(F9,X9/100,Trigger)</f>
        <v>#NUM!</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v>
      </c>
      <c r="Y10" s="206" t="e">
        <f>_xll.qlSimpleQuoteSetValue(F10,X10/100,Trigger)</f>
        <v>#NUM!</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v>
      </c>
      <c r="Y11" s="206" t="e">
        <f>_xll.qlSimpleQuoteSetValue(F11,X11/100,Trigger)</f>
        <v>#NUM!</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_xll.qlSimpleQuoteSetValue(F12,X12/100,Trigger)</f>
        <v>#NUM!</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-0.11799999999999999</v>
      </c>
      <c r="Y13" s="206" t="e">
        <f>_xll.qlSimpleQuoteSetValue(F13,X13/100,Trigger)</f>
        <v>#NUM!</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-0.12</v>
      </c>
      <c r="Y14" s="206" t="e">
        <f>_xll.qlSimpleQuoteSetValue(F14,X14/100,Trigger)</f>
        <v>#NUM!</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-0.11899999999999999</v>
      </c>
      <c r="Y15" s="206" t="e">
        <f>_xll.qlSimpleQuoteSetValue(F15,X15/100,Trigger)</f>
        <v>#NUM!</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-0.122</v>
      </c>
      <c r="Y16" s="206" t="e">
        <f>_xll.qlSimpleQuoteSetValue(F16,X16/100,Trigger)</f>
        <v>#NUM!</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-0.123</v>
      </c>
      <c r="Y17" s="206" t="e">
        <f>_xll.qlSimpleQuoteSetValue(F17,X17/100,Trigger)</f>
        <v>#NUM!</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-0.123</v>
      </c>
      <c r="Y18" s="206" t="e">
        <f>_xll.qlSimpleQuoteSetValue(F18,X18/100,Trigger)</f>
        <v>#NUM!</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-0.123</v>
      </c>
      <c r="Y19" s="206" t="e">
        <f>_xll.qlSimpleQuoteSetValue(F19,X19/100,Trigger)</f>
        <v>#NUM!</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-0.122</v>
      </c>
      <c r="Y20" s="206" t="e">
        <f>_xll.qlSimpleQuoteSetValue(F20,X20/100,Trigger)</f>
        <v>#NUM!</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-0.11899999999999999</v>
      </c>
      <c r="Y21" s="206" t="e">
        <f>_xll.qlSimpleQuoteSetValue(F21,X21/100,Trigger)</f>
        <v>#NUM!</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-0.112</v>
      </c>
      <c r="Y22" s="206" t="e">
        <f>_xll.qlSimpleQuoteSetValue(F22,X22/100,Trigger)</f>
        <v>#NUM!</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-0.10099999999999998</v>
      </c>
      <c r="Y23" s="206" t="e">
        <f>_xll.qlSimpleQuoteSetValue(F23,X23/100,Trigger)</f>
        <v>#NUM!</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-3.4999999999999996E-2</v>
      </c>
      <c r="Y24" s="206" t="e">
        <f>_xll.qlSimpleQuoteSetValue(F24,X24/100,Trigger)</f>
        <v>#NUM!</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0.06</v>
      </c>
      <c r="Y25" s="206" t="e">
        <f>_xll.qlSimpleQuoteSetValue(F25,X25/100,Trigger)</f>
        <v>#NUM!</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0.16899999999999998</v>
      </c>
      <c r="Y26" s="206" t="e">
        <f>_xll.qlSimpleQuoteSetValue(F26,X26/100,Trigger)</f>
        <v>#NUM!</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0.28900000000000003</v>
      </c>
      <c r="Y27" s="206" t="e">
        <f>_xll.qlSimpleQuoteSetValue(F27,X27/100,Trigger)</f>
        <v>#NUM!</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0.40900000000000003</v>
      </c>
      <c r="Y28" s="206" t="e">
        <f>_xll.qlSimpleQuoteSetValue(F28,X28/100,Trigger)</f>
        <v>#NUM!</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0.51900000000000002</v>
      </c>
      <c r="Y29" s="206" t="e">
        <f>_xll.qlSimpleQuoteSetValue(F29,X29/100,Trigger)</f>
        <v>#NUM!</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0.61599999999999999</v>
      </c>
      <c r="Y30" s="206" t="e">
        <f>_xll.qlSimpleQuoteSetValue(F30,X30/100,Trigger)</f>
        <v>#NUM!</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0.69599999999999995</v>
      </c>
      <c r="Y31" s="206" t="e">
        <f>_xll.qlSimpleQuoteSetValue(F31,X31/100,Trigger)</f>
        <v>#NUM!</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0.77100000000000002</v>
      </c>
      <c r="Y32" s="206" t="e">
        <f>_xll.qlSimpleQuoteSetValue(F32,X32/100,Trigger)</f>
        <v>#NUM!</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0.83699999999999997</v>
      </c>
      <c r="Y33" s="206" t="e">
        <f>_xll.qlSimpleQuoteSetValue(F33,X33/100,Trigger)</f>
        <v>#NUM!</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0.9830000000000001</v>
      </c>
      <c r="Y34" s="206" t="e">
        <f>_xll.qlSimpleQuoteSetValue(F34,X34/100,Trigger)</f>
        <v>#NUM!</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1.111</v>
      </c>
      <c r="Y35" s="206" t="e">
        <f>_xll.qlSimpleQuoteSetValue(F35,X35/100,Trigger)</f>
        <v>#NUM!</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1.1640000000000001</v>
      </c>
      <c r="Y36" s="206" t="e">
        <f>_xll.qlSimpleQuoteSetValue(F36,X36/100,Trigger)</f>
        <v>#NUM!</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1.1989999999999998</v>
      </c>
      <c r="Y37" s="206" t="e">
        <f>_xll.qlSimpleQuoteSetValue(F37,X37/100,Trigger)</f>
        <v>#NUM!</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1.2269999999999999</v>
      </c>
      <c r="Y38" s="206" t="e">
        <f>_xll.qlSimpleQuoteSetValue(F38,X38/100,Trigger)</f>
        <v>#NUM!</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1.198</v>
      </c>
      <c r="Y39" s="206" t="e">
        <f>_xll.qlSimpleQuoteSetValue(F39,X39/100,Trigger)</f>
        <v>#NUM!</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1.1930000000000001</v>
      </c>
      <c r="Y40" s="198" t="e">
        <f>_xll.qlSimpleQuoteSetValue(F40,X40/100,Trigger)</f>
        <v>#NUM!</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1</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_xll.qlECBdate(E4,,Trigger)</f>
        <v>#NUM!</v>
      </c>
      <c r="C4" s="140" t="s">
        <v>115</v>
      </c>
      <c r="D4" s="140" t="s">
        <v>114</v>
      </c>
      <c r="E4" s="475" t="e">
        <f>_xll.qlECBnextCode(_xll.qlCalendarAdvance("TARGET",_xll.qlSettingsEvaluationDate(Trigger),"2D"),Trigger)</f>
        <v>#NUM!</v>
      </c>
      <c r="F4" s="138" t="e">
        <f t="shared" ref="F4:F15" si="0">Currency&amp;$C4&amp;$D4&amp;$E4&amp;QuoteSuffix</f>
        <v>#NUM!</v>
      </c>
      <c r="G4" s="138" t="e">
        <f>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QuoteStatic</f>
        <v>-0.11299999999999999</v>
      </c>
      <c r="Z4" s="218" t="e">
        <f>_xll.qlSimpleQuoteSetValue(G4,$Y4/100,Trigger)</f>
        <v>#NUM!</v>
      </c>
      <c r="AA4" s="178"/>
    </row>
    <row r="5" spans="1:27" ht="13.35" customHeight="1" x14ac:dyDescent="0.25">
      <c r="A5" s="479"/>
      <c r="B5" s="483" t="e">
        <f>_xll.qlECBdate(E5,,Trigger)</f>
        <v>#NUM!</v>
      </c>
      <c r="C5" s="140" t="s">
        <v>115</v>
      </c>
      <c r="D5" s="140" t="s">
        <v>114</v>
      </c>
      <c r="E5" s="475" t="e">
        <f>_xll.qlECBnextCode(B4,Trigger)</f>
        <v>#NUM!</v>
      </c>
      <c r="F5" s="138" t="e">
        <f t="shared" si="0"/>
        <v>#NUM!</v>
      </c>
      <c r="G5" s="138" t="e">
        <f>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-0.123</v>
      </c>
      <c r="Z5" s="206" t="e">
        <f>_xll.qlSimpleQuoteSetValue(G5,$Y5/100,Trigger)</f>
        <v>#NUM!</v>
      </c>
      <c r="AA5" s="178"/>
    </row>
    <row r="6" spans="1:27" ht="13.35" customHeight="1" x14ac:dyDescent="0.25">
      <c r="A6" s="479"/>
      <c r="B6" s="483" t="e">
        <f>_xll.qlECBdate(E6,,Trigger)</f>
        <v>#NUM!</v>
      </c>
      <c r="C6" s="140" t="s">
        <v>115</v>
      </c>
      <c r="D6" s="140" t="s">
        <v>114</v>
      </c>
      <c r="E6" s="475" t="e">
        <f>_xll.qlECBnextCode(B5,Trigger)</f>
        <v>#NUM!</v>
      </c>
      <c r="F6" s="138" t="e">
        <f t="shared" si="0"/>
        <v>#NUM!</v>
      </c>
      <c r="G6" s="138" t="e">
        <f>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-0.125</v>
      </c>
      <c r="Z6" s="206" t="e">
        <f>_xll.qlSimpleQuoteSetValue(G6,$Y6/100,Trigger)</f>
        <v>#NUM!</v>
      </c>
      <c r="AA6" s="178"/>
    </row>
    <row r="7" spans="1:27" ht="13.35" customHeight="1" x14ac:dyDescent="0.25">
      <c r="A7" s="479"/>
      <c r="B7" s="483" t="e">
        <f>_xll.qlECBdate(E7,,Trigger)</f>
        <v>#NUM!</v>
      </c>
      <c r="C7" s="140" t="s">
        <v>115</v>
      </c>
      <c r="D7" s="140" t="s">
        <v>114</v>
      </c>
      <c r="E7" s="475" t="e">
        <f>_xll.qlECBnextCode(B6,Trigger)</f>
        <v>#NUM!</v>
      </c>
      <c r="F7" s="138" t="e">
        <f t="shared" si="0"/>
        <v>#NUM!</v>
      </c>
      <c r="G7" s="138" t="e">
        <f>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-0.128</v>
      </c>
      <c r="Z7" s="206" t="e">
        <f>_xll.qlSimpleQuoteSetValue(G7,$Y7/100,Trigger)</f>
        <v>#NUM!</v>
      </c>
      <c r="AA7" s="178"/>
    </row>
    <row r="8" spans="1:27" ht="13.35" customHeight="1" x14ac:dyDescent="0.25">
      <c r="A8" s="479"/>
      <c r="B8" s="483" t="e">
        <f>_xll.qlECBdate(E8,,Trigger)</f>
        <v>#NUM!</v>
      </c>
      <c r="C8" s="140" t="s">
        <v>115</v>
      </c>
      <c r="D8" s="140" t="s">
        <v>114</v>
      </c>
      <c r="E8" s="475" t="e">
        <f>_xll.qlECBnextCode(B7,Trigger)</f>
        <v>#NUM!</v>
      </c>
      <c r="F8" s="138" t="e">
        <f t="shared" si="0"/>
        <v>#NUM!</v>
      </c>
      <c r="G8" s="138" t="e">
        <f>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-0.13</v>
      </c>
      <c r="Z8" s="206" t="e">
        <f>_xll.qlSimpleQuoteSetValue(G8,$Y8/100,Trigger)</f>
        <v>#NUM!</v>
      </c>
      <c r="AA8" s="178"/>
    </row>
    <row r="9" spans="1:27" ht="13.35" customHeight="1" x14ac:dyDescent="0.25">
      <c r="A9" s="479"/>
      <c r="B9" s="483" t="e">
        <f>_xll.qlECBdate(E9,,Trigger)</f>
        <v>#NUM!</v>
      </c>
      <c r="C9" s="140" t="s">
        <v>115</v>
      </c>
      <c r="D9" s="140" t="s">
        <v>114</v>
      </c>
      <c r="E9" s="475" t="e">
        <f>_xll.qlECBnextCode(B8,Trigger)</f>
        <v>#NUM!</v>
      </c>
      <c r="F9" s="138" t="e">
        <f t="shared" si="0"/>
        <v>#NUM!</v>
      </c>
      <c r="G9" s="138" t="e">
        <f>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-0.13400000000000001</v>
      </c>
      <c r="Z9" s="206" t="e">
        <f>_xll.qlSimpleQuoteSetValue(G9,$Y9/100,Trigger)</f>
        <v>#NUM!</v>
      </c>
      <c r="AA9" s="178"/>
    </row>
    <row r="10" spans="1:27" ht="13.35" customHeight="1" x14ac:dyDescent="0.25">
      <c r="A10" s="479"/>
      <c r="B10" s="483" t="e">
        <f>_xll.qlECBdate(E10,,Trigger)</f>
        <v>#NUM!</v>
      </c>
      <c r="C10" s="140" t="s">
        <v>115</v>
      </c>
      <c r="D10" s="140" t="s">
        <v>114</v>
      </c>
      <c r="E10" s="475" t="e">
        <f>_xll.qlECBnextCode(B9,Trigger)</f>
        <v>#NUM!</v>
      </c>
      <c r="F10" s="138" t="e">
        <f t="shared" si="0"/>
        <v>#NUM!</v>
      </c>
      <c r="G10" s="138" t="e">
        <f>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-0.126</v>
      </c>
      <c r="Z10" s="206" t="e">
        <f>_xll.qlSimpleQuoteSetValue(G10,$Y10/100,Trigger)</f>
        <v>#NUM!</v>
      </c>
      <c r="AA10" s="178"/>
    </row>
    <row r="11" spans="1:27" ht="13.35" customHeight="1" x14ac:dyDescent="0.25">
      <c r="A11" s="479"/>
      <c r="B11" s="483" t="e">
        <f>_xll.qlECBdate(E11,,Trigger)</f>
        <v>#NUM!</v>
      </c>
      <c r="C11" s="140" t="s">
        <v>115</v>
      </c>
      <c r="D11" s="140" t="s">
        <v>114</v>
      </c>
      <c r="E11" s="475" t="e">
        <f>_xll.qlECBnextCode(B10,Trigger)</f>
        <v>#NUM!</v>
      </c>
      <c r="F11" s="138" t="e">
        <f t="shared" si="0"/>
        <v>#NUM!</v>
      </c>
      <c r="G11" s="138" t="e">
        <f>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-0.127</v>
      </c>
      <c r="Z11" s="206" t="e">
        <f>_xll.qlSimpleQuoteSetValue(G11,$Y11/100,Trigger)</f>
        <v>#NUM!</v>
      </c>
      <c r="AA11" s="178"/>
    </row>
    <row r="12" spans="1:27" ht="13.35" customHeight="1" x14ac:dyDescent="0.25">
      <c r="A12" s="479"/>
      <c r="B12" s="483" t="e">
        <f>_xll.qlECBdate(E12,,Trigger)</f>
        <v>#NUM!</v>
      </c>
      <c r="C12" s="140" t="s">
        <v>115</v>
      </c>
      <c r="D12" s="140" t="s">
        <v>114</v>
      </c>
      <c r="E12" s="475" t="e">
        <f>_xll.qlECBnextCode(B11,Trigger)</f>
        <v>#NUM!</v>
      </c>
      <c r="F12" s="138" t="e">
        <f t="shared" si="0"/>
        <v>#NUM!</v>
      </c>
      <c r="G12" s="138" t="e">
        <f>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-0.11799999999999999</v>
      </c>
      <c r="Z12" s="206" t="e">
        <f>_xll.qlSimpleQuoteSetValue(G12,$Y12/100,Trigger)</f>
        <v>#NUM!</v>
      </c>
      <c r="AA12" s="178"/>
    </row>
    <row r="13" spans="1:27" ht="13.35" customHeight="1" x14ac:dyDescent="0.25">
      <c r="A13" s="479"/>
      <c r="B13" s="483" t="e">
        <f>_xll.qlECBdate(E13,,Trigger)</f>
        <v>#NUM!</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x14ac:dyDescent="0.25">
      <c r="A14" s="479"/>
      <c r="B14" s="483" t="e">
        <f>_xll.qlECBdate(E14,,Trigger)</f>
        <v>#NUM!</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x14ac:dyDescent="0.25">
      <c r="A15" s="479"/>
      <c r="B15" s="483" t="e">
        <f>_xll.qlECBdate(E15,,Trigger)</f>
        <v>#NUM!</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1</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M5</v>
      </c>
      <c r="E4" s="138" t="str">
        <f t="shared" ref="E4:E8" si="0">Currency&amp;$B4&amp;$C4&amp;$D4&amp;QuoteSuffix</f>
        <v>EUROISM5_Quote</v>
      </c>
      <c r="F4" s="138" t="str">
        <f>Currency&amp;"FUT"&amp;$F$2&amp;D4&amp;QuoteSuffix</f>
        <v>EURFUT3MM5_Quote</v>
      </c>
      <c r="G4" s="138" t="e">
        <f>_xll.qlSimpleQuote(Currency&amp;N4&amp;O4&amp;M4&amp;QuoteSuffix,,RateTickValue,Permanent,Trigger,ObjectOverwrite)</f>
        <v>#VALUE!</v>
      </c>
      <c r="H4" s="138" t="e">
        <f>_xll.qlCompositeQuote(Currency&amp;$B4&amp;$C4&amp;$D4&amp;QuoteSuffix,F4,G4,"+",Permanent,ISERROR(Futures3M!$F$7:$F$48),ObjectOverwrite)</f>
        <v>#VALUE!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QuoteStatic</f>
        <v>11.6</v>
      </c>
      <c r="AA4" s="466" t="e">
        <f>_xll.qlSimpleQuoteSetValue(G4,Z4/100,Trigger)</f>
        <v>#NUM!</v>
      </c>
      <c r="AB4" s="178"/>
    </row>
    <row r="5" spans="1:28" ht="13.35" customHeight="1" x14ac:dyDescent="0.25">
      <c r="A5" s="141"/>
      <c r="B5" s="140"/>
      <c r="C5" s="140" t="s">
        <v>114</v>
      </c>
      <c r="D5" s="139" t="str">
        <f>_xll.qlIMMnextCode(DATEVALUE(U5))</f>
        <v>U5</v>
      </c>
      <c r="E5" s="138" t="str">
        <f t="shared" si="0"/>
        <v>EUROISU5_Quote</v>
      </c>
      <c r="F5" s="138" t="str">
        <f>Currency&amp;"FUT"&amp;$F$2&amp;D5&amp;QuoteSuffix</f>
        <v>EURFUT3MU5_Quote</v>
      </c>
      <c r="G5" s="138" t="e">
        <f>_xll.qlSimpleQuote(Currency&amp;N5&amp;O5&amp;M5&amp;QuoteSuffix,,RateTickValue,Permanent,Trigger,ObjectOverwrite)</f>
        <v>#VALUE!</v>
      </c>
      <c r="H5" s="138" t="e">
        <f>_xll.qlCompositeQuote(Currency&amp;$B5&amp;$C5&amp;$D5&amp;QuoteSuffix,F5,G5,"+",Permanent,ISERROR(Futures3M!$F$7:$F$48),ObjectOverwrite)</f>
        <v>#VALUE!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12.3</v>
      </c>
      <c r="AA5" s="467" t="e">
        <f>_xll.qlSimpleQuoteSetValue(G5,Z5/100,Trigger)</f>
        <v>#NUM!</v>
      </c>
      <c r="AB5" s="178"/>
    </row>
    <row r="6" spans="1:28" ht="13.35" customHeight="1" x14ac:dyDescent="0.25">
      <c r="A6" s="141"/>
      <c r="B6" s="140"/>
      <c r="C6" s="140" t="s">
        <v>114</v>
      </c>
      <c r="D6" s="139" t="str">
        <f>_xll.qlIMMnextCode(DATEVALUE(U6))</f>
        <v>Z5</v>
      </c>
      <c r="E6" s="138" t="str">
        <f t="shared" si="0"/>
        <v>EUROISZ5_Quote</v>
      </c>
      <c r="F6" s="138" t="str">
        <f>Currency&amp;"FUT"&amp;$F$2&amp;D6&amp;QuoteSuffix</f>
        <v>EURFUT3MZ5_Quote</v>
      </c>
      <c r="G6" s="138" t="e">
        <f>_xll.qlSimpleQuote(Currency&amp;N6&amp;O6&amp;M6&amp;QuoteSuffix,,RateTickValue,Permanent,Trigger,ObjectOverwrite)</f>
        <v>#VALUE!</v>
      </c>
      <c r="H6" s="138" t="e">
        <f>_xll.qlCompositeQuote(Currency&amp;$B6&amp;$C6&amp;$D6&amp;QuoteSuffix,F6,G6,"+",Permanent,ISERROR(Futures3M!$F$7:$F$48),ObjectOverwrite)</f>
        <v>#VALUE!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12.6</v>
      </c>
      <c r="AA6" s="467" t="e">
        <f>_xll.qlSimpleQuoteSetValue(G6,Z6/100,Trigger)</f>
        <v>#NUM!</v>
      </c>
      <c r="AB6" s="178"/>
    </row>
    <row r="7" spans="1:28" ht="13.35" customHeight="1" x14ac:dyDescent="0.25">
      <c r="A7" s="141"/>
      <c r="B7" s="140"/>
      <c r="C7" s="140" t="s">
        <v>114</v>
      </c>
      <c r="D7" s="139" t="str">
        <f>_xll.qlIMMnextCode(DATEVALUE(U7))</f>
        <v>H6</v>
      </c>
      <c r="E7" s="138" t="str">
        <f t="shared" si="0"/>
        <v>EUROISH6_Quote</v>
      </c>
      <c r="F7" s="138" t="str">
        <f>Currency&amp;"FUT"&amp;$F$2&amp;D7&amp;QuoteSuffix</f>
        <v>EURFUT3MH6_Quote</v>
      </c>
      <c r="G7" s="138" t="e">
        <f>_xll.qlSimpleQuote(Currency&amp;N7&amp;O7&amp;M7&amp;QuoteSuffix,,RateTickValue,Permanent,Trigger,ObjectOverwrite)</f>
        <v>#VALUE!</v>
      </c>
      <c r="H7" s="138" t="e">
        <f>_xll.qlCompositeQuote(Currency&amp;$B7&amp;$C7&amp;$D7&amp;QuoteSuffix,F7,G7,"+",Permanent,ISERROR(Futures3M!$F$7:$F$48),ObjectOverwrite)</f>
        <v>#VALUE!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13</v>
      </c>
      <c r="AA7" s="467" t="e">
        <f>_xll.qlSimpleQuoteSetValue(G7,Z7/100,Trigger)</f>
        <v>#NUM!</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e">
        <f>_xll.qlSimpleQuote(Currency&amp;N8&amp;O8&amp;M8&amp;QuoteSuffix,,RateTickValue,Permanent,Trigger,ObjectOverwrite)</f>
        <v>#VALUE!</v>
      </c>
      <c r="H8" s="138" t="e">
        <f>_xll.qlCompositeQuote(Currency&amp;$B8&amp;$C8&amp;$D8&amp;QuoteSuffix,F8,G8,"+",Permanent,ISERROR(Futures3M!$F$7:$F$48),ObjectOverwrite)</f>
        <v>#VALUE!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_xll.qlSimpleQuoteSetValue(G8,Z8/100,Trigger)</f>
        <v>#VALUE!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QuoteStatic</f>
        <v>-4.9000000000000002E-2</v>
      </c>
      <c r="Y5" s="206" t="e">
        <f>_xll.qlSimpleQuoteSetValue(F5,X5/100,Trigger)</f>
        <v>#NUM!</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-5.2999999999999999E-2</v>
      </c>
      <c r="Y6" s="206" t="e">
        <f>_xll.qlSimpleQuoteSetValue(F6,X6/100,Trigger)</f>
        <v>#NUM!</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-5.5E-2</v>
      </c>
      <c r="Y7" s="206" t="e">
        <f>_xll.qlSimpleQuoteSetValue(F7,X7/100,Trigger)</f>
        <v>#NUM!</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-5.6999999999999995E-2</v>
      </c>
      <c r="Y8" s="206" t="e">
        <f>_xll.qlSimpleQuoteSetValue(F8,X8/100,Trigger)</f>
        <v>#NUM!</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-5.7999999999999996E-2</v>
      </c>
      <c r="Y9" s="206" t="e">
        <f>_xll.qlSimpleQuoteSetValue(F9,X9/100,Trigger)</f>
        <v>#NUM!</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-6.2E-2</v>
      </c>
      <c r="Y10" s="206" t="e">
        <f>_xll.qlSimpleQuoteSetValue(F10,X10/100,Trigger)</f>
        <v>#NUM!</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_xll.qlSimpleQuoteSetValue(F11,X11/100,Trigger)</f>
        <v>#NUM!</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-6.5000000000000002E-2</v>
      </c>
      <c r="Y12" s="206" t="e">
        <f>_xll.qlSimpleQuoteSetValue(F12,X12/100,Trigger)</f>
        <v>#NUM!</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-6.6000000000000003E-2</v>
      </c>
      <c r="Y13" s="206" t="e">
        <f>_xll.qlSimpleQuoteSetValue(F13,X13/100,Trigger)</f>
        <v>#NUM!</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-6.6000000000000003E-2</v>
      </c>
      <c r="Y14" s="206" t="e">
        <f>_xll.qlSimpleQuoteSetValue(F14,X14/100,Trigger)</f>
        <v>#NUM!</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-6.5000000000000002E-2</v>
      </c>
      <c r="Y15" s="198" t="e">
        <f>_xll.qlSimpleQuoteSetValue(F15,X15/100,Trigger)</f>
        <v>#NUM!</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QuoteStatic</f>
        <v>#NUM!</v>
      </c>
      <c r="Y5" s="206" t="e">
        <f>_xll.qlSimpleQuoteSetValue(F5,X5/100,Trigger)</f>
        <v>#VALUE!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-6.6000000000000003E-2</v>
      </c>
      <c r="Y6" s="206" t="e">
        <f>_xll.qlSimpleQuoteSetValue(F6,X6/100,Trigger)</f>
        <v>#NUM!</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_xll.qlSimpleQuoteSetValue(F7,X7/100,Trigger)</f>
        <v>#VALUE!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_xll.qlSimpleQuoteSetValue(F8,X8/100,Trigger)</f>
        <v>#VALUE!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_xll.qlSimpleQuoteSetValue(F9,X9/100,Trigger)</f>
        <v>#VALUE!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-3.9E-2</v>
      </c>
      <c r="Y10" s="206" t="e">
        <f>_xll.qlSimpleQuoteSetValue(F10,X10/100,Trigger)</f>
        <v>#NUM!</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3.0000000000000002E-2</v>
      </c>
      <c r="Y11" s="206" t="e">
        <f>_xll.qlSimpleQuoteSetValue(F11,X11/100,Trigger)</f>
        <v>#NUM!</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0.121</v>
      </c>
      <c r="Y12" s="206" t="e">
        <f>_xll.qlSimpleQuoteSetValue(F12,X12/100,Trigger)</f>
        <v>#NUM!</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0.23100000000000001</v>
      </c>
      <c r="Y13" s="206" t="e">
        <f>_xll.qlSimpleQuoteSetValue(F13,X13/100,Trigger)</f>
        <v>#NUM!</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0.34699999999999998</v>
      </c>
      <c r="Y14" s="206" t="e">
        <f>_xll.qlSimpleQuoteSetValue(F14,X14/100,Trigger)</f>
        <v>#NUM!</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0.46599999999999997</v>
      </c>
      <c r="Y15" s="206" t="e">
        <f>_xll.qlSimpleQuoteSetValue(F15,X15/100,Trigger)</f>
        <v>#NUM!</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0.57499999999999996</v>
      </c>
      <c r="Y16" s="206" t="e">
        <f>_xll.qlSimpleQuoteSetValue(F16,X16/100,Trigger)</f>
        <v>#NUM!</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0.67300000000000004</v>
      </c>
      <c r="Y17" s="206" t="e">
        <f>_xll.qlSimpleQuoteSetValue(F17,X17/100,Trigger)</f>
        <v>#NUM!</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0.755</v>
      </c>
      <c r="Y18" s="206" t="e">
        <f>_xll.qlSimpleQuoteSetValue(F18,X18/100,Trigger)</f>
        <v>#NUM!</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0.82800000000000007</v>
      </c>
      <c r="Y19" s="206" t="e">
        <f>_xll.qlSimpleQuoteSetValue(F19,X19/100,Trigger)</f>
        <v>#NUM!</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0.89500000000000002</v>
      </c>
      <c r="Y20" s="206" t="e">
        <f>_xll.qlSimpleQuoteSetValue(F20,X20/100,Trigger)</f>
        <v>#NUM!</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_xll.qlSimpleQuoteSetValue(F21,X21/100,Trigger)</f>
        <v>#VALUE!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_xll.qlSimpleQuoteSetValue(F22,X22/100,Trigger)</f>
        <v>#VALUE!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1.0419999999999998</v>
      </c>
      <c r="Y23" s="206" t="e">
        <f>_xll.qlSimpleQuoteSetValue(F23,X23/100,Trigger)</f>
        <v>#NUM!</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_xll.qlSimpleQuoteSetValue(F24,X24/100,Trigger)</f>
        <v>#VALUE!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_xll.qlSimpleQuoteSetValue(F25,X25/100,Trigger)</f>
        <v>#VALUE!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_xll.qlSimpleQuoteSetValue(F26,X26/100,Trigger)</f>
        <v>#VALUE!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_xll.qlSimpleQuoteSetValue(F27,X27/100,Trigger)</f>
        <v>#VALUE!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1.167</v>
      </c>
      <c r="Y28" s="206" t="e">
        <f>_xll.qlSimpleQuoteSetValue(F28,X28/100,Trigger)</f>
        <v>#NUM!</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_xll.qlSimpleQuoteSetValue(F29,X29/100,Trigger)</f>
        <v>#VALUE!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_xll.qlSimpleQuoteSetValue(F30,X30/100,Trigger)</f>
        <v>#VALUE!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_xll.qlSimpleQuoteSetValue(F31,X31/100,Trigger)</f>
        <v>#VALUE!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_xll.qlSimpleQuoteSetValue(F32,X32/100,Trigger)</f>
        <v>#VALUE!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1.2149999999999999</v>
      </c>
      <c r="Y33" s="206" t="e">
        <f>_xll.qlSimpleQuoteSetValue(F33,X33/100,Trigger)</f>
        <v>#NUM!</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_xll.qlSimpleQuoteSetValue(F34,X34/100,Trigger)</f>
        <v>#VALUE!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_xll.qlSimpleQuoteSetValue(F35,X35/100,Trigger)</f>
        <v>#VALUE!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_xll.qlSimpleQuoteSetValue(F36,X36/100,Trigger)</f>
        <v>#VALUE!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_xll.qlSimpleQuoteSetValue(F37,X37/100,Trigger)</f>
        <v>#VALUE!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1.246</v>
      </c>
      <c r="Y38" s="206" t="e">
        <f>_xll.qlSimpleQuoteSetValue(F38,X38/100,Trigger)</f>
        <v>#NUM!</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_xll.qlSimpleQuoteSetValue(F39,X39/100,Trigger)</f>
        <v>#VALUE!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1.268</v>
      </c>
      <c r="Y40" s="206" t="e">
        <f>_xll.qlSimpleQuoteSetValue(F40,X40/100,Trigger)</f>
        <v>#NUM!</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1.2330000000000001</v>
      </c>
      <c r="Y41" s="206" t="e">
        <f>_xll.qlSimpleQuoteSetValue(F41,X41/100,Trigger)</f>
        <v>#NUM!</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1.224</v>
      </c>
      <c r="Y42" s="198" t="e">
        <f>_xll.qlSimpleQuoteSetValue(F42,X42/100,Trigger)</f>
        <v>#NUM!</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QuoteStatic</f>
        <v>-2.9999999999999975E-3</v>
      </c>
      <c r="Y5" s="206" t="e">
        <f>_xll.qlSimpleQuoteSetValue(F5,X5/100,Trigger)</f>
        <v>#NUM!</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4.9999999999999992E-3</v>
      </c>
      <c r="Y6" s="206" t="e">
        <f>_xll.qlSimpleQuoteSetValue(F6,X6/100,Trigger)</f>
        <v>#NUM!</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1.9000000000000003E-2</v>
      </c>
      <c r="Y7" s="206" t="e">
        <f>_xll.qlSimpleQuoteSetValue(F7,X7/100,Trigger)</f>
        <v>#NUM!</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4.2000000000000003E-2</v>
      </c>
      <c r="Y8" s="206" t="e">
        <f>_xll.qlSimpleQuoteSetValue(F8,X8/100,Trigger)</f>
        <v>#NUM!</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3.6999999999999998E-2</v>
      </c>
      <c r="Y9" s="206" t="e">
        <f>_xll.qlSimpleQuoteSetValue(F9,X9/100,Trigger)</f>
        <v>#NUM!</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6.0999999999999999E-2</v>
      </c>
      <c r="Y10" s="206" t="e">
        <f>_xll.qlSimpleQuoteSetValue(F10,X10/100,Trigger)</f>
        <v>#NUM!</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0.11599999999999999</v>
      </c>
      <c r="Y11" s="198" t="e">
        <f>_xll.qlSimpleQuoteSetValue(F11,X11/100,Trigger)</f>
        <v>#NUM!</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QuoteStatic</f>
        <v>#NUM!</v>
      </c>
      <c r="AC5" s="206" t="e">
        <f>_xll.qlSimpleQuoteSetValue(F5,AB5/100,Trigger)</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-4.9999999999999992E-3</v>
      </c>
      <c r="AC6" s="206" t="e">
        <f>_xll.qlSimpleQuoteSetValue(F6,AB6/100,Trigger)</f>
        <v>#NUM!</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0</v>
      </c>
      <c r="AC7" s="206" t="e">
        <f>_xll.qlSimpleQuoteSetValue(F7,AB7/100,Trigger)</f>
        <v>#NUM!</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7.000000000000001E-3</v>
      </c>
      <c r="AC8" s="206" t="e">
        <f>_xll.qlSimpleQuoteSetValue(F8,AB8/100,Trigger)</f>
        <v>#NUM!</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1.7000000000000001E-2</v>
      </c>
      <c r="AC9" s="206" t="e">
        <f>_xll.qlSimpleQuoteSetValue(F9,AB9/100,Trigger)</f>
        <v>#NUM!</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3.0000000000000002E-2</v>
      </c>
      <c r="AC10" s="206" t="e">
        <f>_xll.qlSimpleQuoteSetValue(F10,AB10/100,Trigger)</f>
        <v>#NUM!</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0.10500000000000001</v>
      </c>
      <c r="AC11" s="206" t="e">
        <f>_xll.qlSimpleQuoteSetValue(F11,AB11/100,Trigger)</f>
        <v>#NUM!</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0.20400000000000001</v>
      </c>
      <c r="AC12" s="206" t="e">
        <f>_xll.qlSimpleQuoteSetValue(F12,AB12/100,Trigger)</f>
        <v>#NUM!</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0.31899999999999995</v>
      </c>
      <c r="AC13" s="206" t="e">
        <f>_xll.qlSimpleQuoteSetValue(F13,AB13/100,Trigger)</f>
        <v>#NUM!</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0.43899999999999995</v>
      </c>
      <c r="AC14" s="206" t="e">
        <f>_xll.qlSimpleQuoteSetValue(F14,AB14/100,Trigger)</f>
        <v>#NUM!</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0.55899999999999994</v>
      </c>
      <c r="AC15" s="206" t="e">
        <f>_xll.qlSimpleQuoteSetValue(F15,AB15/100,Trigger)</f>
        <v>#NUM!</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0.66900000000000004</v>
      </c>
      <c r="AC16" s="206" t="e">
        <f>_xll.qlSimpleQuoteSetValue(F16,AB16/100,Trigger)</f>
        <v>#NUM!</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0.76700000000000002</v>
      </c>
      <c r="AC17" s="206" t="e">
        <f>_xll.qlSimpleQuoteSetValue(F17,AB17/100,Trigger)</f>
        <v>#NUM!</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0.84899999999999998</v>
      </c>
      <c r="AC18" s="206" t="e">
        <f>_xll.qlSimpleQuoteSetValue(F18,AB18/100,Trigger)</f>
        <v>#NUM!</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0.92300000000000004</v>
      </c>
      <c r="AC19" s="206" t="e">
        <f>_xll.qlSimpleQuoteSetValue(F19,AB19/100,Trigger)</f>
        <v>#NUM!</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0.9890000000000001</v>
      </c>
      <c r="AC20" s="206" t="e">
        <f>_xll.qlSimpleQuoteSetValue(F20,AB20/100,Trigger)</f>
        <v>#NUM!</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_xll.qlSimpleQuoteSetValue(F21,AB21/100,Trigger)</f>
        <v>#VALUE!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_xll.qlSimpleQuoteSetValue(F22,AB22/100,Trigger)</f>
        <v>#VALUE!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1.1320000000000001</v>
      </c>
      <c r="AC23" s="206" t="e">
        <f>_xll.qlSimpleQuoteSetValue(F23,AB23/100,Trigger)</f>
        <v>#NUM!</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_xll.qlSimpleQuoteSetValue(F24,AB24/100,Trigger)</f>
        <v>#VALUE!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_xll.qlSimpleQuoteSetValue(F25,AB25/100,Trigger)</f>
        <v>#VALUE!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_xll.qlSimpleQuoteSetValue(F26,AB26/100,Trigger)</f>
        <v>#VALUE!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_xll.qlSimpleQuoteSetValue(F27,AB27/100,Trigger)</f>
        <v>#VALUE!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1.25</v>
      </c>
      <c r="AC28" s="206" t="e">
        <f>_xll.qlSimpleQuoteSetValue(F28,AB28/100,Trigger)</f>
        <v>#NUM!</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_xll.qlSimpleQuoteSetValue(F29,AB29/100,Trigger)</f>
        <v>#VALUE!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_xll.qlSimpleQuoteSetValue(F30,AB30/100,Trigger)</f>
        <v>#VALUE!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_xll.qlSimpleQuoteSetValue(F31,AB31/100,Trigger)</f>
        <v>#VALUE!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_xll.qlSimpleQuoteSetValue(F32,AB32/100,Trigger)</f>
        <v>#VALUE!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1.29</v>
      </c>
      <c r="AC33" s="206" t="e">
        <f>_xll.qlSimpleQuoteSetValue(F33,AB33/100,Trigger)</f>
        <v>#NUM!</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_xll.qlSimpleQuoteSetValue(F34,AB34/100,Trigger)</f>
        <v>#VALUE!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_xll.qlSimpleQuoteSetValue(F35,AB35/100,Trigger)</f>
        <v>#VALUE!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_xll.qlSimpleQuoteSetValue(F36,AB36/100,Trigger)</f>
        <v>#VALUE!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_xll.qlSimpleQuoteSetValue(F37,AB37/100,Trigger)</f>
        <v>#VALUE!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1.3149999999999999</v>
      </c>
      <c r="AC38" s="206" t="e">
        <f>_xll.qlSimpleQuoteSetValue(F38,AB38/100,Trigger)</f>
        <v>#NUM!</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_xll.qlSimpleQuoteSetValue(F39,AB39/100,Trigger)</f>
        <v>#VALUE!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1.33</v>
      </c>
      <c r="AC40" s="206" t="e">
        <f>_xll.qlSimpleQuoteSetValue(F40,AB40/100,Trigger)</f>
        <v>#NUM!</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1.29</v>
      </c>
      <c r="AC41" s="206" t="e">
        <f>_xll.qlSimpleQuoteSetValue(F41,AB41/100,Trigger)</f>
        <v>#NUM!</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1.278</v>
      </c>
      <c r="AC42" s="198" t="e">
        <f>_xll.qlSimpleQuoteSetValue(F42,AB42/100,Trigger)</f>
        <v>#NUM!</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QuoteStatic</f>
        <v>#NUM!</v>
      </c>
      <c r="AC5" s="206" t="e">
        <f>_xll.qlSimpleQuoteSetValue(F5,AB5/100,Trigger)</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6.6000000000000003E-2</v>
      </c>
      <c r="AC6" s="206" t="e">
        <f>_xll.qlSimpleQuoteSetValue(F6,AB6/100,Trigger)</f>
        <v>#NUM!</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5.7999999999999996E-2</v>
      </c>
      <c r="AC7" s="206" t="e">
        <f>_xll.qlSimpleQuoteSetValue(F7,AB7/100,Trigger)</f>
        <v>#NUM!</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7.9000000000000015E-2</v>
      </c>
      <c r="AC8" s="206" t="e">
        <f>_xll.qlSimpleQuoteSetValue(F8,AB8/100,Trigger)</f>
        <v>#NUM!</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8.0000000000000016E-2</v>
      </c>
      <c r="AC9" s="206" t="e">
        <f>_xll.qlSimpleQuoteSetValue(F9,AB9/100,Trigger)</f>
        <v>#NUM!</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0.10400000000000001</v>
      </c>
      <c r="AC10" s="206" t="e">
        <f>_xll.qlSimpleQuoteSetValue(F10,AB10/100,Trigger)</f>
        <v>#NUM!</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0.183</v>
      </c>
      <c r="AC11" s="206" t="e">
        <f>_xll.qlSimpleQuoteSetValue(F11,AB11/100,Trigger)</f>
        <v>#NUM!</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0.28500000000000003</v>
      </c>
      <c r="AC12" s="206" t="e">
        <f>_xll.qlSimpleQuoteSetValue(F12,AB12/100,Trigger)</f>
        <v>#NUM!</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0.40200000000000002</v>
      </c>
      <c r="AC13" s="206" t="e">
        <f>_xll.qlSimpleQuoteSetValue(F13,AB13/100,Trigger)</f>
        <v>#NUM!</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0.52200000000000002</v>
      </c>
      <c r="AC14" s="206" t="e">
        <f>_xll.qlSimpleQuoteSetValue(F14,AB14/100,Trigger)</f>
        <v>#NUM!</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0.64200000000000002</v>
      </c>
      <c r="AC15" s="206" t="e">
        <f>_xll.qlSimpleQuoteSetValue(F15,AB15/100,Trigger)</f>
        <v>#NUM!</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0.751</v>
      </c>
      <c r="AC16" s="206" t="e">
        <f>_xll.qlSimpleQuoteSetValue(F16,AB16/100,Trigger)</f>
        <v>#NUM!</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0.84699999999999998</v>
      </c>
      <c r="AC17" s="206" t="e">
        <f>_xll.qlSimpleQuoteSetValue(F17,AB17/100,Trigger)</f>
        <v>#NUM!</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0.92700000000000005</v>
      </c>
      <c r="AC18" s="206" t="e">
        <f>_xll.qlSimpleQuoteSetValue(F18,AB18/100,Trigger)</f>
        <v>#NUM!</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0.99899999999999989</v>
      </c>
      <c r="AC19" s="206" t="e">
        <f>_xll.qlSimpleQuoteSetValue(F19,AB19/100,Trigger)</f>
        <v>#NUM!</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1.0620000000000001</v>
      </c>
      <c r="AC20" s="206" t="e">
        <f>_xll.qlSimpleQuoteSetValue(F20,AB20/100,Trigger)</f>
        <v>#NUM!</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1.1120000000000001</v>
      </c>
      <c r="AC21" s="206" t="e">
        <f>_xll.qlSimpleQuoteSetValue(F21,AB21/100,Trigger)</f>
        <v>#NUM!</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1.157</v>
      </c>
      <c r="AC22" s="206" t="e">
        <f>_xll.qlSimpleQuoteSetValue(F22,AB22/100,Trigger)</f>
        <v>#NUM!</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1.196</v>
      </c>
      <c r="AC23" s="206" t="e">
        <f>_xll.qlSimpleQuoteSetValue(F23,AB23/100,Trigger)</f>
        <v>#NUM!</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1.2270000000000001</v>
      </c>
      <c r="AC24" s="206" t="e">
        <f>_xll.qlSimpleQuoteSetValue(F24,AB24/100,Trigger)</f>
        <v>#NUM!</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1.252</v>
      </c>
      <c r="AC25" s="206" t="e">
        <f>_xll.qlSimpleQuoteSetValue(F25,AB25/100,Trigger)</f>
        <v>#NUM!</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1.272</v>
      </c>
      <c r="AC26" s="206" t="e">
        <f>_xll.qlSimpleQuoteSetValue(F26,AB26/100,Trigger)</f>
        <v>#NUM!</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1.288</v>
      </c>
      <c r="AC27" s="206" t="e">
        <f>_xll.qlSimpleQuoteSetValue(F27,AB27/100,Trigger)</f>
        <v>#NUM!</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1.3010000000000002</v>
      </c>
      <c r="AC28" s="206" t="e">
        <f>_xll.qlSimpleQuoteSetValue(F28,AB28/100,Trigger)</f>
        <v>#NUM!</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1.3109999999999999</v>
      </c>
      <c r="AC29" s="206" t="e">
        <f>_xll.qlSimpleQuoteSetValue(F29,AB29/100,Trigger)</f>
        <v>#NUM!</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1.319</v>
      </c>
      <c r="AC30" s="206" t="e">
        <f>_xll.qlSimpleQuoteSetValue(F30,AB30/100,Trigger)</f>
        <v>#NUM!</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1.325</v>
      </c>
      <c r="AC31" s="206" t="e">
        <f>_xll.qlSimpleQuoteSetValue(F31,AB31/100,Trigger)</f>
        <v>#NUM!</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1.329</v>
      </c>
      <c r="AC32" s="206" t="e">
        <f>_xll.qlSimpleQuoteSetValue(F32,AB32/100,Trigger)</f>
        <v>#NUM!</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1.3340000000000001</v>
      </c>
      <c r="AC33" s="206" t="e">
        <f>_xll.qlSimpleQuoteSetValue(F33,AB33/100,Trigger)</f>
        <v>#NUM!</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1.3380000000000001</v>
      </c>
      <c r="AC34" s="206" t="e">
        <f>_xll.qlSimpleQuoteSetValue(F34,AB34/100,Trigger)</f>
        <v>#NUM!</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1.343</v>
      </c>
      <c r="AC35" s="206" t="e">
        <f>_xll.qlSimpleQuoteSetValue(F35,AB35/100,Trigger)</f>
        <v>#NUM!</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1.347</v>
      </c>
      <c r="AC36" s="206" t="e">
        <f>_xll.qlSimpleQuoteSetValue(F36,AB36/100,Trigger)</f>
        <v>#NUM!</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1.351</v>
      </c>
      <c r="AC37" s="206" t="e">
        <f>_xll.qlSimpleQuoteSetValue(F37,AB37/100,Trigger)</f>
        <v>#NUM!</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1.3540000000000001</v>
      </c>
      <c r="AC38" s="206" t="e">
        <f>_xll.qlSimpleQuoteSetValue(F38,AB38/100,Trigger)</f>
        <v>#NUM!</v>
      </c>
      <c r="AD38" s="178"/>
      <c r="AE38" s="17"/>
      <c r="AF38" s="465">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1.363</v>
      </c>
      <c r="AC39" s="206" t="e">
        <f>_xll.qlSimpleQuoteSetValue(F39,AB39/100,Trigger)</f>
        <v>#NUM!</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1.3620000000000001</v>
      </c>
      <c r="AC40" s="206" t="e">
        <f>_xll.qlSimpleQuoteSetValue(F40,AB40/100,Trigger)</f>
        <v>#NUM!</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1.3180000000000001</v>
      </c>
      <c r="AC41" s="206" t="e">
        <f>_xll.qlSimpleQuoteSetValue(F41,AB41/100,Trigger)</f>
        <v>#NUM!</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1.3029999999999999</v>
      </c>
      <c r="AC42" s="198" t="e">
        <f>_xll.qlSimpleQuoteSetValue(F42,AB42/100,Trigger)</f>
        <v>#NUM!</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QuoteStatic</f>
        <v>0.13999999999999999</v>
      </c>
      <c r="Q5" s="206" t="e">
        <f>_xll.qlSimpleQuoteSetValue(E5,P5/100,Trigger)</f>
        <v>#NUM!</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0.24</v>
      </c>
      <c r="Q6" s="206" t="e">
        <f>_xll.qlSimpleQuoteSetValue(E6,P6/100,Trigger)</f>
        <v>#NUM!</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0.35799999999999998</v>
      </c>
      <c r="Q7" s="206" t="e">
        <f>_xll.qlSimpleQuoteSetValue(E7,P7/100,Trigger)</f>
        <v>#NUM!</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0.48699999999999999</v>
      </c>
      <c r="Q8" s="206" t="e">
        <f>_xll.qlSimpleQuoteSetValue(E8,P8/100,Trigger)</f>
        <v>#NUM!</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0.61299999999999999</v>
      </c>
      <c r="Q9" s="206" t="e">
        <f>_xll.qlSimpleQuoteSetValue(E9,P9/100,Trigger)</f>
        <v>#NUM!</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0.73799999999999999</v>
      </c>
      <c r="Q10" s="206" t="e">
        <f>_xll.qlSimpleQuoteSetValue(E10,P10/100,Trigger)</f>
        <v>#NUM!</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0.85</v>
      </c>
      <c r="Q11" s="206" t="e">
        <f>_xll.qlSimpleQuoteSetValue(E11,P11/100,Trigger)</f>
        <v>#NUM!</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0.94600000000000006</v>
      </c>
      <c r="Q12" s="206" t="e">
        <f>_xll.qlSimpleQuoteSetValue(E12,P12/100,Trigger)</f>
        <v>#NUM!</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1.0249999999999999</v>
      </c>
      <c r="Q13" s="206" t="e">
        <f>_xll.qlSimpleQuoteSetValue(E13,P13/100,Trigger)</f>
        <v>#NUM!</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1.095</v>
      </c>
      <c r="Q14" s="206" t="e">
        <f>_xll.qlSimpleQuoteSetValue(E14,P14/100,Trigger)</f>
        <v>#NUM!</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1.1559999999999999</v>
      </c>
      <c r="Q15" s="206" t="e">
        <f>_xll.qlSimpleQuoteSetValue(E15,P15/100,Trigger)</f>
        <v>#NUM!</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1.2030000000000001</v>
      </c>
      <c r="Q16" s="206" t="e">
        <f>_xll.qlSimpleQuoteSetValue(E16,P16/100,Trigger)</f>
        <v>#NUM!</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1.2450000000000001</v>
      </c>
      <c r="Q17" s="206" t="e">
        <f>_xll.qlSimpleQuoteSetValue(E17,P17/100,Trigger)</f>
        <v>#NUM!</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1.2810000000000001</v>
      </c>
      <c r="Q18" s="206" t="e">
        <f>_xll.qlSimpleQuoteSetValue(E18,P18/100,Trigger)</f>
        <v>#NUM!</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1.3089999999999999</v>
      </c>
      <c r="Q19" s="206" t="e">
        <f>_xll.qlSimpleQuoteSetValue(E19,P19/100,Trigger)</f>
        <v>#NUM!</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1.379</v>
      </c>
      <c r="Q20" s="206" t="e">
        <f>_xll.qlSimpleQuoteSetValue(E20,P20/100,Trigger)</f>
        <v>#NUM!</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1.3959999999999999</v>
      </c>
      <c r="Q21" s="206" t="e">
        <f>_xll.qlSimpleQuoteSetValue(E21,P21/100,Trigger)</f>
        <v>#NUM!</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1.407</v>
      </c>
      <c r="Q22" s="198" t="e">
        <f>_xll.qlSimpleQuoteSetValue(E22,P22/100,Trigger)</f>
        <v>#NUM!</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0.34100000000000003</v>
      </c>
      <c r="Q23" s="206" t="e">
        <f>_xll.qlSimpleQuoteSetValue(E23,P23/100,Trigger)</f>
        <v>#NUM!</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0.46799999999999997</v>
      </c>
      <c r="Q24" s="206" t="e">
        <f>_xll.qlSimpleQuoteSetValue(E24,P24/100,Trigger)</f>
        <v>#NUM!</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0.60299999999999998</v>
      </c>
      <c r="Q25" s="206" t="e">
        <f>_xll.qlSimpleQuoteSetValue(E25,P25/100,Trigger)</f>
        <v>#NUM!</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0.73199999999999998</v>
      </c>
      <c r="Q26" s="206" t="e">
        <f>_xll.qlSimpleQuoteSetValue(E26,P26/100,Trigger)</f>
        <v>#NUM!</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0.85899999999999999</v>
      </c>
      <c r="Q27" s="206" t="e">
        <f>_xll.qlSimpleQuoteSetValue(E27,P27/100,Trigger)</f>
        <v>#NUM!</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0.97</v>
      </c>
      <c r="Q28" s="206" t="e">
        <f>_xll.qlSimpleQuoteSetValue(E28,P28/100,Trigger)</f>
        <v>#NUM!</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1.0640000000000001</v>
      </c>
      <c r="Q29" s="206" t="e">
        <f>_xll.qlSimpleQuoteSetValue(E29,P29/100,Trigger)</f>
        <v>#NUM!</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1.1379999999999999</v>
      </c>
      <c r="Q30" s="206" t="e">
        <f>_xll.qlSimpleQuoteSetValue(E30,P30/100,Trigger)</f>
        <v>#NUM!</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1.2050000000000001</v>
      </c>
      <c r="Q31" s="206" t="e">
        <f>_xll.qlSimpleQuoteSetValue(E31,P31/100,Trigger)</f>
        <v>#NUM!</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1.2610000000000001</v>
      </c>
      <c r="Q32" s="206" t="e">
        <f>_xll.qlSimpleQuoteSetValue(E32,P32/100,Trigger)</f>
        <v>#NUM!</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1.304</v>
      </c>
      <c r="Q33" s="206" t="e">
        <f>_xll.qlSimpleQuoteSetValue(E33,P33/100,Trigger)</f>
        <v>#NUM!</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1.3420000000000001</v>
      </c>
      <c r="Q34" s="206" t="e">
        <f>_xll.qlSimpleQuoteSetValue(E34,P34/100,Trigger)</f>
        <v>#NUM!</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1.3740000000000001</v>
      </c>
      <c r="Q35" s="206" t="e">
        <f>_xll.qlSimpleQuoteSetValue(E35,P35/100,Trigger)</f>
        <v>#NUM!</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1.399</v>
      </c>
      <c r="Q36" s="206" t="e">
        <f>_xll.qlSimpleQuoteSetValue(E36,P36/100,Trigger)</f>
        <v>#NUM!</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1.417</v>
      </c>
      <c r="Q37" s="206" t="e">
        <f>_xll.qlSimpleQuoteSetValue(E37,P37/100,Trigger)</f>
        <v>#NUM!</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1.454</v>
      </c>
      <c r="Q38" s="206" t="e">
        <f>_xll.qlSimpleQuoteSetValue(E38,P38/100,Trigger)</f>
        <v>#NUM!</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1.4570000000000001</v>
      </c>
      <c r="Q39" s="206" t="e">
        <f>_xll.qlSimpleQuoteSetValue(E39,P39/100,Trigger)</f>
        <v>#NUM!</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1.4590000000000001</v>
      </c>
      <c r="Q40" s="198" t="e">
        <f>_xll.qlSimpleQuoteSetValue(E40,P40/100,Trigger)</f>
        <v>#NUM!</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0.59499999999999997</v>
      </c>
      <c r="Q41" s="206" t="e">
        <f>_xll.qlSimpleQuoteSetValue(E41,P41/100,Trigger)</f>
        <v>#NUM!</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0.73399999999999999</v>
      </c>
      <c r="Q42" s="206" t="e">
        <f>_xll.qlSimpleQuoteSetValue(E42,P42/100,Trigger)</f>
        <v>#NUM!</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0.8640000000000001</v>
      </c>
      <c r="Q43" s="206" t="e">
        <f>_xll.qlSimpleQuoteSetValue(E43,P43/100,Trigger)</f>
        <v>#NUM!</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0.99</v>
      </c>
      <c r="Q44" s="206" t="e">
        <f>_xll.qlSimpleQuoteSetValue(E44,P44/100,Trigger)</f>
        <v>#NUM!</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1.0980000000000001</v>
      </c>
      <c r="Q45" s="206" t="e">
        <f>_xll.qlSimpleQuoteSetValue(E45,P45/100,Trigger)</f>
        <v>#NUM!</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1.1870000000000001</v>
      </c>
      <c r="Q46" s="206" t="e">
        <f>_xll.qlSimpleQuoteSetValue(E46,P46/100,Trigger)</f>
        <v>#NUM!</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1.256</v>
      </c>
      <c r="Q47" s="206" t="e">
        <f>_xll.qlSimpleQuoteSetValue(E47,P47/100,Trigger)</f>
        <v>#NUM!</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1.3169999999999999</v>
      </c>
      <c r="Q48" s="206" t="e">
        <f>_xll.qlSimpleQuoteSetValue(E48,P48/100,Trigger)</f>
        <v>#NUM!</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1.3679999999999999</v>
      </c>
      <c r="Q49" s="206" t="e">
        <f>_xll.qlSimpleQuoteSetValue(E49,P49/100,Trigger)</f>
        <v>#NUM!</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1.405</v>
      </c>
      <c r="Q50" s="206" t="e">
        <f>_xll.qlSimpleQuoteSetValue(E50,P50/100,Trigger)</f>
        <v>#NUM!</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1.4390000000000001</v>
      </c>
      <c r="Q51" s="206" t="e">
        <f>_xll.qlSimpleQuoteSetValue(E51,P51/100,Trigger)</f>
        <v>#NUM!</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1.466</v>
      </c>
      <c r="Q52" s="206" t="e">
        <f>_xll.qlSimpleQuoteSetValue(E52,P52/100,Trigger)</f>
        <v>#NUM!</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1.486</v>
      </c>
      <c r="Q53" s="206" t="e">
        <f>_xll.qlSimpleQuoteSetValue(E53,P53/100,Trigger)</f>
        <v>#NUM!</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v>
      </c>
      <c r="Q54" s="206" t="e">
        <f>_xll.qlSimpleQuoteSetValue(E54,P54/100,Trigger)</f>
        <v>#NUM!</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1.51</v>
      </c>
      <c r="Q55" s="206" t="e">
        <f>_xll.qlSimpleQuoteSetValue(E55,P55/100,Trigger)</f>
        <v>#NUM!</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1.5190000000000001</v>
      </c>
      <c r="Q56" s="206" t="e">
        <f>_xll.qlSimpleQuoteSetValue(E56,P56/100,Trigger)</f>
        <v>#NUM!</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1.51</v>
      </c>
      <c r="Q57" s="206" t="e">
        <f>_xll.qlSimpleQuoteSetValue(E57,P57/100,Trigger)</f>
        <v>#NUM!</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1.5030000000000001</v>
      </c>
      <c r="Q58" s="198" t="e">
        <f>_xll.qlSimpleQuoteSetValue(E58,P58/100,Trigger)</f>
        <v>#NUM!</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0.874</v>
      </c>
      <c r="Q59" s="206" t="e">
        <f>_xll.qlSimpleQuoteSetValue(E59,P59/100,Trigger)</f>
        <v>#NUM!</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0.999</v>
      </c>
      <c r="Q60" s="206" t="e">
        <f>_xll.qlSimpleQuoteSetValue(E60,P60/100,Trigger)</f>
        <v>#NUM!</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1.1240000000000001</v>
      </c>
      <c r="Q61" s="206" t="e">
        <f>_xll.qlSimpleQuoteSetValue(E61,P61/100,Trigger)</f>
        <v>#NUM!</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1.226</v>
      </c>
      <c r="Q62" s="206" t="e">
        <f>_xll.qlSimpleQuoteSetValue(E62,P62/100,Trigger)</f>
        <v>#NUM!</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1.3089999999999999</v>
      </c>
      <c r="Q63" s="206" t="e">
        <f>_xll.qlSimpleQuoteSetValue(E63,P63/100,Trigger)</f>
        <v>#NUM!</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1.37</v>
      </c>
      <c r="Q64" s="206" t="e">
        <f>_xll.qlSimpleQuoteSetValue(E64,P64/100,Trigger)</f>
        <v>#NUM!</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1.4239999999999999</v>
      </c>
      <c r="Q65" s="206" t="e">
        <f>_xll.qlSimpleQuoteSetValue(E65,P65/100,Trigger)</f>
        <v>#NUM!</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1.47</v>
      </c>
      <c r="Q66" s="206" t="e">
        <f>_xll.qlSimpleQuoteSetValue(E66,P66/100,Trigger)</f>
        <v>#NUM!</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v>
      </c>
      <c r="Q67" s="206" t="e">
        <f>_xll.qlSimpleQuoteSetValue(E67,P67/100,Trigger)</f>
        <v>#NUM!</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1.5289999999999999</v>
      </c>
      <c r="Q68" s="206" t="e">
        <f>_xll.qlSimpleQuoteSetValue(E68,P68/100,Trigger)</f>
        <v>#NUM!</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1.5509999999999999</v>
      </c>
      <c r="Q69" s="206" t="e">
        <f>_xll.qlSimpleQuoteSetValue(E69,P69/100,Trigger)</f>
        <v>#NUM!</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1.5660000000000001</v>
      </c>
      <c r="Q70" s="206" t="e">
        <f>_xll.qlSimpleQuoteSetValue(E70,P70/100,Trigger)</f>
        <v>#NUM!</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1.5760000000000001</v>
      </c>
      <c r="Q71" s="206" t="e">
        <f>_xll.qlSimpleQuoteSetValue(E71,P71/100,Trigger)</f>
        <v>#NUM!</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1.581</v>
      </c>
      <c r="Q72" s="206" t="e">
        <f>_xll.qlSimpleQuoteSetValue(E72,P72/100,Trigger)</f>
        <v>#NUM!</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1.5840000000000001</v>
      </c>
      <c r="Q73" s="206" t="e">
        <f>_xll.qlSimpleQuoteSetValue(E73,P73/100,Trigger)</f>
        <v>#NUM!</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1.5680000000000001</v>
      </c>
      <c r="Q74" s="206" t="e">
        <f>_xll.qlSimpleQuoteSetValue(E74,P74/100,Trigger)</f>
        <v>#NUM!</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1.5529999999999999</v>
      </c>
      <c r="Q75" s="206" t="e">
        <f>_xll.qlSimpleQuoteSetValue(E75,P75/100,Trigger)</f>
        <v>#NUM!</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1.538</v>
      </c>
      <c r="Q76" s="198" t="e">
        <f>_xll.qlSimpleQuoteSetValue(E76,P76/100,Trigger)</f>
        <v>#NUM!</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1.1259999999999999</v>
      </c>
      <c r="Q77" s="206" t="e">
        <f>_xll.qlSimpleQuoteSetValue(E77,P77/100,Trigger)</f>
        <v>#NUM!</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1.25</v>
      </c>
      <c r="Q78" s="206" t="e">
        <f>_xll.qlSimpleQuoteSetValue(E78,P78/100,Trigger)</f>
        <v>#NUM!</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1.3460000000000001</v>
      </c>
      <c r="Q79" s="206" t="e">
        <f>_xll.qlSimpleQuoteSetValue(E79,P79/100,Trigger)</f>
        <v>#NUM!</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1.421</v>
      </c>
      <c r="Q80" s="206" t="e">
        <f>_xll.qlSimpleQuoteSetValue(E80,P80/100,Trigger)</f>
        <v>#NUM!</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1.472</v>
      </c>
      <c r="Q81" s="206" t="e">
        <f>_xll.qlSimpleQuoteSetValue(E81,P81/100,Trigger)</f>
        <v>#NUM!</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1.52</v>
      </c>
      <c r="Q82" s="206" t="e">
        <f>_xll.qlSimpleQuoteSetValue(E82,P82/100,Trigger)</f>
        <v>#NUM!</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1.5589999999999999</v>
      </c>
      <c r="Q83" s="206" t="e">
        <f>_xll.qlSimpleQuoteSetValue(E83,P83/100,Trigger)</f>
        <v>#NUM!</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1.583</v>
      </c>
      <c r="Q84" s="206" t="e">
        <f>_xll.qlSimpleQuoteSetValue(E84,P84/100,Trigger)</f>
        <v>#NUM!</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1.6059999999999999</v>
      </c>
      <c r="Q85" s="206" t="e">
        <f>_xll.qlSimpleQuoteSetValue(E85,P85/100,Trigger)</f>
        <v>#NUM!</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1.6240000000000001</v>
      </c>
      <c r="Q86" s="206" t="e">
        <f>_xll.qlSimpleQuoteSetValue(E86,P86/100,Trigger)</f>
        <v>#NUM!</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1.635</v>
      </c>
      <c r="Q87" s="206" t="e">
        <f>_xll.qlSimpleQuoteSetValue(E87,P87/100,Trigger)</f>
        <v>#NUM!</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1.6400000000000001</v>
      </c>
      <c r="Q88" s="206" t="e">
        <f>_xll.qlSimpleQuoteSetValue(E88,P88/100,Trigger)</f>
        <v>#NUM!</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1.641</v>
      </c>
      <c r="Q89" s="206" t="e">
        <f>_xll.qlSimpleQuoteSetValue(E89,P89/100,Trigger)</f>
        <v>#NUM!</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1.6400000000000001</v>
      </c>
      <c r="Q90" s="206" t="e">
        <f>_xll.qlSimpleQuoteSetValue(E90,P90/100,Trigger)</f>
        <v>#NUM!</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1.637</v>
      </c>
      <c r="Q91" s="206" t="e">
        <f>_xll.qlSimpleQuoteSetValue(E91,P91/100,Trigger)</f>
        <v>#NUM!</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1.605</v>
      </c>
      <c r="Q92" s="206" t="e">
        <f>_xll.qlSimpleQuoteSetValue(E92,P92/100,Trigger)</f>
        <v>#NUM!</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1.583</v>
      </c>
      <c r="Q93" s="206" t="e">
        <f>_xll.qlSimpleQuoteSetValue(E93,P93/100,Trigger)</f>
        <v>#NUM!</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1.5620000000000001</v>
      </c>
      <c r="Q94" s="198" t="e">
        <f>_xll.qlSimpleQuoteSetValue(E94,P94/100,Trigger)</f>
        <v>#NUM!</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1.375</v>
      </c>
      <c r="Q95" s="206" t="e">
        <f>_xll.qlSimpleQuoteSetValue(E95,P95/100,Trigger)</f>
        <v>#NUM!</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1.458</v>
      </c>
      <c r="Q96" s="206" t="e">
        <f>_xll.qlSimpleQuoteSetValue(E96,P96/100,Trigger)</f>
        <v>#NUM!</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1.522</v>
      </c>
      <c r="Q97" s="206" t="e">
        <f>_xll.qlSimpleQuoteSetValue(E97,P97/100,Trigger)</f>
        <v>#NUM!</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1.5620000000000001</v>
      </c>
      <c r="Q98" s="206" t="e">
        <f>_xll.qlSimpleQuoteSetValue(E98,P98/100,Trigger)</f>
        <v>#NUM!</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1.6019999999999999</v>
      </c>
      <c r="Q99" s="206" t="e">
        <f>_xll.qlSimpleQuoteSetValue(E99,P99/100,Trigger)</f>
        <v>#NUM!</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1.635</v>
      </c>
      <c r="Q100" s="206" t="e">
        <f>_xll.qlSimpleQuoteSetValue(E100,P100/100,Trigger)</f>
        <v>#NUM!</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1.6519999999999999</v>
      </c>
      <c r="Q101" s="206" t="e">
        <f>_xll.qlSimpleQuoteSetValue(E101,P101/100,Trigger)</f>
        <v>#NUM!</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1.67</v>
      </c>
      <c r="Q102" s="206" t="e">
        <f>_xll.qlSimpleQuoteSetValue(E102,P102/100,Trigger)</f>
        <v>#NUM!</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1.6839999999999999</v>
      </c>
      <c r="Q103" s="206" t="e">
        <f>_xll.qlSimpleQuoteSetValue(E103,P103/100,Trigger)</f>
        <v>#NUM!</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1.69</v>
      </c>
      <c r="Q104" s="206" t="e">
        <f>_xll.qlSimpleQuoteSetValue(E104,P104/100,Trigger)</f>
        <v>#NUM!</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1.6910000000000001</v>
      </c>
      <c r="Q105" s="206" t="e">
        <f>_xll.qlSimpleQuoteSetValue(E105,P105/100,Trigger)</f>
        <v>#NUM!</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1.6879999999999999</v>
      </c>
      <c r="Q106" s="206" t="e">
        <f>_xll.qlSimpleQuoteSetValue(E106,P106/100,Trigger)</f>
        <v>#NUM!</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1.6839999999999999</v>
      </c>
      <c r="Q107" s="206" t="e">
        <f>_xll.qlSimpleQuoteSetValue(E107,P107/100,Trigger)</f>
        <v>#NUM!</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1.677</v>
      </c>
      <c r="Q108" s="206" t="e">
        <f>_xll.qlSimpleQuoteSetValue(E108,P108/100,Trigger)</f>
        <v>#NUM!</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1.669</v>
      </c>
      <c r="Q109" s="206" t="e">
        <f>_xll.qlSimpleQuoteSetValue(E109,P109/100,Trigger)</f>
        <v>#NUM!</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1.6259999999999999</v>
      </c>
      <c r="Q110" s="206" t="e">
        <f>_xll.qlSimpleQuoteSetValue(E110,P110/100,Trigger)</f>
        <v>#NUM!</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1.601</v>
      </c>
      <c r="Q111" s="206" t="e">
        <f>_xll.qlSimpleQuoteSetValue(E111,P111/100,Trigger)</f>
        <v>#NUM!</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1.5760000000000001</v>
      </c>
      <c r="Q112" s="198" t="e">
        <f>_xll.qlSimpleQuoteSetValue(E112,P112/100,Trigger)</f>
        <v>#NUM!</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1.5429999999999999</v>
      </c>
      <c r="Q113" s="206" t="e">
        <f>_xll.qlSimpleQuoteSetValue(E113,P113/100,Trigger)</f>
        <v>#NUM!</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1.597</v>
      </c>
      <c r="Q114" s="206" t="e">
        <f>_xll.qlSimpleQuoteSetValue(E114,P114/100,Trigger)</f>
        <v>#NUM!</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1.6259999999999999</v>
      </c>
      <c r="Q115" s="206" t="e">
        <f>_xll.qlSimpleQuoteSetValue(E115,P115/100,Trigger)</f>
        <v>#NUM!</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1.661</v>
      </c>
      <c r="Q116" s="206" t="e">
        <f>_xll.qlSimpleQuoteSetValue(E116,P116/100,Trigger)</f>
        <v>#NUM!</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1.6890000000000001</v>
      </c>
      <c r="Q117" s="206" t="e">
        <f>_xll.qlSimpleQuoteSetValue(E117,P117/100,Trigger)</f>
        <v>#NUM!</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1.7010000000000001</v>
      </c>
      <c r="Q118" s="206" t="e">
        <f>_xll.qlSimpleQuoteSetValue(E118,P118/100,Trigger)</f>
        <v>#NUM!</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1.7150000000000001</v>
      </c>
      <c r="Q119" s="206" t="e">
        <f>_xll.qlSimpleQuoteSetValue(E119,P119/100,Trigger)</f>
        <v>#NUM!</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1.7250000000000001</v>
      </c>
      <c r="Q120" s="206" t="e">
        <f>_xll.qlSimpleQuoteSetValue(E120,P120/100,Trigger)</f>
        <v>#NUM!</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1.728</v>
      </c>
      <c r="Q121" s="206" t="e">
        <f>_xll.qlSimpleQuoteSetValue(E121,P121/100,Trigger)</f>
        <v>#NUM!</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1.7250000000000001</v>
      </c>
      <c r="Q122" s="206" t="e">
        <f>_xll.qlSimpleQuoteSetValue(E122,P122/100,Trigger)</f>
        <v>#NUM!</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1.72</v>
      </c>
      <c r="Q123" s="206" t="e">
        <f>_xll.qlSimpleQuoteSetValue(E123,P123/100,Trigger)</f>
        <v>#NUM!</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1.712</v>
      </c>
      <c r="Q124" s="206" t="e">
        <f>_xll.qlSimpleQuoteSetValue(E124,P124/100,Trigger)</f>
        <v>#NUM!</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1.7030000000000001</v>
      </c>
      <c r="Q125" s="206" t="e">
        <f>_xll.qlSimpleQuoteSetValue(E125,P125/100,Trigger)</f>
        <v>#NUM!</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1.6930000000000001</v>
      </c>
      <c r="Q126" s="206" t="e">
        <f>_xll.qlSimpleQuoteSetValue(E126,P126/100,Trigger)</f>
        <v>#NUM!</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1.6830000000000001</v>
      </c>
      <c r="Q127" s="206" t="e">
        <f>_xll.qlSimpleQuoteSetValue(E127,P127/100,Trigger)</f>
        <v>#NUM!</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1.635</v>
      </c>
      <c r="Q128" s="206" t="e">
        <f>_xll.qlSimpleQuoteSetValue(E128,P128/100,Trigger)</f>
        <v>#NUM!</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1.6059999999999999</v>
      </c>
      <c r="Q129" s="206" t="e">
        <f>_xll.qlSimpleQuoteSetValue(E129,P129/100,Trigger)</f>
        <v>#NUM!</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1.579</v>
      </c>
      <c r="Q130" s="198" t="e">
        <f>_xll.qlSimpleQuoteSetValue(E130,P130/100,Trigger)</f>
        <v>#NUM!</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1.6519999999999999</v>
      </c>
      <c r="Q131" s="206" t="e">
        <f>_xll.qlSimpleQuoteSetValue(E131,P131/100,Trigger)</f>
        <v>#NUM!</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1.669</v>
      </c>
      <c r="Q132" s="206" t="e">
        <f>_xll.qlSimpleQuoteSetValue(E132,P132/100,Trigger)</f>
        <v>#NUM!</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1.7010000000000001</v>
      </c>
      <c r="Q133" s="206" t="e">
        <f>_xll.qlSimpleQuoteSetValue(E133,P133/100,Trigger)</f>
        <v>#NUM!</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1.7269999999999999</v>
      </c>
      <c r="Q134" s="206" t="e">
        <f>_xll.qlSimpleQuoteSetValue(E134,P134/100,Trigger)</f>
        <v>#NUM!</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1.734</v>
      </c>
      <c r="Q135" s="206" t="e">
        <f>_xll.qlSimpleQuoteSetValue(E135,P135/100,Trigger)</f>
        <v>#NUM!</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1.7450000000000001</v>
      </c>
      <c r="Q136" s="206" t="e">
        <f>_xll.qlSimpleQuoteSetValue(E136,P136/100,Trigger)</f>
        <v>#NUM!</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1.7530000000000001</v>
      </c>
      <c r="Q137" s="206" t="e">
        <f>_xll.qlSimpleQuoteSetValue(E137,P137/100,Trigger)</f>
        <v>#NUM!</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1.752</v>
      </c>
      <c r="Q138" s="206" t="e">
        <f>_xll.qlSimpleQuoteSetValue(E138,P138/100,Trigger)</f>
        <v>#NUM!</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1.7469999999999999</v>
      </c>
      <c r="Q139" s="206" t="e">
        <f>_xll.qlSimpleQuoteSetValue(E139,P139/100,Trigger)</f>
        <v>#NUM!</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1.7389999999999999</v>
      </c>
      <c r="Q140" s="206" t="e">
        <f>_xll.qlSimpleQuoteSetValue(E140,P140/100,Trigger)</f>
        <v>#NUM!</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1.7290000000000001</v>
      </c>
      <c r="Q141" s="206" t="e">
        <f>_xll.qlSimpleQuoteSetValue(E141,P141/100,Trigger)</f>
        <v>#NUM!</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1.718</v>
      </c>
      <c r="Q142" s="206" t="e">
        <f>_xll.qlSimpleQuoteSetValue(E142,P142/100,Trigger)</f>
        <v>#NUM!</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1.706</v>
      </c>
      <c r="Q143" s="206" t="e">
        <f>_xll.qlSimpleQuoteSetValue(E143,P143/100,Trigger)</f>
        <v>#NUM!</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1.694</v>
      </c>
      <c r="Q144" s="206" t="e">
        <f>_xll.qlSimpleQuoteSetValue(E144,P144/100,Trigger)</f>
        <v>#NUM!</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1.681</v>
      </c>
      <c r="Q145" s="206" t="e">
        <f>_xll.qlSimpleQuoteSetValue(E145,P145/100,Trigger)</f>
        <v>#NUM!</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1.6339999999999999</v>
      </c>
      <c r="Q146" s="206" t="e">
        <f>_xll.qlSimpleQuoteSetValue(E146,P146/100,Trigger)</f>
        <v>#NUM!</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1.6040000000000001</v>
      </c>
      <c r="Q147" s="206" t="e">
        <f>_xll.qlSimpleQuoteSetValue(E147,P147/100,Trigger)</f>
        <v>#NUM!</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1.5740000000000001</v>
      </c>
      <c r="Q148" s="198" t="e">
        <f>_xll.qlSimpleQuoteSetValue(E148,P148/100,Trigger)</f>
        <v>#NUM!</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1.6870000000000001</v>
      </c>
      <c r="Q149" s="206" t="e">
        <f>_xll.qlSimpleQuoteSetValue(E149,P149/100,Trigger)</f>
        <v>#NUM!</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1.726</v>
      </c>
      <c r="Q150" s="206" t="e">
        <f>_xll.qlSimpleQuoteSetValue(E150,P150/100,Trigger)</f>
        <v>#NUM!</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1.7530000000000001</v>
      </c>
      <c r="Q151" s="206" t="e">
        <f>_xll.qlSimpleQuoteSetValue(E151,P151/100,Trigger)</f>
        <v>#NUM!</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1.756</v>
      </c>
      <c r="Q152" s="206" t="e">
        <f>_xll.qlSimpleQuoteSetValue(E152,P152/100,Trigger)</f>
        <v>#NUM!</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1.764</v>
      </c>
      <c r="Q153" s="206" t="e">
        <f>_xll.qlSimpleQuoteSetValue(E153,P153/100,Trigger)</f>
        <v>#NUM!</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1.77</v>
      </c>
      <c r="Q154" s="206" t="e">
        <f>_xll.qlSimpleQuoteSetValue(E154,P154/100,Trigger)</f>
        <v>#NUM!</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1.7669999999999999</v>
      </c>
      <c r="Q155" s="206" t="e">
        <f>_xll.qlSimpleQuoteSetValue(E155,P155/100,Trigger)</f>
        <v>#NUM!</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1.76</v>
      </c>
      <c r="Q156" s="206" t="e">
        <f>_xll.qlSimpleQuoteSetValue(E156,P156/100,Trigger)</f>
        <v>#NUM!</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1.7490000000000001</v>
      </c>
      <c r="Q157" s="206" t="e">
        <f>_xll.qlSimpleQuoteSetValue(E157,P157/100,Trigger)</f>
        <v>#NUM!</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1.7370000000000001</v>
      </c>
      <c r="Q158" s="206" t="e">
        <f>_xll.qlSimpleQuoteSetValue(E158,P158/100,Trigger)</f>
        <v>#NUM!</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1.7250000000000001</v>
      </c>
      <c r="Q159" s="206" t="e">
        <f>_xll.qlSimpleQuoteSetValue(E159,P159/100,Trigger)</f>
        <v>#NUM!</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1.7110000000000001</v>
      </c>
      <c r="Q160" s="206" t="e">
        <f>_xll.qlSimpleQuoteSetValue(E160,P160/100,Trigger)</f>
        <v>#NUM!</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1.6970000000000001</v>
      </c>
      <c r="Q161" s="206" t="e">
        <f>_xll.qlSimpleQuoteSetValue(E161,P161/100,Trigger)</f>
        <v>#NUM!</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1.6830000000000001</v>
      </c>
      <c r="Q162" s="206" t="e">
        <f>_xll.qlSimpleQuoteSetValue(E162,P162/100,Trigger)</f>
        <v>#NUM!</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1.6679999999999999</v>
      </c>
      <c r="Q163" s="206" t="e">
        <f>_xll.qlSimpleQuoteSetValue(E163,P163/100,Trigger)</f>
        <v>#NUM!</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1.627</v>
      </c>
      <c r="Q164" s="206" t="e">
        <f>_xll.qlSimpleQuoteSetValue(E164,P164/100,Trigger)</f>
        <v>#NUM!</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1.595</v>
      </c>
      <c r="Q165" s="206" t="e">
        <f>_xll.qlSimpleQuoteSetValue(E165,P165/100,Trigger)</f>
        <v>#NUM!</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1.5649999999999999</v>
      </c>
      <c r="Q166" s="198" t="e">
        <f>_xll.qlSimpleQuoteSetValue(E166,P166/100,Trigger)</f>
        <v>#NUM!</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1.7669999999999999</v>
      </c>
      <c r="Q167" s="206" t="e">
        <f>_xll.qlSimpleQuoteSetValue(E167,P167/100,Trigger)</f>
        <v>#NUM!</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1.7869999999999999</v>
      </c>
      <c r="Q168" s="206" t="e">
        <f>_xll.qlSimpleQuoteSetValue(E168,P168/100,Trigger)</f>
        <v>#NUM!</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1.7789999999999999</v>
      </c>
      <c r="Q169" s="206" t="e">
        <f>_xll.qlSimpleQuoteSetValue(E169,P169/100,Trigger)</f>
        <v>#NUM!</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1.7849999999999999</v>
      </c>
      <c r="Q170" s="206" t="e">
        <f>_xll.qlSimpleQuoteSetValue(E170,P170/100,Trigger)</f>
        <v>#NUM!</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1.788</v>
      </c>
      <c r="Q171" s="206" t="e">
        <f>_xll.qlSimpleQuoteSetValue(E171,P171/100,Trigger)</f>
        <v>#NUM!</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1.782</v>
      </c>
      <c r="Q172" s="206" t="e">
        <f>_xll.qlSimpleQuoteSetValue(E172,P172/100,Trigger)</f>
        <v>#NUM!</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1.7709999999999999</v>
      </c>
      <c r="Q173" s="206" t="e">
        <f>_xll.qlSimpleQuoteSetValue(E173,P173/100,Trigger)</f>
        <v>#NUM!</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1.758</v>
      </c>
      <c r="Q174" s="206" t="e">
        <f>_xll.qlSimpleQuoteSetValue(E174,P174/100,Trigger)</f>
        <v>#NUM!</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1.7429999999999999</v>
      </c>
      <c r="Q175" s="206" t="e">
        <f>_xll.qlSimpleQuoteSetValue(E175,P175/100,Trigger)</f>
        <v>#NUM!</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1.7290000000000001</v>
      </c>
      <c r="Q176" s="206" t="e">
        <f>_xll.qlSimpleQuoteSetValue(E176,P176/100,Trigger)</f>
        <v>#NUM!</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1.7130000000000001</v>
      </c>
      <c r="Q177" s="206" t="e">
        <f>_xll.qlSimpleQuoteSetValue(E177,P177/100,Trigger)</f>
        <v>#NUM!</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1.698</v>
      </c>
      <c r="Q178" s="206" t="e">
        <f>_xll.qlSimpleQuoteSetValue(E178,P178/100,Trigger)</f>
        <v>#NUM!</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1.6830000000000001</v>
      </c>
      <c r="Q179" s="206" t="e">
        <f>_xll.qlSimpleQuoteSetValue(E179,P179/100,Trigger)</f>
        <v>#NUM!</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1.667</v>
      </c>
      <c r="Q180" s="206" t="e">
        <f>_xll.qlSimpleQuoteSetValue(E180,P180/100,Trigger)</f>
        <v>#NUM!</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1.6559999999999999</v>
      </c>
      <c r="Q181" s="206" t="e">
        <f>_xll.qlSimpleQuoteSetValue(E181,P181/100,Trigger)</f>
        <v>#NUM!</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1.6160000000000001</v>
      </c>
      <c r="Q182" s="206" t="e">
        <f>_xll.qlSimpleQuoteSetValue(E182,P182/100,Trigger)</f>
        <v>#NUM!</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1.5840000000000001</v>
      </c>
      <c r="Q183" s="206" t="e">
        <f>_xll.qlSimpleQuoteSetValue(E183,P183/100,Trigger)</f>
        <v>#NUM!</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1.552</v>
      </c>
      <c r="Q184" s="198" t="e">
        <f>_xll.qlSimpleQuoteSetValue(E184,P184/100,Trigger)</f>
        <v>#NUM!</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1.8089999999999999</v>
      </c>
      <c r="Q185" s="206" t="e">
        <f>_xll.qlSimpleQuoteSetValue(E185,P185/100,Trigger)</f>
        <v>#NUM!</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1.786</v>
      </c>
      <c r="Q186" s="206" t="e">
        <f>_xll.qlSimpleQuoteSetValue(E186,P186/100,Trigger)</f>
        <v>#NUM!</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1.7909999999999999</v>
      </c>
      <c r="Q187" s="206" t="e">
        <f>_xll.qlSimpleQuoteSetValue(E187,P187/100,Trigger)</f>
        <v>#NUM!</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1.794</v>
      </c>
      <c r="Q188" s="206" t="e">
        <f>_xll.qlSimpleQuoteSetValue(E188,P188/100,Trigger)</f>
        <v>#NUM!</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1.7849999999999999</v>
      </c>
      <c r="Q189" s="206" t="e">
        <f>_xll.qlSimpleQuoteSetValue(E189,P189/100,Trigger)</f>
        <v>#NUM!</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1.772</v>
      </c>
      <c r="Q190" s="206" t="e">
        <f>_xll.qlSimpleQuoteSetValue(E190,P190/100,Trigger)</f>
        <v>#NUM!</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1.756</v>
      </c>
      <c r="Q191" s="206" t="e">
        <f>_xll.qlSimpleQuoteSetValue(E191,P191/100,Trigger)</f>
        <v>#NUM!</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1.74</v>
      </c>
      <c r="Q192" s="206" t="e">
        <f>_xll.qlSimpleQuoteSetValue(E192,P192/100,Trigger)</f>
        <v>#NUM!</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1.724</v>
      </c>
      <c r="Q193" s="206" t="e">
        <f>_xll.qlSimpleQuoteSetValue(E193,P193/100,Trigger)</f>
        <v>#NUM!</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1.708</v>
      </c>
      <c r="Q194" s="206" t="e">
        <f>_xll.qlSimpleQuoteSetValue(E194,P194/100,Trigger)</f>
        <v>#NUM!</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1.6910000000000001</v>
      </c>
      <c r="Q195" s="206" t="e">
        <f>_xll.qlSimpleQuoteSetValue(E195,P195/100,Trigger)</f>
        <v>#NUM!</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1.675</v>
      </c>
      <c r="Q196" s="206" t="e">
        <f>_xll.qlSimpleQuoteSetValue(E196,P196/100,Trigger)</f>
        <v>#NUM!</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1.659</v>
      </c>
      <c r="Q197" s="206" t="e">
        <f>_xll.qlSimpleQuoteSetValue(E197,P197/100,Trigger)</f>
        <v>#NUM!</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1.647</v>
      </c>
      <c r="Q198" s="206" t="e">
        <f>_xll.qlSimpleQuoteSetValue(E198,P198/100,Trigger)</f>
        <v>#NUM!</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1.6360000000000001</v>
      </c>
      <c r="Q199" s="206" t="e">
        <f>_xll.qlSimpleQuoteSetValue(E199,P199/100,Trigger)</f>
        <v>#NUM!</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v>
      </c>
      <c r="Q200" s="206" t="e">
        <f>_xll.qlSimpleQuoteSetValue(E200,P200/100,Trigger)</f>
        <v>#NUM!</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1.569</v>
      </c>
      <c r="Q201" s="206" t="e">
        <f>_xll.qlSimpleQuoteSetValue(E201,P201/100,Trigger)</f>
        <v>#NUM!</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1.5349999999999999</v>
      </c>
      <c r="Q202" s="198" t="e">
        <f>_xll.qlSimpleQuoteSetValue(E202,P202/100,Trigger)</f>
        <v>#NUM!</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1.7629999999999999</v>
      </c>
      <c r="Q203" s="206" t="e">
        <f>_xll.qlSimpleQuoteSetValue(E203,P203/100,Trigger)</f>
        <v>#NUM!</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1.782</v>
      </c>
      <c r="Q204" s="206" t="e">
        <f>_xll.qlSimpleQuoteSetValue(E204,P204/100,Trigger)</f>
        <v>#NUM!</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1.7889999999999999</v>
      </c>
      <c r="Q205" s="206" t="e">
        <f>_xll.qlSimpleQuoteSetValue(E205,P205/100,Trigger)</f>
        <v>#NUM!</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1.7789999999999999</v>
      </c>
      <c r="Q206" s="206" t="e">
        <f>_xll.qlSimpleQuoteSetValue(E206,P206/100,Trigger)</f>
        <v>#NUM!</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1.764</v>
      </c>
      <c r="Q207" s="206" t="e">
        <f>_xll.qlSimpleQuoteSetValue(E207,P207/100,Trigger)</f>
        <v>#NUM!</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1.7469999999999999</v>
      </c>
      <c r="Q208" s="206" t="e">
        <f>_xll.qlSimpleQuoteSetValue(E208,P208/100,Trigger)</f>
        <v>#NUM!</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1.73</v>
      </c>
      <c r="Q209" s="206" t="e">
        <f>_xll.qlSimpleQuoteSetValue(E209,P209/100,Trigger)</f>
        <v>#NUM!</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1.7130000000000001</v>
      </c>
      <c r="Q210" s="206" t="e">
        <f>_xll.qlSimpleQuoteSetValue(E210,P210/100,Trigger)</f>
        <v>#NUM!</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1.6950000000000001</v>
      </c>
      <c r="Q211" s="206" t="e">
        <f>_xll.qlSimpleQuoteSetValue(E211,P211/100,Trigger)</f>
        <v>#NUM!</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1.679</v>
      </c>
      <c r="Q212" s="206" t="e">
        <f>_xll.qlSimpleQuoteSetValue(E212,P212/100,Trigger)</f>
        <v>#NUM!</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1.6619999999999999</v>
      </c>
      <c r="Q213" s="206" t="e">
        <f>_xll.qlSimpleQuoteSetValue(E213,P213/100,Trigger)</f>
        <v>#NUM!</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1.645</v>
      </c>
      <c r="Q214" s="206" t="e">
        <f>_xll.qlSimpleQuoteSetValue(E214,P214/100,Trigger)</f>
        <v>#NUM!</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1.633</v>
      </c>
      <c r="Q215" s="206" t="e">
        <f>_xll.qlSimpleQuoteSetValue(E215,P215/100,Trigger)</f>
        <v>#NUM!</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1.6219999999999999</v>
      </c>
      <c r="Q216" s="206" t="e">
        <f>_xll.qlSimpleQuoteSetValue(E216,P216/100,Trigger)</f>
        <v>#NUM!</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1.6139999999999999</v>
      </c>
      <c r="Q217" s="206" t="e">
        <f>_xll.qlSimpleQuoteSetValue(E217,P217/100,Trigger)</f>
        <v>#NUM!</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1.581</v>
      </c>
      <c r="Q218" s="206" t="e">
        <f>_xll.qlSimpleQuoteSetValue(E218,P218/100,Trigger)</f>
        <v>#NUM!</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1.5509999999999999</v>
      </c>
      <c r="Q219" s="206" t="e">
        <f>_xll.qlSimpleQuoteSetValue(E219,P219/100,Trigger)</f>
        <v>#NUM!</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1.5150000000000001</v>
      </c>
      <c r="Q220" s="198" t="e">
        <f>_xll.qlSimpleQuoteSetValue(E220,P220/100,Trigger)</f>
        <v>#NUM!</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1.802</v>
      </c>
      <c r="Q221" s="206" t="e">
        <f>_xll.qlSimpleQuoteSetValue(E221,P221/100,Trigger)</f>
        <v>#NUM!</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1.802</v>
      </c>
      <c r="Q222" s="206" t="e">
        <f>_xll.qlSimpleQuoteSetValue(E222,P222/100,Trigger)</f>
        <v>#NUM!</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1.784</v>
      </c>
      <c r="Q223" s="206" t="e">
        <f>_xll.qlSimpleQuoteSetValue(E223,P223/100,Trigger)</f>
        <v>#NUM!</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1.7650000000000001</v>
      </c>
      <c r="Q224" s="206" t="e">
        <f>_xll.qlSimpleQuoteSetValue(E224,P224/100,Trigger)</f>
        <v>#NUM!</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1.744</v>
      </c>
      <c r="Q225" s="206" t="e">
        <f>_xll.qlSimpleQuoteSetValue(E225,P225/100,Trigger)</f>
        <v>#NUM!</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1.724</v>
      </c>
      <c r="Q226" s="206" t="e">
        <f>_xll.qlSimpleQuoteSetValue(E226,P226/100,Trigger)</f>
        <v>#NUM!</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1.7050000000000001</v>
      </c>
      <c r="Q227" s="206" t="e">
        <f>_xll.qlSimpleQuoteSetValue(E227,P227/100,Trigger)</f>
        <v>#NUM!</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1.6859999999999999</v>
      </c>
      <c r="Q228" s="206" t="e">
        <f>_xll.qlSimpleQuoteSetValue(E228,P228/100,Trigger)</f>
        <v>#NUM!</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1.6679999999999999</v>
      </c>
      <c r="Q229" s="206" t="e">
        <f>_xll.qlSimpleQuoteSetValue(E229,P229/100,Trigger)</f>
        <v>#NUM!</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1.651</v>
      </c>
      <c r="Q230" s="206" t="e">
        <f>_xll.qlSimpleQuoteSetValue(E230,P230/100,Trigger)</f>
        <v>#NUM!</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1.633</v>
      </c>
      <c r="Q231" s="206" t="e">
        <f>_xll.qlSimpleQuoteSetValue(E231,P231/100,Trigger)</f>
        <v>#NUM!</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1.621</v>
      </c>
      <c r="Q232" s="206" t="e">
        <f>_xll.qlSimpleQuoteSetValue(E232,P232/100,Trigger)</f>
        <v>#NUM!</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1.6099999999999999</v>
      </c>
      <c r="Q233" s="206" t="e">
        <f>_xll.qlSimpleQuoteSetValue(E233,P233/100,Trigger)</f>
        <v>#NUM!</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1.603</v>
      </c>
      <c r="Q234" s="206" t="e">
        <f>_xll.qlSimpleQuoteSetValue(E234,P234/100,Trigger)</f>
        <v>#NUM!</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1.595</v>
      </c>
      <c r="Q235" s="206" t="e">
        <f>_xll.qlSimpleQuoteSetValue(E235,P235/100,Trigger)</f>
        <v>#NUM!</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1.5640000000000001</v>
      </c>
      <c r="Q236" s="206" t="e">
        <f>_xll.qlSimpleQuoteSetValue(E236,P236/100,Trigger)</f>
        <v>#NUM!</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1.5349999999999999</v>
      </c>
      <c r="Q237" s="206" t="e">
        <f>_xll.qlSimpleQuoteSetValue(E237,P237/100,Trigger)</f>
        <v>#NUM!</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1.4950000000000001</v>
      </c>
      <c r="Q238" s="198" t="e">
        <f>_xll.qlSimpleQuoteSetValue(E238,P238/100,Trigger)</f>
        <v>#NUM!</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1.802</v>
      </c>
      <c r="Q239" s="206" t="e">
        <f>_xll.qlSimpleQuoteSetValue(E239,P239/100,Trigger)</f>
        <v>#NUM!</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1.7749999999999999</v>
      </c>
      <c r="Q240" s="206" t="e">
        <f>_xll.qlSimpleQuoteSetValue(E240,P240/100,Trigger)</f>
        <v>#NUM!</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1.752</v>
      </c>
      <c r="Q241" s="206" t="e">
        <f>_xll.qlSimpleQuoteSetValue(E241,P241/100,Trigger)</f>
        <v>#NUM!</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1.7290000000000001</v>
      </c>
      <c r="Q242" s="206" t="e">
        <f>_xll.qlSimpleQuoteSetValue(E242,P242/100,Trigger)</f>
        <v>#NUM!</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1.708</v>
      </c>
      <c r="Q243" s="206" t="e">
        <f>_xll.qlSimpleQuoteSetValue(E243,P243/100,Trigger)</f>
        <v>#NUM!</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1.6879999999999999</v>
      </c>
      <c r="Q244" s="206" t="e">
        <f>_xll.qlSimpleQuoteSetValue(E244,P244/100,Trigger)</f>
        <v>#NUM!</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1.669</v>
      </c>
      <c r="Q245" s="206" t="e">
        <f>_xll.qlSimpleQuoteSetValue(E245,P245/100,Trigger)</f>
        <v>#NUM!</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1.651</v>
      </c>
      <c r="Q246" s="206" t="e">
        <f>_xll.qlSimpleQuoteSetValue(E246,P246/100,Trigger)</f>
        <v>#NUM!</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1.633</v>
      </c>
      <c r="Q247" s="206" t="e">
        <f>_xll.qlSimpleQuoteSetValue(E247,P247/100,Trigger)</f>
        <v>#NUM!</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1.615</v>
      </c>
      <c r="Q248" s="206" t="e">
        <f>_xll.qlSimpleQuoteSetValue(E248,P248/100,Trigger)</f>
        <v>#NUM!</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1.603</v>
      </c>
      <c r="Q249" s="206" t="e">
        <f>_xll.qlSimpleQuoteSetValue(E249,P249/100,Trigger)</f>
        <v>#NUM!</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1.5920000000000001</v>
      </c>
      <c r="Q250" s="206" t="e">
        <f>_xll.qlSimpleQuoteSetValue(E250,P250/100,Trigger)</f>
        <v>#NUM!</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1.5860000000000001</v>
      </c>
      <c r="Q251" s="206" t="e">
        <f>_xll.qlSimpleQuoteSetValue(E251,P251/100,Trigger)</f>
        <v>#NUM!</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1.579</v>
      </c>
      <c r="Q252" s="206" t="e">
        <f>_xll.qlSimpleQuoteSetValue(E252,P252/100,Trigger)</f>
        <v>#NUM!</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1.573</v>
      </c>
      <c r="Q253" s="206" t="e">
        <f>_xll.qlSimpleQuoteSetValue(E253,P253/100,Trigger)</f>
        <v>#NUM!</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1.544</v>
      </c>
      <c r="Q254" s="206" t="e">
        <f>_xll.qlSimpleQuoteSetValue(E254,P254/100,Trigger)</f>
        <v>#NUM!</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1.5150000000000001</v>
      </c>
      <c r="Q255" s="206" t="e">
        <f>_xll.qlSimpleQuoteSetValue(E255,P255/100,Trigger)</f>
        <v>#NUM!</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1.4710000000000001</v>
      </c>
      <c r="Q256" s="198" t="e">
        <f>_xll.qlSimpleQuoteSetValue(E256,P256/100,Trigger)</f>
        <v>#NUM!</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1.748</v>
      </c>
      <c r="Q257" s="206" t="e">
        <f>_xll.qlSimpleQuoteSetValue(E257,P257/100,Trigger)</f>
        <v>#NUM!</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1.726</v>
      </c>
      <c r="Q258" s="206" t="e">
        <f>_xll.qlSimpleQuoteSetValue(E258,P258/100,Trigger)</f>
        <v>#NUM!</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1.7030000000000001</v>
      </c>
      <c r="Q259" s="206" t="e">
        <f>_xll.qlSimpleQuoteSetValue(E259,P259/100,Trigger)</f>
        <v>#NUM!</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1.6830000000000001</v>
      </c>
      <c r="Q260" s="206" t="e">
        <f>_xll.qlSimpleQuoteSetValue(E260,P260/100,Trigger)</f>
        <v>#NUM!</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1.665</v>
      </c>
      <c r="Q261" s="206" t="e">
        <f>_xll.qlSimpleQuoteSetValue(E261,P261/100,Trigger)</f>
        <v>#NUM!</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1.645</v>
      </c>
      <c r="Q262" s="206" t="e">
        <f>_xll.qlSimpleQuoteSetValue(E262,P262/100,Trigger)</f>
        <v>#NUM!</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1.6280000000000001</v>
      </c>
      <c r="Q263" s="206" t="e">
        <f>_xll.qlSimpleQuoteSetValue(E263,P263/100,Trigger)</f>
        <v>#NUM!</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1.6099999999999999</v>
      </c>
      <c r="Q264" s="206" t="e">
        <f>_xll.qlSimpleQuoteSetValue(E264,P264/100,Trigger)</f>
        <v>#NUM!</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1.5920000000000001</v>
      </c>
      <c r="Q265" s="206" t="e">
        <f>_xll.qlSimpleQuoteSetValue(E265,P265/100,Trigger)</f>
        <v>#NUM!</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1.581</v>
      </c>
      <c r="Q266" s="206" t="e">
        <f>_xll.qlSimpleQuoteSetValue(E266,P266/100,Trigger)</f>
        <v>#NUM!</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1.571</v>
      </c>
      <c r="Q267" s="206" t="e">
        <f>_xll.qlSimpleQuoteSetValue(E267,P267/100,Trigger)</f>
        <v>#NUM!</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1.5660000000000001</v>
      </c>
      <c r="Q268" s="206" t="e">
        <f>_xll.qlSimpleQuoteSetValue(E268,P268/100,Trigger)</f>
        <v>#NUM!</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1.56</v>
      </c>
      <c r="Q269" s="206" t="e">
        <f>_xll.qlSimpleQuoteSetValue(E269,P269/100,Trigger)</f>
        <v>#NUM!</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1.5549999999999999</v>
      </c>
      <c r="Q270" s="206" t="e">
        <f>_xll.qlSimpleQuoteSetValue(E270,P270/100,Trigger)</f>
        <v>#NUM!</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1.5489999999999999</v>
      </c>
      <c r="Q271" s="206" t="e">
        <f>_xll.qlSimpleQuoteSetValue(E271,P271/100,Trigger)</f>
        <v>#NUM!</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1.5230000000000001</v>
      </c>
      <c r="Q272" s="206" t="e">
        <f>_xll.qlSimpleQuoteSetValue(E272,P272/100,Trigger)</f>
        <v>#NUM!</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1.4929999999999999</v>
      </c>
      <c r="Q273" s="206" t="e">
        <f>_xll.qlSimpleQuoteSetValue(E273,P273/100,Trigger)</f>
        <v>#NUM!</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1.446</v>
      </c>
      <c r="Q274" s="198" t="e">
        <f>_xll.qlSimpleQuoteSetValue(E274,P274/100,Trigger)</f>
        <v>#NUM!</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1.544</v>
      </c>
      <c r="Q275" s="206" t="e">
        <f>_xll.qlSimpleQuoteSetValue(E275,P275/100,Trigger)</f>
        <v>#NUM!</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1.53</v>
      </c>
      <c r="Q276" s="206" t="e">
        <f>_xll.qlSimpleQuoteSetValue(E276,P276/100,Trigger)</f>
        <v>#NUM!</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1.514</v>
      </c>
      <c r="Q277" s="206" t="e">
        <f>_xll.qlSimpleQuoteSetValue(E277,P277/100,Trigger)</f>
        <v>#NUM!</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1.4950000000000001</v>
      </c>
      <c r="Q278" s="206" t="e">
        <f>_xll.qlSimpleQuoteSetValue(E278,P278/100,Trigger)</f>
        <v>#NUM!</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1.492</v>
      </c>
      <c r="Q279" s="206" t="e">
        <f>_xll.qlSimpleQuoteSetValue(E279,P279/100,Trigger)</f>
        <v>#NUM!</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1.4870000000000001</v>
      </c>
      <c r="Q280" s="206" t="e">
        <f>_xll.qlSimpleQuoteSetValue(E280,P280/100,Trigger)</f>
        <v>#NUM!</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1.4889999999999999</v>
      </c>
      <c r="Q281" s="206" t="e">
        <f>_xll.qlSimpleQuoteSetValue(E281,P281/100,Trigger)</f>
        <v>#NUM!</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1.4870000000000001</v>
      </c>
      <c r="Q282" s="206" t="e">
        <f>_xll.qlSimpleQuoteSetValue(E282,P282/100,Trigger)</f>
        <v>#NUM!</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1.4870000000000001</v>
      </c>
      <c r="Q283" s="206" t="e">
        <f>_xll.qlSimpleQuoteSetValue(E283,P283/100,Trigger)</f>
        <v>#NUM!</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1.4849999999999999</v>
      </c>
      <c r="Q284" s="206" t="e">
        <f>_xll.qlSimpleQuoteSetValue(E284,P284/100,Trigger)</f>
        <v>#NUM!</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1.4830000000000001</v>
      </c>
      <c r="Q285" s="206" t="e">
        <f>_xll.qlSimpleQuoteSetValue(E285,P285/100,Trigger)</f>
        <v>#NUM!</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1.48</v>
      </c>
      <c r="Q286" s="206" t="e">
        <f>_xll.qlSimpleQuoteSetValue(E286,P286/100,Trigger)</f>
        <v>#NUM!</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1.4769999999999999</v>
      </c>
      <c r="Q287" s="206" t="e">
        <f>_xll.qlSimpleQuoteSetValue(E287,P287/100,Trigger)</f>
        <v>#NUM!</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1.4730000000000001</v>
      </c>
      <c r="Q288" s="206" t="e">
        <f>_xll.qlSimpleQuoteSetValue(E288,P288/100,Trigger)</f>
        <v>#NUM!</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1.4690000000000001</v>
      </c>
      <c r="Q289" s="206" t="e">
        <f>_xll.qlSimpleQuoteSetValue(E289,P289/100,Trigger)</f>
        <v>#NUM!</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1.4419999999999999</v>
      </c>
      <c r="Q290" s="206" t="e">
        <f>_xll.qlSimpleQuoteSetValue(E290,P290/100,Trigger)</f>
        <v>#NUM!</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1.3919999999999999</v>
      </c>
      <c r="Q291" s="206" t="e">
        <f>_xll.qlSimpleQuoteSetValue(E291,P291/100,Trigger)</f>
        <v>#NUM!</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1.333</v>
      </c>
      <c r="Q292" s="198" t="e">
        <f>_xll.qlSimpleQuoteSetValue(E292,P292/100,Trigger)</f>
        <v>#NUM!</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1.458</v>
      </c>
      <c r="Q293" s="206" t="e">
        <f>_xll.qlSimpleQuoteSetValue(E293,P293/100,Trigger)</f>
        <v>#NUM!</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1.48</v>
      </c>
      <c r="Q294" s="206" t="e">
        <f>_xll.qlSimpleQuoteSetValue(E294,P294/100,Trigger)</f>
        <v>#NUM!</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1.4790000000000001</v>
      </c>
      <c r="Q295" s="206" t="e">
        <f>_xll.qlSimpleQuoteSetValue(E295,P295/100,Trigger)</f>
        <v>#NUM!</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1.482</v>
      </c>
      <c r="Q296" s="206" t="e">
        <f>_xll.qlSimpleQuoteSetValue(E296,P296/100,Trigger)</f>
        <v>#NUM!</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1.478</v>
      </c>
      <c r="Q297" s="206" t="e">
        <f>_xll.qlSimpleQuoteSetValue(E297,P297/100,Trigger)</f>
        <v>#NUM!</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1.4750000000000001</v>
      </c>
      <c r="Q298" s="206" t="e">
        <f>_xll.qlSimpleQuoteSetValue(E298,P298/100,Trigger)</f>
        <v>#NUM!</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1.4710000000000001</v>
      </c>
      <c r="Q299" s="206" t="e">
        <f>_xll.qlSimpleQuoteSetValue(E299,P299/100,Trigger)</f>
        <v>#NUM!</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1.466</v>
      </c>
      <c r="Q300" s="206" t="e">
        <f>_xll.qlSimpleQuoteSetValue(E300,P300/100,Trigger)</f>
        <v>#NUM!</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1.4610000000000001</v>
      </c>
      <c r="Q301" s="206" t="e">
        <f>_xll.qlSimpleQuoteSetValue(E301,P301/100,Trigger)</f>
        <v>#NUM!</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1.456</v>
      </c>
      <c r="Q302" s="206" t="e">
        <f>_xll.qlSimpleQuoteSetValue(E302,P302/100,Trigger)</f>
        <v>#NUM!</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1.45</v>
      </c>
      <c r="Q303" s="206" t="e">
        <f>_xll.qlSimpleQuoteSetValue(E303,P303/100,Trigger)</f>
        <v>#NUM!</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1.4450000000000001</v>
      </c>
      <c r="Q304" s="206" t="e">
        <f>_xll.qlSimpleQuoteSetValue(E304,P304/100,Trigger)</f>
        <v>#NUM!</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1.4390000000000001</v>
      </c>
      <c r="Q305" s="206" t="e">
        <f>_xll.qlSimpleQuoteSetValue(E305,P305/100,Trigger)</f>
        <v>#NUM!</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1.4319999999999999</v>
      </c>
      <c r="Q306" s="206" t="e">
        <f>_xll.qlSimpleQuoteSetValue(E306,P306/100,Trigger)</f>
        <v>#NUM!</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1.423</v>
      </c>
      <c r="Q307" s="206" t="e">
        <f>_xll.qlSimpleQuoteSetValue(E307,P307/100,Trigger)</f>
        <v>#NUM!</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1.363</v>
      </c>
      <c r="Q308" s="206" t="e">
        <f>_xll.qlSimpleQuoteSetValue(E308,P308/100,Trigger)</f>
        <v>#NUM!</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1.294</v>
      </c>
      <c r="Q309" s="206" t="e">
        <f>_xll.qlSimpleQuoteSetValue(E309,P309/100,Trigger)</f>
        <v>#NUM!</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1.2709999999999999</v>
      </c>
      <c r="Q310" s="198" t="e">
        <f>_xll.qlSimpleQuoteSetValue(E310,P310/100,Trigger)</f>
        <v>#NUM!</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1.4590000000000001</v>
      </c>
      <c r="Q311" s="206" t="e">
        <f>_xll.qlSimpleQuoteSetValue(E311,P311/100,Trigger)</f>
        <v>#NUM!</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1.452</v>
      </c>
      <c r="Q312" s="206" t="e">
        <f>_xll.qlSimpleQuoteSetValue(E312,P312/100,Trigger)</f>
        <v>#NUM!</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1.446</v>
      </c>
      <c r="Q313" s="206" t="e">
        <f>_xll.qlSimpleQuoteSetValue(E313,P313/100,Trigger)</f>
        <v>#NUM!</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1.4379999999999999</v>
      </c>
      <c r="Q314" s="206" t="e">
        <f>_xll.qlSimpleQuoteSetValue(E314,P314/100,Trigger)</f>
        <v>#NUM!</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1.4319999999999999</v>
      </c>
      <c r="Q315" s="206" t="e">
        <f>_xll.qlSimpleQuoteSetValue(E315,P315/100,Trigger)</f>
        <v>#NUM!</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1.4259999999999999</v>
      </c>
      <c r="Q316" s="206" t="e">
        <f>_xll.qlSimpleQuoteSetValue(E316,P316/100,Trigger)</f>
        <v>#NUM!</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1.42</v>
      </c>
      <c r="Q317" s="206" t="e">
        <f>_xll.qlSimpleQuoteSetValue(E317,P317/100,Trigger)</f>
        <v>#NUM!</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1.4119999999999999</v>
      </c>
      <c r="Q318" s="206" t="e">
        <f>_xll.qlSimpleQuoteSetValue(E318,P318/100,Trigger)</f>
        <v>#NUM!</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1.4039999999999999</v>
      </c>
      <c r="Q319" s="206" t="e">
        <f>_xll.qlSimpleQuoteSetValue(E319,P319/100,Trigger)</f>
        <v>#NUM!</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1.393</v>
      </c>
      <c r="Q320" s="206" t="e">
        <f>_xll.qlSimpleQuoteSetValue(E320,P320/100,Trigger)</f>
        <v>#NUM!</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1.381</v>
      </c>
      <c r="Q321" s="206" t="e">
        <f>_xll.qlSimpleQuoteSetValue(E321,P321/100,Trigger)</f>
        <v>#NUM!</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1.3679999999999999</v>
      </c>
      <c r="Q322" s="206" t="e">
        <f>_xll.qlSimpleQuoteSetValue(E322,P322/100,Trigger)</f>
        <v>#NUM!</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1.353</v>
      </c>
      <c r="Q323" s="206" t="e">
        <f>_xll.qlSimpleQuoteSetValue(E323,P323/100,Trigger)</f>
        <v>#NUM!</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1.3359999999999999</v>
      </c>
      <c r="Q324" s="206" t="e">
        <f>_xll.qlSimpleQuoteSetValue(E324,P324/100,Trigger)</f>
        <v>#NUM!</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1.319</v>
      </c>
      <c r="Q325" s="206" t="e">
        <f>_xll.qlSimpleQuoteSetValue(E325,P325/100,Trigger)</f>
        <v>#NUM!</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1.24</v>
      </c>
      <c r="Q326" s="206" t="e">
        <f>_xll.qlSimpleQuoteSetValue(E326,P326/100,Trigger)</f>
        <v>#NUM!</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1.2210000000000001</v>
      </c>
      <c r="Q327" s="206" t="e">
        <f>_xll.qlSimpleQuoteSetValue(E327,P327/100,Trigger)</f>
        <v>#NUM!</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1.226</v>
      </c>
      <c r="Q328" s="198" t="e">
        <f>_xll.qlSimpleQuoteSetValue(E328,P328/100,Trigger)</f>
        <v>#NUM!</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_xll.qlCompositeQuote(I3,F3,H3,G3,Permanent,Trigger,ObjectOverwrite)</f>
        <v>#VALUE!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_xll.qlCompositeQuote(I4,F4,H4,G4,Permanent,Trigger,ObjectOverwrite)</f>
        <v>#VALUE!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_xll.qlCompositeQuote(I5,F5,H5,G5,Permanent,Trigger,ObjectOverwrite)</f>
        <v>#VALUE!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_xll.qlCompositeQuote(I6,F6,H6,G6,Permanent,Trigger,ObjectOverwrite)</f>
        <v>#VALUE!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_xll.qlCompositeQuote(I7,F7,H7,G7,Permanent,Trigger,ObjectOverwrite)</f>
        <v>#VALUE!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_xll.qlCompositeQuote(I8,F8,H8,G8,Permanent,Trigger,ObjectOverwrite)</f>
        <v>#VALUE!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_xll.qlCompositeQuote(I9,F9,H9,G9,Permanent,Trigger,ObjectOverwrite)</f>
        <v>#VALUE!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_xll.qlCompositeQuote(I10,F10,H10,G10,Permanent,Trigger,ObjectOverwrite)</f>
        <v>#VALUE!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_xll.qlCompositeQuote(I11,F11,H11,G11,Permanent,Trigger,ObjectOverwrite)</f>
        <v>#VALUE!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_xll.qlCompositeQuote(I12,F12,H12,G12,Permanent,Trigger,ObjectOverwrite)</f>
        <v>#VALUE!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_xll.qlCompositeQuote(I13,F13,H13,G13,Permanent,Trigger,ObjectOverwrite)</f>
        <v>#VALUE!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_xll.qlCompositeQuote(I14,F14,H14,G14,Permanent,Trigger,ObjectOverwrite)</f>
        <v>#VALUE!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_xll.qlCompositeQuote(I15,F15,H15,G15,Permanent,Trigger,ObjectOverwrite)</f>
        <v>#VALUE!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_xll.qlCompositeQuote(I16,F16,H16,G16,Permanent,Trigger,ObjectOverwrite)</f>
        <v>#VALUE!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_xll.qlCompositeQuote(I17,F17,H17,G17,Permanent,Trigger,ObjectOverwrite)</f>
        <v>#VALUE!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_xll.qlCompositeQuote(I18,F18,H18,G18,Permanent,Trigger,ObjectOverwrite)</f>
        <v>#VALUE!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_xll.qlCompositeQuote(I19,F19,H19,G19,Permanent,Trigger,ObjectOverwrite)</f>
        <v>#VALUE!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_xll.qlCompositeQuote(I20,F20,H20,G20,Permanent,Trigger,ObjectOverwrite)</f>
        <v>#VALUE!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_xll.qlCompositeQuote(I21,F21,H21,G21,Permanent,Trigger,ObjectOverwrite)</f>
        <v>#VALUE!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_xll.qlCompositeQuote(I22,F22,H22,G22,Permanent,Trigger,ObjectOverwrite)</f>
        <v>#VALUE!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_xll.qlCompositeQuote(I23,F23,H23,G23,Permanent,Trigger,ObjectOverwrite)</f>
        <v>#VALUE!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_xll.qlCompositeQuote(I24,F24,H24,G24,Permanent,Trigger,ObjectOverwrite)</f>
        <v>#VALUE!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_xll.qlCompositeQuote(I25,F25,H25,G25,Permanent,Trigger,ObjectOverwrite)</f>
        <v>#VALUE!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_xll.qlCompositeQuote(I26,F26,H26,G26,Permanent,Trigger,ObjectOverwrite)</f>
        <v>#VALUE!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_xll.qlCompositeQuote(I27,F27,H27,G27,Permanent,Trigger,ObjectOverwrite)</f>
        <v>#VALUE!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_xll.qlCompositeQuote(I28,F28,H28,G28,Permanent,Trigger,ObjectOverwrite)</f>
        <v>#VALUE!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_xll.qlCompositeQuote(I29,F29,H29,G29,Permanent,Trigger,ObjectOverwrite)</f>
        <v>#VALUE!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_xll.qlCompositeQuote(I30,F30,H30,G30,Permanent,Trigger,ObjectOverwrite)</f>
        <v>#VALUE!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_xll.qlCompositeQuote(I31,F31,H31,G31,Permanent,Trigger,ObjectOverwrite)</f>
        <v>#VALUE!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_xll.qlCompositeQuote(I32,F32,H32,G32,Permanent,Trigger,ObjectOverwrite)</f>
        <v>#VALUE!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_xll.qlCompositeQuote(I33,F33,H33,G33,Permanent,Trigger,ObjectOverwrite)</f>
        <v>#VALUE!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_xll.qlCompositeQuote(I34,F34,H34,G34,Permanent,Trigger,ObjectOverwrite)</f>
        <v>#VALUE!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_xll.qlCompositeQuote(I35,F35,H35,G35,Permanent,Trigger,ObjectOverwrite)</f>
        <v>#VALUE!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_xll.qlCompositeQuote(I36,F36,H36,G36,Permanent,Trigger,ObjectOverwrite)</f>
        <v>#VALUE!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_xll.qlCompositeQuote(I37,F37,H37,G37,Permanent,Trigger,ObjectOverwrite)</f>
        <v>#VALUE!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_xll.qlCompositeQuote(I38,F38,H38,G38,Permanent,Trigger,ObjectOverwrite)</f>
        <v>#VALUE!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_xll.qlCompositeQuote(I39,F39,H39,G39,Permanent,Trigger,ObjectOverwrite)</f>
        <v>#VALUE!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_xll.qlCompositeQuote(I3,F3,H3,G3,Permanent,Trigger,ObjectOverwrite)</f>
        <v>#VALUE!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_xll.qlCompositeQuote(I4,F4,H4,G4,Permanent,Trigger,ObjectOverwrite)</f>
        <v>#VALUE!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_xll.qlCompositeQuote(I5,F5,H5,G5,Permanent,Trigger,ObjectOverwrite)</f>
        <v>#VALUE!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_xll.qlCompositeQuote(I6,F6,H6,G6,Permanent,Trigger,ObjectOverwrite)</f>
        <v>#VALUE!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_xll.qlCompositeQuote(I7,F7,H7,G7,Permanent,Trigger,ObjectOverwrite)</f>
        <v>#VALUE!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_xll.qlCompositeQuote(I8,F8,H8,G8,Permanent,Trigger,ObjectOverwrite)</f>
        <v>#VALUE!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_xll.qlCompositeQuote(I9,F9,H9,G9,Permanent,Trigger,ObjectOverwrite)</f>
        <v>#VALUE!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_xll.qlCompositeQuote(I10,F10,H10,G10,Permanent,Trigger,ObjectOverwrite)</f>
        <v>#VALUE!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_xll.qlCompositeQuote(I11,F11,H11,G11,Permanent,Trigger,ObjectOverwrite)</f>
        <v>#VALUE!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_xll.qlCompositeQuote(I12,F12,H12,G12,Permanent,Trigger,ObjectOverwrite)</f>
        <v>#VALUE!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_xll.qlCompositeQuote(I13,F13,H13,G13,Permanent,Trigger,ObjectOverwrite)</f>
        <v>#VALUE!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_xll.qlCompositeQuote(I14,F14,H14,G14,Permanent,Trigger,ObjectOverwrite)</f>
        <v>#VALUE!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_xll.qlCompositeQuote(I15,F15,H15,G15,Permanent,Trigger,ObjectOverwrite)</f>
        <v>#VALUE!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_xll.qlCompositeQuote(I16,F16,H16,G16,Permanent,Trigger,ObjectOverwrite)</f>
        <v>#VALUE!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_xll.qlCompositeQuote(I17,F17,H17,G17,Permanent,Trigger,ObjectOverwrite)</f>
        <v>#VALUE!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_xll.qlCompositeQuote(I18,F18,H18,G18,Permanent,Trigger,ObjectOverwrite)</f>
        <v>#VALUE!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_xll.qlCompositeQuote(I19,F19,H19,G19,Permanent,Trigger,ObjectOverwrite)</f>
        <v>#VALUE!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_xll.qlCompositeQuote(I20,F20,H20,G20,Permanent,Trigger,ObjectOverwrite)</f>
        <v>#VALUE!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_xll.qlCompositeQuote(I21,F21,H21,G21,Permanent,Trigger,ObjectOverwrite)</f>
        <v>#VALUE!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_xll.qlCompositeQuote(I22,F22,H22,G22,Permanent,Trigger,ObjectOverwrite)</f>
        <v>#VALUE!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_xll.qlCompositeQuote(I23,F23,H23,G23,Permanent,Trigger,ObjectOverwrite)</f>
        <v>#VALUE!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_xll.qlCompositeQuote(I24,F24,H24,G24,Permanent,Trigger,ObjectOverwrite)</f>
        <v>#VALUE!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_xll.qlCompositeQuote(I25,F25,H25,G25,Permanent,Trigger,ObjectOverwrite)</f>
        <v>#VALUE!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_xll.qlCompositeQuote(I26,F26,H26,G26,Permanent,Trigger,ObjectOverwrite)</f>
        <v>#VALUE!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_xll.qlCompositeQuote(I27,F27,H27,G27,Permanent,Trigger,ObjectOverwrite)</f>
        <v>#VALUE!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_xll.qlCompositeQuote(I28,F28,H28,G28,Permanent,Trigger,ObjectOverwrite)</f>
        <v>#VALUE!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_xll.qlCompositeQuote(I29,F29,H29,G29,Permanent,Trigger,ObjectOverwrite)</f>
        <v>#VALUE!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_xll.qlCompositeQuote(I30,F30,H30,G30,Permanent,Trigger,ObjectOverwrite)</f>
        <v>#VALUE!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_xll.qlCompositeQuote(I31,F31,H31,G31,Permanent,Trigger,ObjectOverwrite)</f>
        <v>#VALUE!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_xll.qlCompositeQuote(I32,F32,H32,G32,Permanent,Trigger,ObjectOverwrite)</f>
        <v>#VALUE!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_xll.qlCompositeQuote(I33,F33,H33,G33,Permanent,Trigger,ObjectOverwrite)</f>
        <v>#VALUE!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_xll.qlCompositeQuote(I34,F34,H34,G34,Permanent,Trigger,ObjectOverwrite)</f>
        <v>#VALUE!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_xll.qlCompositeQuote(I35,F35,H35,G35,Permanent,Trigger,ObjectOverwrite)</f>
        <v>#VALUE!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_xll.qlCompositeQuote(I36,F36,H36,G36,Permanent,Trigger,ObjectOverwrite)</f>
        <v>#VALUE!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_xll.qlCompositeQuote(I37,F37,H37,G37,Permanent,Trigger,ObjectOverwrite)</f>
        <v>#VALUE!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_xll.qlCompositeQuote(I38,F38,H38,G38,Permanent,Trigger,ObjectOverwrite)</f>
        <v>#VALUE!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_xll.qlCompositeQuote(I39,F39,H39,G39,Permanent,Trigger,ObjectOverwrite)</f>
        <v>#VALUE!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_xll.qlCompositeQuote(H3,E3,G3,F3,Permanent,Trigger,ObjectOverwrite)</f>
        <v>#VALUE!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_xll.qlCompositeQuote(H4,E4,G4,F4,Permanent,Trigger,ObjectOverwrite)</f>
        <v>#VALUE!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_xll.qlCompositeQuote(H5,E5,G5,F5,Permanent,Trigger,ObjectOverwrite)</f>
        <v>#VALUE!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_xll.qlCompositeQuote(H6,E6,G6,F6,Permanent,Trigger,ObjectOverwrite)</f>
        <v>#VALUE!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_xll.qlCompositeQuote(H7,E7,G7,F7,Permanent,Trigger,ObjectOverwrite)</f>
        <v>#VALUE!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_xll.qlCompositeQuote(H8,E8,G8,F8,Permanent,Trigger,ObjectOverwrite)</f>
        <v>#VALUE!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_xll.qlCompositeQuote(H9,E9,G9,F9,Permanent,Trigger,ObjectOverwrite)</f>
        <v>#VALUE!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_xll.qlCompositeQuote(H10,E10,G10,F10,Permanent,Trigger,ObjectOverwrite)</f>
        <v>#VALUE!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_xll.qlCompositeQuote(H11,E11,G11,F11,Permanent,Trigger,ObjectOverwrite)</f>
        <v>#VALUE!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_xll.qlCompositeQuote(H12,E12,G12,F12,Permanent,Trigger,ObjectOverwrite)</f>
        <v>#VALUE!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_xll.qlCompositeQuote(H13,E13,G13,F13,Permanent,Trigger,ObjectOverwrite)</f>
        <v>#VALUE!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_xll.qlCompositeQuote(H14,E14,G14,F14,Permanent,Trigger,ObjectOverwrite)</f>
        <v>#VALUE!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_xll.qlCompositeQuote(H15,E15,G15,F15,Permanent,Trigger,ObjectOverwrite)</f>
        <v>#VALUE!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_xll.qlCompositeQuote(H16,E16,G16,F16,Permanent,Trigger,ObjectOverwrite)</f>
        <v>#VALUE!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_xll.qlCompositeQuote(H17,E17,G17,F17,Permanent,Trigger,ObjectOverwrite)</f>
        <v>#VALUE!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_xll.qlCompositeQuote(H18,E18,G18,F18,Permanent,Trigger,ObjectOverwrite)</f>
        <v>#VALUE!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_xll.qlCompositeQuote(H19,E19,G19,F19,Permanent,Trigger,ObjectOverwrite)</f>
        <v>#VALUE!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_xll.qlCompositeQuote(H20,E20,G20,F20,Permanent,Trigger,ObjectOverwrite)</f>
        <v>#VALUE!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_xll.qlCompositeQuote(H21,E21,G21,F21,Permanent,Trigger,ObjectOverwrite)</f>
        <v>#VALUE!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_xll.qlCompositeQuote(H22,E22,G22,F22,Permanent,Trigger,ObjectOverwrite)</f>
        <v>#VALUE!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_xll.qlCompositeQuote(H23,E23,G23,F23,Permanent,Trigger,ObjectOverwrite)</f>
        <v>#VALUE!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_xll.qlCompositeQuote(H24,E24,G24,F24,Permanent,Trigger,ObjectOverwrite)</f>
        <v>#VALUE!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_xll.qlCompositeQuote(H25,E25,G25,F25,Permanent,Trigger,ObjectOverwrite)</f>
        <v>#VALUE!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_xll.qlCompositeQuote(H26,E26,G26,F26,Permanent,Trigger,ObjectOverwrite)</f>
        <v>#VALUE!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_xll.qlCompositeQuote(H27,E27,G27,F27,Permanent,Trigger,ObjectOverwrite)</f>
        <v>#VALUE!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_xll.qlCompositeQuote(H28,E28,G28,F28,Permanent,Trigger,ObjectOverwrite)</f>
        <v>#VALUE!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_xll.qlCompositeQuote(H29,E29,G29,F29,Permanent,Trigger,ObjectOverwrite)</f>
        <v>#VALUE!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_xll.qlCompositeQuote(H30,E30,G30,F30,Permanent,Trigger,ObjectOverwrite)</f>
        <v>#VALUE!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_xll.qlCompositeQuote(H31,E31,G31,F31,Permanent,Trigger,ObjectOverwrite)</f>
        <v>#VALUE!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_xll.qlCompositeQuote(H32,E32,G32,F32,Permanent,Trigger,ObjectOverwrite)</f>
        <v>#VALUE!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_xll.qlCompositeQuote(H33,E33,G33,F33,Permanent,Trigger,ObjectOverwrite)</f>
        <v>#VALUE!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_xll.qlCompositeQuote(H34,E34,G34,F34,Permanent,Trigger,ObjectOverwrite)</f>
        <v>#VALUE!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_xll.qlCompositeQuote(H35,E35,G35,F35,Permanent,Trigger,ObjectOverwrite)</f>
        <v>#VALUE!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_xll.qlCompositeQuote(H36,E36,G36,F36,Permanent,Trigger,ObjectOverwrite)</f>
        <v>#VALUE!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_xll.qlCompositeQuote(H37,E37,G37,F37,Permanent,Trigger,ObjectOverwrite)</f>
        <v>#VALUE!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_xll.qlCompositeQuote(H38,E38,G38,F38,Permanent,Trigger,ObjectOverwrite)</f>
        <v>#VALUE!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_xll.qlCompositeQuote(H39,E39,G39,F39,Permanent,Trigger,ObjectOverwrite)</f>
        <v>#VALUE!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#VALUE!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#VALUE!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#VALUE!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#VALUE!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#VALUE!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#VALUE!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#VALUE!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#VALUE!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#VALUE!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#VALUE!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#VALUE!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#VALUE!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#VALUE!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#VALUE!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#VALUE!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#VALUE!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#VALUE!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#VALUE!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#VALUE!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#VALUE!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#VALUE!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#VALUE!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#VALUE!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#VALUE!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#VALUE!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#VALUE!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#VALUE!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#VALUE!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#VALUE!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#VALUE!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#VALUE!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#VALUE!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#VALUE!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#VALUE!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#VALUE!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#VALUE!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#VALUE!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_xll.qlCompositeQuote(I3,F3,H3,G3,Permanent,Trigger,ObjectOverwrite)</f>
        <v>#VALUE!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_xll.qlCompositeQuote(I4,F4,H4,G4,Permanent,Trigger,ObjectOverwrite)</f>
        <v>#VALUE!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_xll.qlCompositeQuote(I5,F5,H5,G5,Permanent,Trigger,ObjectOverwrite)</f>
        <v>#VALUE!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_xll.qlCompositeQuote(I6,F6,H6,G6,Permanent,Trigger,ObjectOverwrite)</f>
        <v>#VALUE!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_xll.qlCompositeQuote(I7,F7,H7,G7,Permanent,Trigger,ObjectOverwrite)</f>
        <v>#VALUE!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_xll.qlCompositeQuote(I8,F8,H8,G8,Permanent,Trigger,ObjectOverwrite)</f>
        <v>#VALUE!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_xll.qlCompositeQuote(I9,F9,H9,G9,Permanent,Trigger,ObjectOverwrite)</f>
        <v>#VALUE!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_xll.qlCompositeQuote(I10,F10,H10,G10,Permanent,Trigger,ObjectOverwrite)</f>
        <v>#VALUE!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_xll.qlCompositeQuote(I11,F11,H11,G11,Permanent,Trigger,ObjectOverwrite)</f>
        <v>#VALUE!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_xll.qlCompositeQuote(I12,F12,H12,G12,Permanent,Trigger,ObjectOverwrite)</f>
        <v>#VALUE!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_xll.qlCompositeQuote(I13,F13,H13,G13,Permanent,Trigger,ObjectOverwrite)</f>
        <v>#VALUE!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_xll.qlCompositeQuote(I14,F14,H14,G14,Permanent,Trigger,ObjectOverwrite)</f>
        <v>#VALUE!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_xll.qlCompositeQuote(I15,F15,H15,G15,Permanent,Trigger,ObjectOverwrite)</f>
        <v>#VALUE!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_xll.qlCompositeQuote(I16,F16,H16,G16,Permanent,Trigger,ObjectOverwrite)</f>
        <v>#VALUE!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_xll.qlCompositeQuote(I17,F17,H17,G17,Permanent,Trigger,ObjectOverwrite)</f>
        <v>#VALUE!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_xll.qlCompositeQuote(I18,F18,H18,G18,Permanent,Trigger,ObjectOverwrite)</f>
        <v>#VALUE!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_xll.qlCompositeQuote(I19,F19,H19,G19,Permanent,Trigger,ObjectOverwrite)</f>
        <v>#VALUE!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_xll.qlCompositeQuote(I20,F20,H20,G20,Permanent,Trigger,ObjectOverwrite)</f>
        <v>#VALUE!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_xll.qlCompositeQuote(I21,F21,H21,G21,Permanent,Trigger,ObjectOverwrite)</f>
        <v>#VALUE!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_xll.qlCompositeQuote(I22,F22,H22,G22,Permanent,Trigger,ObjectOverwrite)</f>
        <v>#VALUE!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_xll.qlCompositeQuote(I23,F23,H23,G23,Permanent,Trigger,ObjectOverwrite)</f>
        <v>#VALUE!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_xll.qlCompositeQuote(I24,F24,H24,G24,Permanent,Trigger,ObjectOverwrite)</f>
        <v>#VALUE!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_xll.qlCompositeQuote(I25,F25,H25,G25,Permanent,Trigger,ObjectOverwrite)</f>
        <v>#VALUE!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_xll.qlCompositeQuote(I26,F26,H26,G26,Permanent,Trigger,ObjectOverwrite)</f>
        <v>#VALUE!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_xll.qlCompositeQuote(I27,F27,H27,G27,Permanent,Trigger,ObjectOverwrite)</f>
        <v>#VALUE!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_xll.qlCompositeQuote(I28,F28,H28,G28,Permanent,Trigger,ObjectOverwrite)</f>
        <v>#VALUE!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_xll.qlCompositeQuote(I29,F29,H29,G29,Permanent,Trigger,ObjectOverwrite)</f>
        <v>#VALUE!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_xll.qlCompositeQuote(I30,F30,H30,G30,Permanent,Trigger,ObjectOverwrite)</f>
        <v>#VALUE!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_xll.qlCompositeQuote(I31,F31,H31,G31,Permanent,Trigger,ObjectOverwrite)</f>
        <v>#VALUE!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_xll.qlCompositeQuote(I32,F32,H32,G32,Permanent,Trigger,ObjectOverwrite)</f>
        <v>#VALUE!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_xll.qlCompositeQuote(I33,F33,H33,G33,Permanent,Trigger,ObjectOverwrite)</f>
        <v>#VALUE!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_xll.qlCompositeQuote(I34,F34,H34,G34,Permanent,Trigger,ObjectOverwrite)</f>
        <v>#VALUE!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_xll.qlCompositeQuote(I35,F35,H35,G35,Permanent,Trigger,ObjectOverwrite)</f>
        <v>#VALUE!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_xll.qlCompositeQuote(I36,F36,H36,G36,Permanent,Trigger,ObjectOverwrite)</f>
        <v>#VALUE!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_xll.qlCompositeQuote(I37,F37,H37,G37,Permanent,Trigger,ObjectOverwrite)</f>
        <v>#VALUE!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_xll.qlCompositeQuote(I38,F38,H38,G38,Permanent,Trigger,ObjectOverwrite)</f>
        <v>#VALUE!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_xll.qlCompositeQuote(I39,F39,H39,G39,Permanent,Trigger,ObjectOverwrite)</f>
        <v>#VALUE!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_xll.qlCalendarAdvance("TARGET",B4,"-4M","f",FALSE,Trigger)</f>
        <v>#NUM!</v>
      </c>
      <c r="D3" s="438" t="s">
        <v>241</v>
      </c>
      <c r="E3" s="438" t="s">
        <v>241</v>
      </c>
    </row>
    <row r="4" spans="1:6" ht="24" customHeight="1" x14ac:dyDescent="0.2">
      <c r="A4" s="427" t="s">
        <v>235</v>
      </c>
      <c r="B4" s="430">
        <f>_xll.qlSettingsEvaluationDate(Trigger)</f>
        <v>42246</v>
      </c>
      <c r="D4" s="439" t="s">
        <v>242</v>
      </c>
      <c r="E4" s="439" t="s">
        <v>243</v>
      </c>
      <c r="F4" s="441" t="s">
        <v>218</v>
      </c>
    </row>
    <row r="5" spans="1:6" ht="22.5" x14ac:dyDescent="0.2">
      <c r="A5" s="427" t="s">
        <v>236</v>
      </c>
      <c r="B5" s="436" t="e">
        <f>"START:"&amp;B3&amp; " END:"&amp;B4&amp;" INTERVAL:1D"</f>
        <v>#NUM!</v>
      </c>
      <c r="D5" s="431">
        <v>42137</v>
      </c>
      <c r="E5" s="433">
        <v>-8.9999999999999993E-3</v>
      </c>
      <c r="F5" s="433" t="b">
        <f>_xll.qlIndexAddFixings($B$1,D5,E5/100,TRUE,E5)</f>
        <v>1</v>
      </c>
    </row>
    <row r="6" spans="1:6" x14ac:dyDescent="0.2">
      <c r="D6" s="432">
        <v>42136</v>
      </c>
      <c r="E6" s="434">
        <v>-8.9999999999999993E-3</v>
      </c>
      <c r="F6" s="434" t="b">
        <f>_xll.qlIndexAddFixings($B$1,D6,E6/100,TRUE,E6)</f>
        <v>1</v>
      </c>
    </row>
    <row r="7" spans="1:6" x14ac:dyDescent="0.2">
      <c r="A7" s="427" t="s">
        <v>237</v>
      </c>
      <c r="B7" s="430" t="s">
        <v>238</v>
      </c>
      <c r="D7" s="432">
        <v>42135</v>
      </c>
      <c r="E7" s="434">
        <v>-8.9999999999999993E-3</v>
      </c>
      <c r="F7" s="434" t="b">
        <f>_xll.qlIndexAddFixings($B$1,D7,E7/100,TRUE,E7)</f>
        <v>1</v>
      </c>
    </row>
    <row r="8" spans="1:6" x14ac:dyDescent="0.2">
      <c r="D8" s="432">
        <v>42132</v>
      </c>
      <c r="E8" s="434">
        <v>-8.9999999999999993E-3</v>
      </c>
      <c r="F8" s="434" t="b">
        <f>_xll.qlIndexAddFixings($B$1,D8,E8/100,TRUE,E8)</f>
        <v>1</v>
      </c>
    </row>
    <row r="9" spans="1:6" x14ac:dyDescent="0.2">
      <c r="A9" s="427" t="s">
        <v>244</v>
      </c>
      <c r="B9" s="430" t="s">
        <v>239</v>
      </c>
      <c r="D9" s="432">
        <v>42131</v>
      </c>
      <c r="E9" s="434">
        <v>-8.9999999999999993E-3</v>
      </c>
      <c r="F9" s="434" t="b">
        <f>_xll.qlIndexAddFixings($B$1,D9,E9/100,TRUE,E9)</f>
        <v>1</v>
      </c>
    </row>
    <row r="10" spans="1:6" x14ac:dyDescent="0.2">
      <c r="B10" s="437" t="s">
        <v>240</v>
      </c>
      <c r="D10" s="432">
        <v>42130</v>
      </c>
      <c r="E10" s="434">
        <v>-8.0000000000000002E-3</v>
      </c>
      <c r="F10" s="434" t="b">
        <f>_xll.qlIndexAddFixings($B$1,D10,E10/100,TRUE,E10)</f>
        <v>1</v>
      </c>
    </row>
    <row r="11" spans="1:6" x14ac:dyDescent="0.2">
      <c r="D11" s="432">
        <v>42129</v>
      </c>
      <c r="E11" s="434">
        <v>-8.0000000000000002E-3</v>
      </c>
      <c r="F11" s="434" t="b">
        <f>_xll.qlIndexAddFixings($B$1,D11,E11/100,TRUE,E11)</f>
        <v>1</v>
      </c>
    </row>
    <row r="12" spans="1:6" x14ac:dyDescent="0.2">
      <c r="D12" s="432">
        <v>42128</v>
      </c>
      <c r="E12" s="434">
        <v>-7.0000000000000001E-3</v>
      </c>
      <c r="F12" s="434" t="b">
        <f>_xll.qlIndexAddFixings($B$1,D12,E12/100,TRUE,E12)</f>
        <v>1</v>
      </c>
    </row>
    <row r="13" spans="1:6" x14ac:dyDescent="0.2">
      <c r="D13" s="432">
        <v>42124</v>
      </c>
      <c r="E13" s="434">
        <v>-5.0000000000000001E-3</v>
      </c>
      <c r="F13" s="434" t="b">
        <f>_xll.qlIndexAddFixings($B$1,D13,E13/100,TRUE,E13)</f>
        <v>1</v>
      </c>
    </row>
    <row r="14" spans="1:6" x14ac:dyDescent="0.2">
      <c r="D14" s="432">
        <v>42123</v>
      </c>
      <c r="E14" s="434">
        <v>-5.0000000000000001E-3</v>
      </c>
      <c r="F14" s="434" t="b">
        <f>_xll.qlIndexAddFixings($B$1,D14,E14/100,TRUE,E14)</f>
        <v>1</v>
      </c>
    </row>
    <row r="15" spans="1:6" x14ac:dyDescent="0.2">
      <c r="D15" s="432">
        <v>42122</v>
      </c>
      <c r="E15" s="434">
        <v>-5.0000000000000001E-3</v>
      </c>
      <c r="F15" s="434" t="b">
        <f>_xll.qlIndexAddFixings($B$1,D15,E15/100,TRUE,E15)</f>
        <v>1</v>
      </c>
    </row>
    <row r="16" spans="1:6" x14ac:dyDescent="0.2">
      <c r="D16" s="432">
        <v>42121</v>
      </c>
      <c r="E16" s="434">
        <v>-2E-3</v>
      </c>
      <c r="F16" s="434" t="b">
        <f>_xll.qlIndexAddFixings($B$1,D16,E16/100,TRUE,E16)</f>
        <v>1</v>
      </c>
    </row>
    <row r="17" spans="4:6" x14ac:dyDescent="0.2">
      <c r="D17" s="432">
        <v>42118</v>
      </c>
      <c r="E17" s="434">
        <v>-1E-3</v>
      </c>
      <c r="F17" s="434" t="b">
        <f>_xll.qlIndexAddFixings($B$1,D17,E17/100,TRUE,E17)</f>
        <v>1</v>
      </c>
    </row>
    <row r="18" spans="4:6" x14ac:dyDescent="0.2">
      <c r="D18" s="432">
        <v>42117</v>
      </c>
      <c r="E18" s="434">
        <v>-2E-3</v>
      </c>
      <c r="F18" s="434" t="b">
        <f>_xll.qlIndexAddFixings($B$1,D18,E18/100,TRUE,E18)</f>
        <v>1</v>
      </c>
    </row>
    <row r="19" spans="4:6" x14ac:dyDescent="0.2">
      <c r="D19" s="432">
        <v>42116</v>
      </c>
      <c r="E19" s="434">
        <v>-2E-3</v>
      </c>
      <c r="F19" s="434" t="b">
        <f>_xll.qlIndexAddFixings($B$1,D19,E19/100,TRUE,E19)</f>
        <v>1</v>
      </c>
    </row>
    <row r="20" spans="4:6" x14ac:dyDescent="0.2">
      <c r="D20" s="432">
        <v>42115</v>
      </c>
      <c r="E20" s="434">
        <v>-1E-3</v>
      </c>
      <c r="F20" s="434" t="b">
        <f>_xll.qlIndexAddFixings($B$1,D20,E20/100,TRUE,E20)</f>
        <v>1</v>
      </c>
    </row>
    <row r="21" spans="4:6" x14ac:dyDescent="0.2">
      <c r="D21" s="432">
        <v>42114</v>
      </c>
      <c r="E21" s="434">
        <v>1E-3</v>
      </c>
      <c r="F21" s="434" t="b">
        <f>_xll.qlIndexAddFixings($B$1,D21,E21/100,TRUE,E21)</f>
        <v>1</v>
      </c>
    </row>
    <row r="22" spans="4:6" x14ac:dyDescent="0.2">
      <c r="D22" s="432">
        <v>42111</v>
      </c>
      <c r="E22" s="434">
        <v>1E-3</v>
      </c>
      <c r="F22" s="434" t="b">
        <f>_xll.qlIndexAddFixings($B$1,D22,E22/100,TRUE,E22)</f>
        <v>1</v>
      </c>
    </row>
    <row r="23" spans="4:6" x14ac:dyDescent="0.2">
      <c r="D23" s="432">
        <v>42110</v>
      </c>
      <c r="E23" s="434">
        <v>2E-3</v>
      </c>
      <c r="F23" s="434" t="b">
        <f>_xll.qlIndexAddFixings($B$1,D23,E23/100,TRUE,E23)</f>
        <v>1</v>
      </c>
    </row>
    <row r="24" spans="4:6" x14ac:dyDescent="0.2">
      <c r="D24" s="432">
        <v>42109</v>
      </c>
      <c r="E24" s="434">
        <v>4.0000000000000001E-3</v>
      </c>
      <c r="F24" s="434" t="b">
        <f>_xll.qlIndexAddFixings($B$1,D24,E24/100,TRUE,E24)</f>
        <v>1</v>
      </c>
    </row>
    <row r="25" spans="4:6" x14ac:dyDescent="0.2">
      <c r="D25" s="432">
        <v>42108</v>
      </c>
      <c r="E25" s="434">
        <v>8.0000000000000002E-3</v>
      </c>
      <c r="F25" s="434" t="b">
        <f>_xll.qlIndexAddFixings($B$1,D25,E25/100,TRUE,E25)</f>
        <v>1</v>
      </c>
    </row>
    <row r="26" spans="4:6" x14ac:dyDescent="0.2">
      <c r="D26" s="432">
        <v>42107</v>
      </c>
      <c r="E26" s="434">
        <v>1.0999999999999999E-2</v>
      </c>
      <c r="F26" s="434" t="b">
        <f>_xll.qlIndexAddFixings($B$1,D26,E26/100,TRUE,E26)</f>
        <v>1</v>
      </c>
    </row>
    <row r="27" spans="4:6" x14ac:dyDescent="0.2">
      <c r="D27" s="432">
        <v>42104</v>
      </c>
      <c r="E27" s="434">
        <v>1.2E-2</v>
      </c>
      <c r="F27" s="434" t="b">
        <f>_xll.qlIndexAddFixings($B$1,D27,E27/100,TRUE,E27)</f>
        <v>1</v>
      </c>
    </row>
    <row r="28" spans="4:6" x14ac:dyDescent="0.2">
      <c r="D28" s="432">
        <v>42103</v>
      </c>
      <c r="E28" s="434">
        <v>1.2E-2</v>
      </c>
      <c r="F28" s="434" t="b">
        <f>_xll.qlIndexAddFixings($B$1,D28,E28/100,TRUE,E28)</f>
        <v>1</v>
      </c>
    </row>
    <row r="29" spans="4:6" x14ac:dyDescent="0.2">
      <c r="D29" s="432">
        <v>42102</v>
      </c>
      <c r="E29" s="434">
        <v>1.4E-2</v>
      </c>
      <c r="F29" s="434" t="b">
        <f>_xll.qlIndexAddFixings($B$1,D29,E29/100,TRUE,E29)</f>
        <v>1</v>
      </c>
    </row>
    <row r="30" spans="4:6" x14ac:dyDescent="0.2">
      <c r="D30" s="432">
        <v>42101</v>
      </c>
      <c r="E30" s="434">
        <v>1.6E-2</v>
      </c>
      <c r="F30" s="434" t="b">
        <f>_xll.qlIndexAddFixings($B$1,D30,E30/100,TRUE,E30)</f>
        <v>1</v>
      </c>
    </row>
    <row r="31" spans="4:6" x14ac:dyDescent="0.2">
      <c r="D31" s="432">
        <v>42096</v>
      </c>
      <c r="E31" s="434">
        <v>1.7999999999999999E-2</v>
      </c>
      <c r="F31" s="434" t="b">
        <f>_xll.qlIndexAddFixings($B$1,D31,E31/100,TRUE,E31)</f>
        <v>1</v>
      </c>
    </row>
    <row r="32" spans="4:6" x14ac:dyDescent="0.2">
      <c r="D32" s="432">
        <v>42095</v>
      </c>
      <c r="E32" s="434">
        <v>1.7999999999999999E-2</v>
      </c>
      <c r="F32" s="434" t="b">
        <f>_xll.qlIndexAddFixings($B$1,D32,E32/100,TRUE,E32)</f>
        <v>1</v>
      </c>
    </row>
    <row r="33" spans="4:6" x14ac:dyDescent="0.2">
      <c r="D33" s="432">
        <v>42094</v>
      </c>
      <c r="E33" s="434">
        <v>1.9E-2</v>
      </c>
      <c r="F33" s="434" t="b">
        <f>_xll.qlIndexAddFixings($B$1,D33,E33/100,TRUE,E33)</f>
        <v>1</v>
      </c>
    </row>
    <row r="34" spans="4:6" x14ac:dyDescent="0.2">
      <c r="D34" s="432">
        <v>42093</v>
      </c>
      <c r="E34" s="434">
        <v>1.7999999999999999E-2</v>
      </c>
      <c r="F34" s="434" t="b">
        <f>_xll.qlIndexAddFixings($B$1,D34,E34/100,TRUE,E34)</f>
        <v>1</v>
      </c>
    </row>
    <row r="35" spans="4:6" x14ac:dyDescent="0.2">
      <c r="D35" s="432">
        <v>42090</v>
      </c>
      <c r="E35" s="434">
        <v>2.1000000000000001E-2</v>
      </c>
      <c r="F35" s="434" t="b">
        <f>_xll.qlIndexAddFixings($B$1,D35,E35/100,TRUE,E35)</f>
        <v>1</v>
      </c>
    </row>
    <row r="36" spans="4:6" x14ac:dyDescent="0.2">
      <c r="D36" s="432">
        <v>42089</v>
      </c>
      <c r="E36" s="434">
        <v>2.1000000000000001E-2</v>
      </c>
      <c r="F36" s="434" t="b">
        <f>_xll.qlIndexAddFixings($B$1,D36,E36/100,TRUE,E36)</f>
        <v>1</v>
      </c>
    </row>
    <row r="37" spans="4:6" x14ac:dyDescent="0.2">
      <c r="D37" s="432">
        <v>42088</v>
      </c>
      <c r="E37" s="434">
        <v>2.1000000000000001E-2</v>
      </c>
      <c r="F37" s="434" t="b">
        <f>_xll.qlIndexAddFixings($B$1,D37,E37/100,TRUE,E37)</f>
        <v>1</v>
      </c>
    </row>
    <row r="38" spans="4:6" x14ac:dyDescent="0.2">
      <c r="D38" s="432">
        <v>42087</v>
      </c>
      <c r="E38" s="434">
        <v>2.1000000000000001E-2</v>
      </c>
      <c r="F38" s="434" t="b">
        <f>_xll.qlIndexAddFixings($B$1,D38,E38/100,TRUE,E38)</f>
        <v>1</v>
      </c>
    </row>
    <row r="39" spans="4:6" x14ac:dyDescent="0.2">
      <c r="D39" s="432">
        <v>42086</v>
      </c>
      <c r="E39" s="434">
        <v>2.1999999999999999E-2</v>
      </c>
      <c r="F39" s="434" t="b">
        <f>_xll.qlIndexAddFixings($B$1,D39,E39/100,TRUE,E39)</f>
        <v>1</v>
      </c>
    </row>
    <row r="40" spans="4:6" x14ac:dyDescent="0.2">
      <c r="D40" s="432">
        <v>42083</v>
      </c>
      <c r="E40" s="434">
        <v>2.1000000000000001E-2</v>
      </c>
      <c r="F40" s="434" t="b">
        <f>_xll.qlIndexAddFixings($B$1,D40,E40/100,TRUE,E40)</f>
        <v>1</v>
      </c>
    </row>
    <row r="41" spans="4:6" x14ac:dyDescent="0.2">
      <c r="D41" s="432">
        <v>42082</v>
      </c>
      <c r="E41" s="434">
        <v>2.4E-2</v>
      </c>
      <c r="F41" s="434" t="b">
        <f>_xll.qlIndexAddFixings($B$1,D41,E41/100,TRUE,E41)</f>
        <v>1</v>
      </c>
    </row>
    <row r="42" spans="4:6" x14ac:dyDescent="0.2">
      <c r="D42" s="432">
        <v>42081</v>
      </c>
      <c r="E42" s="434">
        <v>2.5000000000000001E-2</v>
      </c>
      <c r="F42" s="434" t="b">
        <f>_xll.qlIndexAddFixings($B$1,D42,E42/100,TRUE,E42)</f>
        <v>1</v>
      </c>
    </row>
    <row r="43" spans="4:6" x14ac:dyDescent="0.2">
      <c r="D43" s="432">
        <v>42080</v>
      </c>
      <c r="E43" s="434">
        <v>2.5000000000000001E-2</v>
      </c>
      <c r="F43" s="434" t="b">
        <f>_xll.qlIndexAddFixings($B$1,D43,E43/100,TRUE,E43)</f>
        <v>1</v>
      </c>
    </row>
    <row r="44" spans="4:6" x14ac:dyDescent="0.2">
      <c r="D44" s="432">
        <v>42079</v>
      </c>
      <c r="E44" s="434">
        <v>2.5000000000000001E-2</v>
      </c>
      <c r="F44" s="434" t="b">
        <f>_xll.qlIndexAddFixings($B$1,D44,E44/100,TRUE,E44)</f>
        <v>1</v>
      </c>
    </row>
    <row r="45" spans="4:6" x14ac:dyDescent="0.2">
      <c r="D45" s="432">
        <v>42076</v>
      </c>
      <c r="E45" s="434">
        <v>2.5000000000000001E-2</v>
      </c>
      <c r="F45" s="434" t="b">
        <f>_xll.qlIndexAddFixings($B$1,D45,E45/100,TRUE,E45)</f>
        <v>1</v>
      </c>
    </row>
    <row r="46" spans="4:6" x14ac:dyDescent="0.2">
      <c r="D46" s="432">
        <v>42075</v>
      </c>
      <c r="E46" s="434">
        <v>2.7E-2</v>
      </c>
      <c r="F46" s="434" t="b">
        <f>_xll.qlIndexAddFixings($B$1,D46,E46/100,TRUE,E46)</f>
        <v>1</v>
      </c>
    </row>
    <row r="47" spans="4:6" x14ac:dyDescent="0.2">
      <c r="D47" s="432">
        <v>42074</v>
      </c>
      <c r="E47" s="434">
        <v>2.9000000000000001E-2</v>
      </c>
      <c r="F47" s="434" t="b">
        <f>_xll.qlIndexAddFixings($B$1,D47,E47/100,TRUE,E47)</f>
        <v>1</v>
      </c>
    </row>
    <row r="48" spans="4:6" x14ac:dyDescent="0.2">
      <c r="D48" s="432">
        <v>42073</v>
      </c>
      <c r="E48" s="434">
        <v>3.2000000000000001E-2</v>
      </c>
      <c r="F48" s="434" t="b">
        <f>_xll.qlIndexAddFixings($B$1,D48,E48/100,TRUE,E48)</f>
        <v>1</v>
      </c>
    </row>
    <row r="49" spans="4:6" x14ac:dyDescent="0.2">
      <c r="D49" s="432">
        <v>42072</v>
      </c>
      <c r="E49" s="434">
        <v>3.5000000000000003E-2</v>
      </c>
      <c r="F49" s="434" t="b">
        <f>_xll.qlIndexAddFixings($B$1,D49,E49/100,TRUE,E49)</f>
        <v>1</v>
      </c>
    </row>
    <row r="50" spans="4:6" x14ac:dyDescent="0.2">
      <c r="D50" s="432">
        <v>42069</v>
      </c>
      <c r="E50" s="434">
        <v>3.5999999999999997E-2</v>
      </c>
      <c r="F50" s="434" t="b">
        <f>_xll.qlIndexAddFixings($B$1,D50,E50/100,TRUE,E50)</f>
        <v>1</v>
      </c>
    </row>
    <row r="51" spans="4:6" x14ac:dyDescent="0.2">
      <c r="D51" s="432">
        <v>42068</v>
      </c>
      <c r="E51" s="434">
        <v>3.5999999999999997E-2</v>
      </c>
      <c r="F51" s="434" t="b">
        <f>_xll.qlIndexAddFixings($B$1,D51,E51/100,TRUE,E51)</f>
        <v>1</v>
      </c>
    </row>
    <row r="52" spans="4:6" x14ac:dyDescent="0.2">
      <c r="D52" s="432">
        <v>42067</v>
      </c>
      <c r="E52" s="434">
        <v>3.7999999999999999E-2</v>
      </c>
      <c r="F52" s="434" t="b">
        <f>_xll.qlIndexAddFixings($B$1,D52,E52/100,TRUE,E52)</f>
        <v>1</v>
      </c>
    </row>
    <row r="53" spans="4:6" x14ac:dyDescent="0.2">
      <c r="D53" s="432">
        <v>42066</v>
      </c>
      <c r="E53" s="434">
        <v>3.7999999999999999E-2</v>
      </c>
      <c r="F53" s="434" t="b">
        <f>_xll.qlIndexAddFixings($B$1,D53,E53/100,TRUE,E53)</f>
        <v>1</v>
      </c>
    </row>
    <row r="54" spans="4:6" x14ac:dyDescent="0.2">
      <c r="D54" s="432">
        <v>42065</v>
      </c>
      <c r="E54" s="434">
        <v>3.9E-2</v>
      </c>
      <c r="F54" s="434" t="b">
        <f>_xll.qlIndexAddFixings($B$1,D54,E54/100,TRUE,E54)</f>
        <v>1</v>
      </c>
    </row>
    <row r="55" spans="4:6" x14ac:dyDescent="0.2">
      <c r="D55" s="432">
        <v>42062</v>
      </c>
      <c r="E55" s="434">
        <v>3.9E-2</v>
      </c>
      <c r="F55" s="434" t="b">
        <f>_xll.qlIndexAddFixings($B$1,D55,E55/100,TRUE,E55)</f>
        <v>1</v>
      </c>
    </row>
    <row r="56" spans="4:6" x14ac:dyDescent="0.2">
      <c r="D56" s="432">
        <v>42061</v>
      </c>
      <c r="E56" s="434">
        <v>0.04</v>
      </c>
      <c r="F56" s="434" t="b">
        <f>_xll.qlIndexAddFixings($B$1,D56,E56/100,TRUE,E56)</f>
        <v>1</v>
      </c>
    </row>
    <row r="57" spans="4:6" x14ac:dyDescent="0.2">
      <c r="D57" s="432">
        <v>42060</v>
      </c>
      <c r="E57" s="434">
        <v>4.2000000000000003E-2</v>
      </c>
      <c r="F57" s="434" t="b">
        <f>_xll.qlIndexAddFixings($B$1,D57,E57/100,TRUE,E57)</f>
        <v>1</v>
      </c>
    </row>
    <row r="58" spans="4:6" x14ac:dyDescent="0.2">
      <c r="D58" s="432">
        <v>42059</v>
      </c>
      <c r="E58" s="434">
        <v>4.3999999999999997E-2</v>
      </c>
      <c r="F58" s="434" t="b">
        <f>_xll.qlIndexAddFixings($B$1,D58,E58/100,TRUE,E58)</f>
        <v>1</v>
      </c>
    </row>
    <row r="59" spans="4:6" x14ac:dyDescent="0.2">
      <c r="D59" s="432">
        <v>42058</v>
      </c>
      <c r="E59" s="434">
        <v>4.4999999999999998E-2</v>
      </c>
      <c r="F59" s="434" t="b">
        <f>_xll.qlIndexAddFixings($B$1,D59,E59/100,TRUE,E59)</f>
        <v>1</v>
      </c>
    </row>
    <row r="60" spans="4:6" x14ac:dyDescent="0.2">
      <c r="D60" s="432">
        <v>42055</v>
      </c>
      <c r="E60" s="434">
        <v>4.8000000000000001E-2</v>
      </c>
      <c r="F60" s="434" t="b">
        <f>_xll.qlIndexAddFixings($B$1,D60,E60/100,TRUE,E60)</f>
        <v>1</v>
      </c>
    </row>
    <row r="61" spans="4:6" x14ac:dyDescent="0.2">
      <c r="D61" s="432">
        <v>42054</v>
      </c>
      <c r="E61" s="434">
        <v>4.8000000000000001E-2</v>
      </c>
      <c r="F61" s="434" t="b">
        <f>_xll.qlIndexAddFixings($B$1,D61,E61/100,TRUE,E61)</f>
        <v>1</v>
      </c>
    </row>
    <row r="62" spans="4:6" x14ac:dyDescent="0.2">
      <c r="D62" s="432">
        <v>42053</v>
      </c>
      <c r="E62" s="434">
        <v>4.8000000000000001E-2</v>
      </c>
      <c r="F62" s="434" t="b">
        <f>_xll.qlIndexAddFixings($B$1,D62,E62/100,TRUE,E62)</f>
        <v>1</v>
      </c>
    </row>
    <row r="63" spans="4:6" x14ac:dyDescent="0.2">
      <c r="D63" s="432">
        <v>42052</v>
      </c>
      <c r="E63" s="434">
        <v>4.7E-2</v>
      </c>
      <c r="F63" s="434" t="b">
        <f>_xll.qlIndexAddFixings($B$1,D63,E63/100,TRUE,E63)</f>
        <v>1</v>
      </c>
    </row>
    <row r="64" spans="4:6" x14ac:dyDescent="0.2">
      <c r="D64" s="432">
        <v>42051</v>
      </c>
      <c r="E64" s="434">
        <v>4.8000000000000001E-2</v>
      </c>
      <c r="F64" s="434" t="b">
        <f>_xll.qlIndexAddFixings($B$1,D64,E64/100,TRUE,E64)</f>
        <v>1</v>
      </c>
    </row>
    <row r="65" spans="4:6" x14ac:dyDescent="0.2">
      <c r="D65" s="432">
        <v>42048</v>
      </c>
      <c r="E65" s="434">
        <v>4.8000000000000001E-2</v>
      </c>
      <c r="F65" s="434" t="b">
        <f>_xll.qlIndexAddFixings($B$1,D65,E65/100,TRUE,E65)</f>
        <v>1</v>
      </c>
    </row>
    <row r="66" spans="4:6" x14ac:dyDescent="0.2">
      <c r="D66" s="432">
        <v>42047</v>
      </c>
      <c r="E66" s="434">
        <v>4.8000000000000001E-2</v>
      </c>
      <c r="F66" s="434" t="b">
        <f>_xll.qlIndexAddFixings($B$1,D66,E66/100,TRUE,E66)</f>
        <v>1</v>
      </c>
    </row>
    <row r="67" spans="4:6" x14ac:dyDescent="0.2">
      <c r="D67" s="432">
        <v>42046</v>
      </c>
      <c r="E67" s="434">
        <v>4.9000000000000002E-2</v>
      </c>
      <c r="F67" s="434" t="b">
        <f>_xll.qlIndexAddFixings($B$1,D67,E67/100,TRUE,E67)</f>
        <v>1</v>
      </c>
    </row>
    <row r="68" spans="4:6" x14ac:dyDescent="0.2">
      <c r="D68" s="432">
        <v>42045</v>
      </c>
      <c r="E68" s="434">
        <v>0.05</v>
      </c>
      <c r="F68" s="434" t="b">
        <f>_xll.qlIndexAddFixings($B$1,D68,E68/100,TRUE,E68)</f>
        <v>1</v>
      </c>
    </row>
    <row r="69" spans="4:6" x14ac:dyDescent="0.2">
      <c r="D69" s="432">
        <v>42044</v>
      </c>
      <c r="E69" s="434">
        <v>5.0999999999999997E-2</v>
      </c>
      <c r="F69" s="434" t="b">
        <f>_xll.qlIndexAddFixings($B$1,D69,E69/100,TRUE,E69)</f>
        <v>1</v>
      </c>
    </row>
    <row r="70" spans="4:6" x14ac:dyDescent="0.2">
      <c r="D70" s="432">
        <v>42041</v>
      </c>
      <c r="E70" s="434">
        <v>5.2999999999999999E-2</v>
      </c>
      <c r="F70" s="434" t="b">
        <f>_xll.qlIndexAddFixings($B$1,D70,E70/100,TRUE,E70)</f>
        <v>1</v>
      </c>
    </row>
    <row r="71" spans="4:6" x14ac:dyDescent="0.2">
      <c r="D71" s="432">
        <v>42040</v>
      </c>
      <c r="E71" s="434">
        <v>5.0999999999999997E-2</v>
      </c>
      <c r="F71" s="434" t="b">
        <f>_xll.qlIndexAddFixings($B$1,D71,E71/100,TRUE,E71)</f>
        <v>1</v>
      </c>
    </row>
    <row r="72" spans="4:6" x14ac:dyDescent="0.2">
      <c r="D72" s="432">
        <v>42039</v>
      </c>
      <c r="E72" s="434">
        <v>5.5E-2</v>
      </c>
      <c r="F72" s="434" t="b">
        <f>_xll.qlIndexAddFixings($B$1,D72,E72/100,TRUE,E72)</f>
        <v>1</v>
      </c>
    </row>
    <row r="73" spans="4:6" x14ac:dyDescent="0.2">
      <c r="D73" s="432">
        <v>42038</v>
      </c>
      <c r="E73" s="434">
        <v>5.5E-2</v>
      </c>
      <c r="F73" s="434" t="b">
        <f>_xll.qlIndexAddFixings($B$1,D73,E73/100,TRUE,E73)</f>
        <v>1</v>
      </c>
    </row>
    <row r="74" spans="4:6" x14ac:dyDescent="0.2">
      <c r="D74" s="432">
        <v>42037</v>
      </c>
      <c r="E74" s="434">
        <v>5.5E-2</v>
      </c>
      <c r="F74" s="434" t="b">
        <f>_xll.qlIndexAddFixings($B$1,D74,E74/100,TRUE,E74)</f>
        <v>1</v>
      </c>
    </row>
    <row r="75" spans="4:6" x14ac:dyDescent="0.2">
      <c r="D75" s="432">
        <v>42034</v>
      </c>
      <c r="E75" s="434">
        <v>5.3999999999999999E-2</v>
      </c>
      <c r="F75" s="434" t="b">
        <f>_xll.qlIndexAddFixings($B$1,D75,E75/100,TRUE,E75)</f>
        <v>1</v>
      </c>
    </row>
    <row r="76" spans="4:6" x14ac:dyDescent="0.2">
      <c r="D76" s="432">
        <v>42033</v>
      </c>
      <c r="E76" s="434">
        <v>5.1999999999999998E-2</v>
      </c>
      <c r="F76" s="434" t="b">
        <f>_xll.qlIndexAddFixings($B$1,D76,E76/100,TRUE,E76)</f>
        <v>1</v>
      </c>
    </row>
    <row r="77" spans="4:6" x14ac:dyDescent="0.2">
      <c r="D77" s="432">
        <v>42032</v>
      </c>
      <c r="E77" s="434">
        <v>5.2999999999999999E-2</v>
      </c>
      <c r="F77" s="434" t="b">
        <f>_xll.qlIndexAddFixings($B$1,D77,E77/100,TRUE,E77)</f>
        <v>1</v>
      </c>
    </row>
    <row r="78" spans="4:6" x14ac:dyDescent="0.2">
      <c r="D78" s="432">
        <v>42031</v>
      </c>
      <c r="E78" s="434">
        <v>5.5E-2</v>
      </c>
      <c r="F78" s="434" t="b">
        <f>_xll.qlIndexAddFixings($B$1,D78,E78/100,TRUE,E78)</f>
        <v>1</v>
      </c>
    </row>
    <row r="79" spans="4:6" x14ac:dyDescent="0.2">
      <c r="D79" s="432">
        <v>42030</v>
      </c>
      <c r="E79" s="434">
        <v>5.3999999999999999E-2</v>
      </c>
      <c r="F79" s="434" t="b">
        <f>_xll.qlIndexAddFixings($B$1,D79,E79/100,TRUE,E79)</f>
        <v>1</v>
      </c>
    </row>
    <row r="80" spans="4:6" x14ac:dyDescent="0.2">
      <c r="D80" s="432">
        <v>42027</v>
      </c>
      <c r="E80" s="434">
        <v>5.2999999999999999E-2</v>
      </c>
      <c r="F80" s="434" t="b">
        <f>_xll.qlIndexAddFixings($B$1,D80,E80/100,TRUE,E80)</f>
        <v>1</v>
      </c>
    </row>
    <row r="81" spans="4:6" x14ac:dyDescent="0.2">
      <c r="D81" s="432">
        <v>42026</v>
      </c>
      <c r="E81" s="434">
        <v>5.5E-2</v>
      </c>
      <c r="F81" s="434" t="b">
        <f>_xll.qlIndexAddFixings($B$1,D81,E81/100,TRUE,E81)</f>
        <v>1</v>
      </c>
    </row>
    <row r="82" spans="4:6" x14ac:dyDescent="0.2">
      <c r="D82" s="432">
        <v>42025</v>
      </c>
      <c r="E82" s="434">
        <v>5.5E-2</v>
      </c>
      <c r="F82" s="434" t="b">
        <f>_xll.qlIndexAddFixings($B$1,D82,E82/100,TRUE,E82)</f>
        <v>1</v>
      </c>
    </row>
    <row r="83" spans="4:6" x14ac:dyDescent="0.2">
      <c r="D83" s="432">
        <v>42024</v>
      </c>
      <c r="E83" s="434">
        <v>5.5E-2</v>
      </c>
      <c r="F83" s="434" t="b">
        <f>_xll.qlIndexAddFixings($B$1,D83,E83/100,TRUE,E83)</f>
        <v>1</v>
      </c>
    </row>
    <row r="84" spans="4:6" x14ac:dyDescent="0.2">
      <c r="D84" s="432">
        <v>42023</v>
      </c>
      <c r="E84" s="434">
        <v>5.6000000000000001E-2</v>
      </c>
      <c r="F84" s="434" t="b">
        <f>_xll.qlIndexAddFixings($B$1,D84,E84/100,TRUE,E84)</f>
        <v>1</v>
      </c>
    </row>
    <row r="85" spans="4:6" x14ac:dyDescent="0.2">
      <c r="D85" s="432">
        <v>42020</v>
      </c>
      <c r="E85" s="434">
        <v>0.06</v>
      </c>
      <c r="F85" s="434" t="b">
        <f>_xll.qlIndexAddFixings($B$1,D85,E85/100,TRUE,E85)</f>
        <v>1</v>
      </c>
    </row>
    <row r="86" spans="4:6" x14ac:dyDescent="0.2">
      <c r="D86" s="432">
        <v>42019</v>
      </c>
      <c r="E86" s="434">
        <v>6.9000000000000006E-2</v>
      </c>
      <c r="F86" s="434" t="b">
        <f>_xll.qlIndexAddFixings($B$1,D86,E86/100,TRUE,E86)</f>
        <v>1</v>
      </c>
    </row>
    <row r="87" spans="4:6" x14ac:dyDescent="0.2">
      <c r="D87" s="432">
        <v>42018</v>
      </c>
      <c r="E87" s="434">
        <v>6.9000000000000006E-2</v>
      </c>
      <c r="F87" s="434" t="b">
        <f>_xll.qlIndexAddFixings($B$1,D87,E87/100,TRUE,E87)</f>
        <v>1</v>
      </c>
    </row>
    <row r="88" spans="4:6" x14ac:dyDescent="0.2">
      <c r="D88" s="432">
        <v>41967</v>
      </c>
      <c r="E88" s="434">
        <v>8.1000000000000003E-2</v>
      </c>
      <c r="F88" s="434" t="b">
        <f>_xll.qlIndexAddFixings($B$1,D88,E88/100,TRUE,E88)</f>
        <v>1</v>
      </c>
    </row>
    <row r="89" spans="4:6" x14ac:dyDescent="0.2">
      <c r="D89" s="432">
        <v>41883</v>
      </c>
      <c r="E89" s="434">
        <v>0.159</v>
      </c>
      <c r="F89" s="434" t="b">
        <f>_xll.qlIndexAddFixings($B$1,D89,E89/100,TRUE,E89)</f>
        <v>1</v>
      </c>
    </row>
    <row r="90" spans="4:6" x14ac:dyDescent="0.2">
      <c r="D90" s="432">
        <v>41876</v>
      </c>
      <c r="E90" s="434">
        <v>0.17499999999999999</v>
      </c>
      <c r="F90" s="434" t="b">
        <f>_xll.qlIndexAddFixings($B$1,D90,E90/100,TRUE,E90)</f>
        <v>1</v>
      </c>
    </row>
    <row r="91" spans="4:6" x14ac:dyDescent="0.2">
      <c r="D91" s="432">
        <v>41873</v>
      </c>
      <c r="E91" s="434">
        <v>0.183</v>
      </c>
      <c r="F91" s="434" t="b">
        <f>_xll.qlIndexAddFixings($B$1,D91,E91/100,TRUE,E91)</f>
        <v>1</v>
      </c>
    </row>
    <row r="92" spans="4:6" x14ac:dyDescent="0.2">
      <c r="D92" s="432">
        <v>41842</v>
      </c>
      <c r="E92" s="434">
        <v>0.20599999999999999</v>
      </c>
      <c r="F92" s="434" t="b">
        <f>_xll.qlIndexAddFixings($B$1,D92,E92/100,TRUE,E92)</f>
        <v>1</v>
      </c>
    </row>
    <row r="93" spans="4:6" x14ac:dyDescent="0.2">
      <c r="D93" s="432">
        <v>41841</v>
      </c>
      <c r="E93" s="434">
        <v>0.20399999999999999</v>
      </c>
      <c r="F93" s="434" t="b">
        <f>_xll.qlIndexAddFixings($B$1,D93,E93/100,TRUE,E93)</f>
        <v>1</v>
      </c>
    </row>
    <row r="94" spans="4:6" x14ac:dyDescent="0.2">
      <c r="D94" s="432"/>
      <c r="E94" s="434"/>
      <c r="F94" s="434" t="e">
        <f>_xll.qlIndexAddFixings($B$1,D94,E94/100,TRUE,E94)</f>
        <v>#NUM!</v>
      </c>
    </row>
    <row r="95" spans="4:6" x14ac:dyDescent="0.2">
      <c r="D95" s="432"/>
      <c r="E95" s="434"/>
      <c r="F95" s="434" t="e">
        <f>_xll.qlIndexAddFixings($B$1,D95,E95/100,TRUE,E95)</f>
        <v>#NUM!</v>
      </c>
    </row>
    <row r="96" spans="4:6" x14ac:dyDescent="0.2">
      <c r="D96" s="432"/>
      <c r="E96" s="434"/>
      <c r="F96" s="434" t="e">
        <f>_xll.qlIndexAddFixings($B$1,D96,E96/100,TRUE,E96)</f>
        <v>#NUM!</v>
      </c>
    </row>
    <row r="97" spans="4:6" x14ac:dyDescent="0.2">
      <c r="D97" s="432"/>
      <c r="E97" s="434"/>
      <c r="F97" s="434" t="e">
        <f>_xll.qlIndexAddFixings($B$1,D97,E97/100,TRUE,E97)</f>
        <v>#NUM!</v>
      </c>
    </row>
    <row r="98" spans="4:6" x14ac:dyDescent="0.2">
      <c r="D98" s="432"/>
      <c r="E98" s="434"/>
      <c r="F98" s="434" t="e">
        <f>_xll.qlIndexAddFixings($B$1,D98,E98/100,TRUE,E98)</f>
        <v>#NUM!</v>
      </c>
    </row>
    <row r="99" spans="4:6" x14ac:dyDescent="0.2">
      <c r="D99" s="432"/>
      <c r="E99" s="434"/>
      <c r="F99" s="434" t="e">
        <f>_xll.qlIndexAddFixings($B$1,D99,E99/100,TRUE,E99)</f>
        <v>#NUM!</v>
      </c>
    </row>
    <row r="100" spans="4:6" x14ac:dyDescent="0.2">
      <c r="D100" s="432"/>
      <c r="E100" s="434"/>
      <c r="F100" s="434" t="e">
        <f>_xll.qlIndexAddFixings($B$1,D100,E100/100,TRUE,E100)</f>
        <v>#NUM!</v>
      </c>
    </row>
    <row r="101" spans="4:6" x14ac:dyDescent="0.2">
      <c r="D101" s="432"/>
      <c r="E101" s="434"/>
      <c r="F101" s="434" t="e">
        <f>_xll.qlIndexAddFixings($B$1,D101,E101/100,TRUE,E101)</f>
        <v>#NUM!</v>
      </c>
    </row>
    <row r="102" spans="4:6" x14ac:dyDescent="0.2">
      <c r="D102" s="432"/>
      <c r="E102" s="434"/>
      <c r="F102" s="434" t="e">
        <f>_xll.qlIndexAddFixings($B$1,D102,E102/100,TRUE,E102)</f>
        <v>#NUM!</v>
      </c>
    </row>
    <row r="103" spans="4:6" x14ac:dyDescent="0.2">
      <c r="D103" s="432"/>
      <c r="E103" s="434"/>
      <c r="F103" s="434" t="e">
        <f>_xll.qlIndexAddFixings($B$1,D103,E103/100,TRUE,E103)</f>
        <v>#NUM!</v>
      </c>
    </row>
    <row r="104" spans="4:6" x14ac:dyDescent="0.2">
      <c r="D104" s="432"/>
      <c r="E104" s="434"/>
      <c r="F104" s="434" t="e">
        <f>_xll.qlIndexAddFixings($B$1,D104,E104/100,TRUE,E104)</f>
        <v>#NUM!</v>
      </c>
    </row>
    <row r="105" spans="4:6" x14ac:dyDescent="0.2">
      <c r="D105" s="432"/>
      <c r="E105" s="434"/>
      <c r="F105" s="434" t="e">
        <f>_xll.qlIndexAddFixings($B$1,D105,E105/100,TRUE,E105)</f>
        <v>#NUM!</v>
      </c>
    </row>
    <row r="106" spans="4:6" x14ac:dyDescent="0.2">
      <c r="D106" s="432"/>
      <c r="E106" s="434"/>
      <c r="F106" s="434" t="e">
        <f>_xll.qlIndexAddFixings($B$1,D106,E106/100,TRUE,E106)</f>
        <v>#NUM!</v>
      </c>
    </row>
    <row r="107" spans="4:6" x14ac:dyDescent="0.2">
      <c r="D107" s="432"/>
      <c r="E107" s="434"/>
      <c r="F107" s="434" t="e">
        <f>_xll.qlIndexAddFixings($B$1,D107,E107/100,TRUE,E107)</f>
        <v>#NUM!</v>
      </c>
    </row>
    <row r="108" spans="4:6" x14ac:dyDescent="0.2">
      <c r="D108" s="432"/>
      <c r="E108" s="434"/>
      <c r="F108" s="434" t="e">
        <f>_xll.qlIndexAddFixings($B$1,D108,E108/100,TRUE,E108)</f>
        <v>#NUM!</v>
      </c>
    </row>
    <row r="109" spans="4:6" x14ac:dyDescent="0.2">
      <c r="D109" s="432"/>
      <c r="E109" s="434"/>
      <c r="F109" s="434" t="e">
        <f>_xll.qlIndexAddFixings($B$1,D109,E109/100,TRUE,E109)</f>
        <v>#NUM!</v>
      </c>
    </row>
    <row r="110" spans="4:6" x14ac:dyDescent="0.2">
      <c r="D110" s="432"/>
      <c r="E110" s="434"/>
      <c r="F110" s="434" t="e">
        <f>_xll.qlIndexAddFixings($B$1,D110,E110/100,TRUE,E110)</f>
        <v>#NUM!</v>
      </c>
    </row>
    <row r="111" spans="4:6" x14ac:dyDescent="0.2">
      <c r="D111" s="432"/>
      <c r="E111" s="434"/>
      <c r="F111" s="434" t="e">
        <f>_xll.qlIndexAddFixings($B$1,D111,E111/100,TRUE,E111)</f>
        <v>#NUM!</v>
      </c>
    </row>
    <row r="112" spans="4:6" x14ac:dyDescent="0.2">
      <c r="D112" s="432"/>
      <c r="E112" s="434"/>
      <c r="F112" s="434" t="e">
        <f>_xll.qlIndexAddFixings($B$1,D112,E112/100,TRUE,E112)</f>
        <v>#NUM!</v>
      </c>
    </row>
    <row r="113" spans="4:6" x14ac:dyDescent="0.2">
      <c r="D113" s="432"/>
      <c r="E113" s="434"/>
      <c r="F113" s="434" t="e">
        <f>_xll.qlIndexAddFixings($B$1,D113,E113/100,TRUE,E113)</f>
        <v>#NUM!</v>
      </c>
    </row>
    <row r="114" spans="4:6" x14ac:dyDescent="0.2">
      <c r="D114" s="432"/>
      <c r="E114" s="434"/>
      <c r="F114" s="434" t="e">
        <f>_xll.qlIndexAddFixings($B$1,D114,E114/100,TRUE,E114)</f>
        <v>#NUM!</v>
      </c>
    </row>
    <row r="115" spans="4:6" x14ac:dyDescent="0.2">
      <c r="D115" s="432"/>
      <c r="E115" s="434"/>
      <c r="F115" s="434" t="e">
        <f>_xll.qlIndexAddFixings($B$1,D115,E115/100,TRUE,E115)</f>
        <v>#NUM!</v>
      </c>
    </row>
    <row r="116" spans="4:6" x14ac:dyDescent="0.2">
      <c r="D116" s="432"/>
      <c r="E116" s="434"/>
      <c r="F116" s="434" t="e">
        <f>_xll.qlIndexAddFixings($B$1,D116,E116/100,TRUE,E116)</f>
        <v>#NUM!</v>
      </c>
    </row>
    <row r="117" spans="4:6" x14ac:dyDescent="0.2">
      <c r="D117" s="432"/>
      <c r="E117" s="434"/>
      <c r="F117" s="434" t="e">
        <f>_xll.qlIndexAddFixings($B$1,D117,E117/100,TRUE,E117)</f>
        <v>#NUM!</v>
      </c>
    </row>
    <row r="118" spans="4:6" x14ac:dyDescent="0.2">
      <c r="D118" s="432"/>
      <c r="E118" s="434"/>
      <c r="F118" s="434" t="e">
        <f>_xll.qlIndexAddFixings($B$1,D118,E118/100,TRUE,E118)</f>
        <v>#NUM!</v>
      </c>
    </row>
    <row r="119" spans="4:6" x14ac:dyDescent="0.2">
      <c r="D119" s="432"/>
      <c r="E119" s="434"/>
      <c r="F119" s="434" t="e">
        <f>_xll.qlIndexAddFixings($B$1,D119,E119/100,TRUE,E119)</f>
        <v>#NUM!</v>
      </c>
    </row>
    <row r="120" spans="4:6" x14ac:dyDescent="0.2">
      <c r="D120" s="432"/>
      <c r="E120" s="434"/>
      <c r="F120" s="434" t="e">
        <f>_xll.qlIndexAddFixings($B$1,D120,E120/100,TRUE,E120)</f>
        <v>#NUM!</v>
      </c>
    </row>
    <row r="121" spans="4:6" x14ac:dyDescent="0.2">
      <c r="D121" s="432"/>
      <c r="E121" s="434"/>
      <c r="F121" s="434" t="e">
        <f>_xll.qlIndexAddFixings($B$1,D121,E121/100,TRUE,E121)</f>
        <v>#NUM!</v>
      </c>
    </row>
    <row r="122" spans="4:6" x14ac:dyDescent="0.2">
      <c r="D122" s="432"/>
      <c r="E122" s="434"/>
      <c r="F122" s="434" t="e">
        <f>_xll.qlIndexAddFixings($B$1,D122,E122/100,TRUE,E122)</f>
        <v>#NUM!</v>
      </c>
    </row>
    <row r="123" spans="4:6" x14ac:dyDescent="0.2">
      <c r="D123" s="432"/>
      <c r="E123" s="434"/>
      <c r="F123" s="434" t="e">
        <f>_xll.qlIndexAddFixings($B$1,D123,E123/100,TRUE,E123)</f>
        <v>#NUM!</v>
      </c>
    </row>
    <row r="124" spans="4:6" x14ac:dyDescent="0.2">
      <c r="D124" s="432"/>
      <c r="E124" s="434"/>
      <c r="F124" s="434" t="e">
        <f>_xll.qlIndexAddFixings($B$1,D124,E124/100,TRUE,E124)</f>
        <v>#NUM!</v>
      </c>
    </row>
    <row r="125" spans="4:6" x14ac:dyDescent="0.2">
      <c r="D125" s="432"/>
      <c r="E125" s="434"/>
      <c r="F125" s="434" t="e">
        <f>_xll.qlIndexAddFixings($B$1,D125,E125/100,TRUE,E125)</f>
        <v>#NUM!</v>
      </c>
    </row>
    <row r="126" spans="4:6" x14ac:dyDescent="0.2">
      <c r="D126" s="432"/>
      <c r="E126" s="434"/>
      <c r="F126" s="434" t="e">
        <f>_xll.qlIndexAddFixings($B$1,D126,E126/100,TRUE,E126)</f>
        <v>#NUM!</v>
      </c>
    </row>
    <row r="127" spans="4:6" x14ac:dyDescent="0.2">
      <c r="D127" s="432"/>
      <c r="E127" s="434"/>
      <c r="F127" s="434" t="e">
        <f>_xll.qlIndexAddFixings($B$1,D127,E127/100,TRUE,E127)</f>
        <v>#NUM!</v>
      </c>
    </row>
    <row r="128" spans="4:6" x14ac:dyDescent="0.2">
      <c r="D128" s="432"/>
      <c r="E128" s="434"/>
      <c r="F128" s="434" t="e">
        <f>_xll.qlIndexAddFixings($B$1,D128,E128/100,TRUE,E128)</f>
        <v>#NUM!</v>
      </c>
    </row>
    <row r="129" spans="4:6" x14ac:dyDescent="0.2">
      <c r="D129" s="432"/>
      <c r="E129" s="434"/>
      <c r="F129" s="434" t="e">
        <f>_xll.qlIndexAddFixings($B$1,D129,E129/100,TRUE,E129)</f>
        <v>#NUM!</v>
      </c>
    </row>
    <row r="130" spans="4:6" x14ac:dyDescent="0.2">
      <c r="D130" s="432"/>
      <c r="E130" s="434"/>
      <c r="F130" s="434" t="e">
        <f>_xll.qlIndexAddFixings($B$1,D130,E130/100,TRUE,E130)</f>
        <v>#NUM!</v>
      </c>
    </row>
    <row r="131" spans="4:6" x14ac:dyDescent="0.2">
      <c r="D131" s="432"/>
      <c r="E131" s="434"/>
      <c r="F131" s="434" t="e">
        <f>_xll.qlIndexAddFixings($B$1,D131,E131/100,TRUE,E131)</f>
        <v>#NUM!</v>
      </c>
    </row>
    <row r="132" spans="4:6" x14ac:dyDescent="0.2">
      <c r="D132" s="432"/>
      <c r="E132" s="434"/>
      <c r="F132" s="434" t="e">
        <f>_xll.qlIndexAddFixings($B$1,D132,E132/100,TRUE,E132)</f>
        <v>#NUM!</v>
      </c>
    </row>
    <row r="133" spans="4:6" x14ac:dyDescent="0.2">
      <c r="D133" s="432"/>
      <c r="E133" s="434"/>
      <c r="F133" s="434" t="e">
        <f>_xll.qlIndexAddFixings($B$1,D133,E133/100,TRUE,E133)</f>
        <v>#NUM!</v>
      </c>
    </row>
    <row r="134" spans="4:6" x14ac:dyDescent="0.2">
      <c r="D134" s="432"/>
      <c r="E134" s="434"/>
      <c r="F134" s="434" t="e">
        <f>_xll.qlIndexAddFixings($B$1,D134,E134/100,TRUE,E134)</f>
        <v>#NUM!</v>
      </c>
    </row>
    <row r="135" spans="4:6" x14ac:dyDescent="0.2">
      <c r="D135" s="432"/>
      <c r="E135" s="434"/>
      <c r="F135" s="434" t="e">
        <f>_xll.qlIndexAddFixings($B$1,D135,E135/100,TRUE,E135)</f>
        <v>#NUM!</v>
      </c>
    </row>
    <row r="136" spans="4:6" x14ac:dyDescent="0.2">
      <c r="D136" s="432"/>
      <c r="E136" s="434"/>
      <c r="F136" s="434" t="e">
        <f>_xll.qlIndexAddFixings($B$1,D136,E136/100,TRUE,E136)</f>
        <v>#NUM!</v>
      </c>
    </row>
    <row r="137" spans="4:6" x14ac:dyDescent="0.2">
      <c r="D137" s="432"/>
      <c r="E137" s="434"/>
      <c r="F137" s="434" t="e">
        <f>_xll.qlIndexAddFixings($B$1,D137,E137/100,TRUE,E137)</f>
        <v>#NUM!</v>
      </c>
    </row>
    <row r="138" spans="4:6" x14ac:dyDescent="0.2">
      <c r="D138" s="432"/>
      <c r="E138" s="434"/>
      <c r="F138" s="434" t="e">
        <f>_xll.qlIndexAddFixings($B$1,D138,E138/100,TRUE,E138)</f>
        <v>#NUM!</v>
      </c>
    </row>
    <row r="139" spans="4:6" x14ac:dyDescent="0.2">
      <c r="D139" s="432"/>
      <c r="E139" s="434"/>
      <c r="F139" s="434" t="e">
        <f>_xll.qlIndexAddFixings($B$1,D139,E139/100,TRUE,E139)</f>
        <v>#NUM!</v>
      </c>
    </row>
    <row r="140" spans="4:6" x14ac:dyDescent="0.2">
      <c r="D140" s="432"/>
      <c r="E140" s="434"/>
      <c r="F140" s="434" t="e">
        <f>_xll.qlIndexAddFixings($B$1,D140,E140/100,TRUE,E140)</f>
        <v>#NUM!</v>
      </c>
    </row>
    <row r="141" spans="4:6" x14ac:dyDescent="0.2">
      <c r="D141" s="432"/>
      <c r="E141" s="434"/>
      <c r="F141" s="434" t="e">
        <f>_xll.qlIndexAddFixings($B$1,D141,E141/100,TRUE,E141)</f>
        <v>#NUM!</v>
      </c>
    </row>
    <row r="142" spans="4:6" x14ac:dyDescent="0.2">
      <c r="D142" s="432"/>
      <c r="E142" s="434"/>
      <c r="F142" s="434" t="e">
        <f>_xll.qlIndexAddFixings($B$1,D142,E142/100,TRUE,E142)</f>
        <v>#NUM!</v>
      </c>
    </row>
    <row r="143" spans="4:6" x14ac:dyDescent="0.2">
      <c r="D143" s="432"/>
      <c r="E143" s="434"/>
      <c r="F143" s="434" t="e">
        <f>_xll.qlIndexAddFixings($B$1,D143,E143/100,TRUE,E143)</f>
        <v>#NUM!</v>
      </c>
    </row>
    <row r="144" spans="4:6" x14ac:dyDescent="0.2">
      <c r="D144" s="432"/>
      <c r="E144" s="434"/>
      <c r="F144" s="434" t="e">
        <f>_xll.qlIndexAddFixings($B$1,D144,E144/100,TRUE,E144)</f>
        <v>#NUM!</v>
      </c>
    </row>
    <row r="145" spans="4:6" x14ac:dyDescent="0.2">
      <c r="D145" s="432"/>
      <c r="E145" s="434"/>
      <c r="F145" s="434" t="e">
        <f>_xll.qlIndexAddFixings($B$1,D145,E145/100,TRUE,E145)</f>
        <v>#NUM!</v>
      </c>
    </row>
    <row r="146" spans="4:6" x14ac:dyDescent="0.2">
      <c r="D146" s="432"/>
      <c r="E146" s="434"/>
      <c r="F146" s="434" t="e">
        <f>_xll.qlIndexAddFixings($B$1,D146,E146/100,TRUE,E146)</f>
        <v>#NUM!</v>
      </c>
    </row>
    <row r="147" spans="4:6" x14ac:dyDescent="0.2">
      <c r="D147" s="432"/>
      <c r="E147" s="434"/>
      <c r="F147" s="434" t="e">
        <f>_xll.qlIndexAddFixings($B$1,D147,E147/100,TRUE,E147)</f>
        <v>#NUM!</v>
      </c>
    </row>
    <row r="148" spans="4:6" x14ac:dyDescent="0.2">
      <c r="D148" s="432"/>
      <c r="E148" s="434"/>
      <c r="F148" s="434" t="e">
        <f>_xll.qlIndexAddFixings($B$1,D148,E148/100,TRUE,E148)</f>
        <v>#NUM!</v>
      </c>
    </row>
    <row r="149" spans="4:6" x14ac:dyDescent="0.2">
      <c r="D149" s="432"/>
      <c r="E149" s="434"/>
      <c r="F149" s="434" t="e">
        <f>_xll.qlIndexAddFixings($B$1,D149,E149/100,TRUE,E149)</f>
        <v>#NUM!</v>
      </c>
    </row>
    <row r="150" spans="4:6" x14ac:dyDescent="0.2">
      <c r="D150" s="432"/>
      <c r="E150" s="434"/>
      <c r="F150" s="434" t="e">
        <f>_xll.qlIndexAddFixings($B$1,D150,E150/100,TRUE,E150)</f>
        <v>#NUM!</v>
      </c>
    </row>
    <row r="151" spans="4:6" x14ac:dyDescent="0.2">
      <c r="D151" s="432"/>
      <c r="E151" s="434"/>
      <c r="F151" s="434" t="e">
        <f>_xll.qlIndexAddFixings($B$1,D151,E151/100,TRUE,E151)</f>
        <v>#NUM!</v>
      </c>
    </row>
    <row r="152" spans="4:6" x14ac:dyDescent="0.2">
      <c r="D152" s="432"/>
      <c r="E152" s="434"/>
      <c r="F152" s="434" t="e">
        <f>_xll.qlIndexAddFixings($B$1,D152,E152/100,TRUE,E152)</f>
        <v>#NUM!</v>
      </c>
    </row>
    <row r="153" spans="4:6" x14ac:dyDescent="0.2">
      <c r="D153" s="432"/>
      <c r="E153" s="434"/>
      <c r="F153" s="434" t="e">
        <f>_xll.qlIndexAddFixings($B$1,D153,E153/100,TRUE,E153)</f>
        <v>#NUM!</v>
      </c>
    </row>
    <row r="154" spans="4:6" x14ac:dyDescent="0.2">
      <c r="D154" s="432"/>
      <c r="E154" s="434"/>
      <c r="F154" s="434" t="e">
        <f>_xll.qlIndexAddFixings($B$1,D154,E154/100,TRUE,E154)</f>
        <v>#NUM!</v>
      </c>
    </row>
    <row r="155" spans="4:6" x14ac:dyDescent="0.2">
      <c r="D155" s="432"/>
      <c r="E155" s="434"/>
      <c r="F155" s="434" t="e">
        <f>_xll.qlIndexAddFixings($B$1,D155,E155/100,TRUE,E155)</f>
        <v>#NUM!</v>
      </c>
    </row>
    <row r="156" spans="4:6" x14ac:dyDescent="0.2">
      <c r="D156" s="432"/>
      <c r="E156" s="434"/>
      <c r="F156" s="434" t="e">
        <f>_xll.qlIndexAddFixings($B$1,D156,E156/100,TRUE,E156)</f>
        <v>#NUM!</v>
      </c>
    </row>
    <row r="157" spans="4:6" x14ac:dyDescent="0.2">
      <c r="D157" s="432"/>
      <c r="E157" s="434"/>
      <c r="F157" s="434" t="e">
        <f>_xll.qlIndexAddFixings($B$1,D157,E157/100,TRUE,E157)</f>
        <v>#NUM!</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_xll.qlCalendarAdvance("TARGET",B4,"-7M","f",FALSE,Trigger)</f>
        <v>#NUM!</v>
      </c>
      <c r="D3" s="438" t="s">
        <v>248</v>
      </c>
      <c r="E3" s="438" t="s">
        <v>248</v>
      </c>
    </row>
    <row r="4" spans="1:6" ht="24" customHeight="1" x14ac:dyDescent="0.2">
      <c r="A4" s="427" t="s">
        <v>235</v>
      </c>
      <c r="B4" s="430">
        <f>_xll.qlSettingsEvaluationDate(Trigger)</f>
        <v>42246</v>
      </c>
      <c r="D4" s="439" t="s">
        <v>242</v>
      </c>
      <c r="E4" s="439" t="s">
        <v>243</v>
      </c>
      <c r="F4" s="441" t="s">
        <v>218</v>
      </c>
    </row>
    <row r="5" spans="1:6" ht="22.5" x14ac:dyDescent="0.2">
      <c r="A5" s="427" t="s">
        <v>236</v>
      </c>
      <c r="B5" s="436" t="e">
        <f>"START:"&amp;B3&amp; " END:"&amp;B4&amp;" INTERVAL:1D"</f>
        <v>#NUM!</v>
      </c>
      <c r="D5" s="431">
        <v>42137</v>
      </c>
      <c r="E5" s="442">
        <v>0.06</v>
      </c>
      <c r="F5" s="433" t="b">
        <f>_xll.qlIndexAddFixings($B$1,D5,E5/100,TRUE,E5)</f>
        <v>1</v>
      </c>
    </row>
    <row r="6" spans="1:6" x14ac:dyDescent="0.2">
      <c r="D6" s="432">
        <v>42136</v>
      </c>
      <c r="E6" s="443">
        <v>6.0999999999999999E-2</v>
      </c>
      <c r="F6" s="434" t="b">
        <f>_xll.qlIndexAddFixings($B$1,D6,E6/100,TRUE,E6)</f>
        <v>1</v>
      </c>
    </row>
    <row r="7" spans="1:6" x14ac:dyDescent="0.2">
      <c r="A7" s="427" t="s">
        <v>237</v>
      </c>
      <c r="B7" s="430" t="s">
        <v>238</v>
      </c>
      <c r="D7" s="432">
        <v>42135</v>
      </c>
      <c r="E7" s="443">
        <v>6.0999999999999999E-2</v>
      </c>
      <c r="F7" s="434" t="b">
        <f>_xll.qlIndexAddFixings($B$1,D7,E7/100,TRUE,E7)</f>
        <v>1</v>
      </c>
    </row>
    <row r="8" spans="1:6" x14ac:dyDescent="0.2">
      <c r="D8" s="432">
        <v>42132</v>
      </c>
      <c r="E8" s="443">
        <v>6.0999999999999999E-2</v>
      </c>
      <c r="F8" s="434" t="b">
        <f>_xll.qlIndexAddFixings($B$1,D8,E8/100,TRUE,E8)</f>
        <v>1</v>
      </c>
    </row>
    <row r="9" spans="1:6" x14ac:dyDescent="0.2">
      <c r="A9" s="427" t="s">
        <v>244</v>
      </c>
      <c r="B9" s="430" t="s">
        <v>239</v>
      </c>
      <c r="D9" s="432">
        <v>42131</v>
      </c>
      <c r="E9" s="443">
        <v>6.0999999999999999E-2</v>
      </c>
      <c r="F9" s="434" t="b">
        <f>_xll.qlIndexAddFixings($B$1,D9,E9/100,TRUE,E9)</f>
        <v>1</v>
      </c>
    </row>
    <row r="10" spans="1:6" x14ac:dyDescent="0.2">
      <c r="B10" s="437" t="s">
        <v>240</v>
      </c>
      <c r="D10" s="432">
        <v>42130</v>
      </c>
      <c r="E10" s="443">
        <v>6.2E-2</v>
      </c>
      <c r="F10" s="434" t="b">
        <f>_xll.qlIndexAddFixings($B$1,D10,E10/100,TRUE,E10)</f>
        <v>1</v>
      </c>
    </row>
    <row r="11" spans="1:6" x14ac:dyDescent="0.2">
      <c r="D11" s="432">
        <v>42129</v>
      </c>
      <c r="E11" s="443">
        <v>6.0999999999999999E-2</v>
      </c>
      <c r="F11" s="434" t="b">
        <f>_xll.qlIndexAddFixings($B$1,D11,E11/100,TRUE,E11)</f>
        <v>1</v>
      </c>
    </row>
    <row r="12" spans="1:6" x14ac:dyDescent="0.2">
      <c r="D12" s="432">
        <v>42128</v>
      </c>
      <c r="E12" s="443">
        <v>6.4000000000000001E-2</v>
      </c>
      <c r="F12" s="434" t="b">
        <f>_xll.qlIndexAddFixings($B$1,D12,E12/100,TRUE,E12)</f>
        <v>1</v>
      </c>
    </row>
    <row r="13" spans="1:6" x14ac:dyDescent="0.2">
      <c r="D13" s="432">
        <v>42124</v>
      </c>
      <c r="E13" s="443">
        <v>6.4000000000000001E-2</v>
      </c>
      <c r="F13" s="434" t="b">
        <f>_xll.qlIndexAddFixings($B$1,D13,E13/100,TRUE,E13)</f>
        <v>1</v>
      </c>
    </row>
    <row r="14" spans="1:6" x14ac:dyDescent="0.2">
      <c r="D14" s="432">
        <v>42123</v>
      </c>
      <c r="E14" s="443">
        <v>6.0999999999999999E-2</v>
      </c>
      <c r="F14" s="434" t="b">
        <f>_xll.qlIndexAddFixings($B$1,D14,E14/100,TRUE,E14)</f>
        <v>1</v>
      </c>
    </row>
    <row r="15" spans="1:6" x14ac:dyDescent="0.2">
      <c r="D15" s="432">
        <v>42122</v>
      </c>
      <c r="E15" s="443">
        <v>6.2E-2</v>
      </c>
      <c r="F15" s="434" t="b">
        <f>_xll.qlIndexAddFixings($B$1,D15,E15/100,TRUE,E15)</f>
        <v>1</v>
      </c>
    </row>
    <row r="16" spans="1:6" x14ac:dyDescent="0.2">
      <c r="D16" s="432">
        <v>42121</v>
      </c>
      <c r="E16" s="443">
        <v>6.7000000000000004E-2</v>
      </c>
      <c r="F16" s="434" t="b">
        <f>_xll.qlIndexAddFixings($B$1,D16,E16/100,TRUE,E16)</f>
        <v>1</v>
      </c>
    </row>
    <row r="17" spans="4:6" x14ac:dyDescent="0.2">
      <c r="D17" s="432">
        <v>42118</v>
      </c>
      <c r="E17" s="443">
        <v>6.6000000000000003E-2</v>
      </c>
      <c r="F17" s="434" t="b">
        <f>_xll.qlIndexAddFixings($B$1,D17,E17/100,TRUE,E17)</f>
        <v>1</v>
      </c>
    </row>
    <row r="18" spans="4:6" x14ac:dyDescent="0.2">
      <c r="D18" s="432">
        <v>42117</v>
      </c>
      <c r="E18" s="443">
        <v>6.6000000000000003E-2</v>
      </c>
      <c r="F18" s="434" t="b">
        <f>_xll.qlIndexAddFixings($B$1,D18,E18/100,TRUE,E18)</f>
        <v>1</v>
      </c>
    </row>
    <row r="19" spans="4:6" x14ac:dyDescent="0.2">
      <c r="D19" s="432">
        <v>42116</v>
      </c>
      <c r="E19" s="443">
        <v>6.8000000000000005E-2</v>
      </c>
      <c r="F19" s="434" t="b">
        <f>_xll.qlIndexAddFixings($B$1,D19,E19/100,TRUE,E19)</f>
        <v>1</v>
      </c>
    </row>
    <row r="20" spans="4:6" x14ac:dyDescent="0.2">
      <c r="D20" s="432">
        <v>42115</v>
      </c>
      <c r="E20" s="443">
        <v>6.9000000000000006E-2</v>
      </c>
      <c r="F20" s="434" t="b">
        <f>_xll.qlIndexAddFixings($B$1,D20,E20/100,TRUE,E20)</f>
        <v>1</v>
      </c>
    </row>
    <row r="21" spans="4:6" x14ac:dyDescent="0.2">
      <c r="D21" s="432">
        <v>42114</v>
      </c>
      <c r="E21" s="443">
        <v>6.9000000000000006E-2</v>
      </c>
      <c r="F21" s="434" t="b">
        <f>_xll.qlIndexAddFixings($B$1,D21,E21/100,TRUE,E21)</f>
        <v>1</v>
      </c>
    </row>
    <row r="22" spans="4:6" x14ac:dyDescent="0.2">
      <c r="D22" s="432">
        <v>42111</v>
      </c>
      <c r="E22" s="443">
        <v>6.8000000000000005E-2</v>
      </c>
      <c r="F22" s="434" t="b">
        <f>_xll.qlIndexAddFixings($B$1,D22,E22/100,TRUE,E22)</f>
        <v>1</v>
      </c>
    </row>
    <row r="23" spans="4:6" x14ac:dyDescent="0.2">
      <c r="D23" s="432">
        <v>42110</v>
      </c>
      <c r="E23" s="443">
        <v>7.0000000000000007E-2</v>
      </c>
      <c r="F23" s="434" t="b">
        <f>_xll.qlIndexAddFixings($B$1,D23,E23/100,TRUE,E23)</f>
        <v>1</v>
      </c>
    </row>
    <row r="24" spans="4:6" x14ac:dyDescent="0.2">
      <c r="D24" s="432">
        <v>42109</v>
      </c>
      <c r="E24" s="443">
        <v>7.1999999999999995E-2</v>
      </c>
      <c r="F24" s="434" t="b">
        <f>_xll.qlIndexAddFixings($B$1,D24,E24/100,TRUE,E24)</f>
        <v>1</v>
      </c>
    </row>
    <row r="25" spans="4:6" x14ac:dyDescent="0.2">
      <c r="D25" s="432">
        <v>42108</v>
      </c>
      <c r="E25" s="443">
        <v>7.5999999999999998E-2</v>
      </c>
      <c r="F25" s="434" t="b">
        <f>_xll.qlIndexAddFixings($B$1,D25,E25/100,TRUE,E25)</f>
        <v>1</v>
      </c>
    </row>
    <row r="26" spans="4:6" x14ac:dyDescent="0.2">
      <c r="D26" s="432">
        <v>42107</v>
      </c>
      <c r="E26" s="443">
        <v>7.8E-2</v>
      </c>
      <c r="F26" s="434" t="b">
        <f>_xll.qlIndexAddFixings($B$1,D26,E26/100,TRUE,E26)</f>
        <v>1</v>
      </c>
    </row>
    <row r="27" spans="4:6" x14ac:dyDescent="0.2">
      <c r="D27" s="432">
        <v>42104</v>
      </c>
      <c r="E27" s="443">
        <v>7.9000000000000001E-2</v>
      </c>
      <c r="F27" s="434" t="b">
        <f>_xll.qlIndexAddFixings($B$1,D27,E27/100,TRUE,E27)</f>
        <v>1</v>
      </c>
    </row>
    <row r="28" spans="4:6" x14ac:dyDescent="0.2">
      <c r="D28" s="432">
        <v>42103</v>
      </c>
      <c r="E28" s="443">
        <v>8.1000000000000003E-2</v>
      </c>
      <c r="F28" s="434" t="b">
        <f>_xll.qlIndexAddFixings($B$1,D28,E28/100,TRUE,E28)</f>
        <v>1</v>
      </c>
    </row>
    <row r="29" spans="4:6" x14ac:dyDescent="0.2">
      <c r="D29" s="432">
        <v>42102</v>
      </c>
      <c r="E29" s="443">
        <v>8.1000000000000003E-2</v>
      </c>
      <c r="F29" s="434" t="b">
        <f>_xll.qlIndexAddFixings($B$1,D29,E29/100,TRUE,E29)</f>
        <v>1</v>
      </c>
    </row>
    <row r="30" spans="4:6" x14ac:dyDescent="0.2">
      <c r="D30" s="432">
        <v>42101</v>
      </c>
      <c r="E30" s="443">
        <v>8.5000000000000006E-2</v>
      </c>
      <c r="F30" s="434" t="b">
        <f>_xll.qlIndexAddFixings($B$1,D30,E30/100,TRUE,E30)</f>
        <v>1</v>
      </c>
    </row>
    <row r="31" spans="4:6" x14ac:dyDescent="0.2">
      <c r="D31" s="432">
        <v>42096</v>
      </c>
      <c r="E31" s="443">
        <v>8.5999999999999993E-2</v>
      </c>
      <c r="F31" s="434" t="b">
        <f>_xll.qlIndexAddFixings($B$1,D31,E31/100,TRUE,E31)</f>
        <v>1</v>
      </c>
    </row>
    <row r="32" spans="4:6" x14ac:dyDescent="0.2">
      <c r="D32" s="432">
        <v>42095</v>
      </c>
      <c r="E32" s="443">
        <v>8.7999999999999995E-2</v>
      </c>
      <c r="F32" s="434" t="b">
        <f>_xll.qlIndexAddFixings($B$1,D32,E32/100,TRUE,E32)</f>
        <v>1</v>
      </c>
    </row>
    <row r="33" spans="4:6" x14ac:dyDescent="0.2">
      <c r="D33" s="432">
        <v>42094</v>
      </c>
      <c r="E33" s="443">
        <v>8.6999999999999994E-2</v>
      </c>
      <c r="F33" s="434" t="b">
        <f>_xll.qlIndexAddFixings($B$1,D33,E33/100,TRUE,E33)</f>
        <v>1</v>
      </c>
    </row>
    <row r="34" spans="4:6" x14ac:dyDescent="0.2">
      <c r="D34" s="432">
        <v>42093</v>
      </c>
      <c r="E34" s="443">
        <v>8.6999999999999994E-2</v>
      </c>
      <c r="F34" s="434" t="b">
        <f>_xll.qlIndexAddFixings($B$1,D34,E34/100,TRUE,E34)</f>
        <v>1</v>
      </c>
    </row>
    <row r="35" spans="4:6" x14ac:dyDescent="0.2">
      <c r="D35" s="432">
        <v>42090</v>
      </c>
      <c r="E35" s="443">
        <v>8.7999999999999995E-2</v>
      </c>
      <c r="F35" s="434" t="b">
        <f>_xll.qlIndexAddFixings($B$1,D35,E35/100,TRUE,E35)</f>
        <v>1</v>
      </c>
    </row>
    <row r="36" spans="4:6" x14ac:dyDescent="0.2">
      <c r="D36" s="432">
        <v>42089</v>
      </c>
      <c r="E36" s="443">
        <v>8.8999999999999996E-2</v>
      </c>
      <c r="F36" s="434" t="b">
        <f>_xll.qlIndexAddFixings($B$1,D36,E36/100,TRUE,E36)</f>
        <v>1</v>
      </c>
    </row>
    <row r="37" spans="4:6" x14ac:dyDescent="0.2">
      <c r="D37" s="432">
        <v>42088</v>
      </c>
      <c r="E37" s="443">
        <v>8.7999999999999995E-2</v>
      </c>
      <c r="F37" s="434" t="b">
        <f>_xll.qlIndexAddFixings($B$1,D37,E37/100,TRUE,E37)</f>
        <v>1</v>
      </c>
    </row>
    <row r="38" spans="4:6" x14ac:dyDescent="0.2">
      <c r="D38" s="432">
        <v>42087</v>
      </c>
      <c r="E38" s="443">
        <v>8.8999999999999996E-2</v>
      </c>
      <c r="F38" s="434" t="b">
        <f>_xll.qlIndexAddFixings($B$1,D38,E38/100,TRUE,E38)</f>
        <v>1</v>
      </c>
    </row>
    <row r="39" spans="4:6" x14ac:dyDescent="0.2">
      <c r="D39" s="432">
        <v>42086</v>
      </c>
      <c r="E39" s="443">
        <v>8.8999999999999996E-2</v>
      </c>
      <c r="F39" s="434" t="b">
        <f>_xll.qlIndexAddFixings($B$1,D39,E39/100,TRUE,E39)</f>
        <v>1</v>
      </c>
    </row>
    <row r="40" spans="4:6" x14ac:dyDescent="0.2">
      <c r="D40" s="432">
        <v>42083</v>
      </c>
      <c r="E40" s="443">
        <v>8.8999999999999996E-2</v>
      </c>
      <c r="F40" s="434" t="b">
        <f>_xll.qlIndexAddFixings($B$1,D40,E40/100,TRUE,E40)</f>
        <v>1</v>
      </c>
    </row>
    <row r="41" spans="4:6" x14ac:dyDescent="0.2">
      <c r="D41" s="432">
        <v>42082</v>
      </c>
      <c r="E41" s="443">
        <v>9.4E-2</v>
      </c>
      <c r="F41" s="434" t="b">
        <f>_xll.qlIndexAddFixings($B$1,D41,E41/100,TRUE,E41)</f>
        <v>1</v>
      </c>
    </row>
    <row r="42" spans="4:6" x14ac:dyDescent="0.2">
      <c r="D42" s="432">
        <v>42081</v>
      </c>
      <c r="E42" s="443">
        <v>9.6000000000000002E-2</v>
      </c>
      <c r="F42" s="434" t="b">
        <f>_xll.qlIndexAddFixings($B$1,D42,E42/100,TRUE,E42)</f>
        <v>1</v>
      </c>
    </row>
    <row r="43" spans="4:6" x14ac:dyDescent="0.2">
      <c r="D43" s="432">
        <v>42080</v>
      </c>
      <c r="E43" s="443">
        <v>9.5000000000000001E-2</v>
      </c>
      <c r="F43" s="434" t="b">
        <f>_xll.qlIndexAddFixings($B$1,D43,E43/100,TRUE,E43)</f>
        <v>1</v>
      </c>
    </row>
    <row r="44" spans="4:6" x14ac:dyDescent="0.2">
      <c r="D44" s="432">
        <v>42079</v>
      </c>
      <c r="E44" s="443">
        <v>9.6000000000000002E-2</v>
      </c>
      <c r="F44" s="434" t="b">
        <f>_xll.qlIndexAddFixings($B$1,D44,E44/100,TRUE,E44)</f>
        <v>1</v>
      </c>
    </row>
    <row r="45" spans="4:6" x14ac:dyDescent="0.2">
      <c r="D45" s="432">
        <v>42076</v>
      </c>
      <c r="E45" s="443">
        <v>9.6000000000000002E-2</v>
      </c>
      <c r="F45" s="434" t="b">
        <f>_xll.qlIndexAddFixings($B$1,D45,E45/100,TRUE,E45)</f>
        <v>1</v>
      </c>
    </row>
    <row r="46" spans="4:6" x14ac:dyDescent="0.2">
      <c r="D46" s="432">
        <v>42075</v>
      </c>
      <c r="E46" s="443">
        <v>9.8000000000000004E-2</v>
      </c>
      <c r="F46" s="434" t="b">
        <f>_xll.qlIndexAddFixings($B$1,D46,E46/100,TRUE,E46)</f>
        <v>1</v>
      </c>
    </row>
    <row r="47" spans="4:6" x14ac:dyDescent="0.2">
      <c r="D47" s="432">
        <v>42074</v>
      </c>
      <c r="E47" s="443">
        <v>9.9000000000000005E-2</v>
      </c>
      <c r="F47" s="434" t="b">
        <f>_xll.qlIndexAddFixings($B$1,D47,E47/100,TRUE,E47)</f>
        <v>1</v>
      </c>
    </row>
    <row r="48" spans="4:6" x14ac:dyDescent="0.2">
      <c r="D48" s="432">
        <v>42073</v>
      </c>
      <c r="E48" s="443">
        <v>0.10199999999999999</v>
      </c>
      <c r="F48" s="434" t="b">
        <f>_xll.qlIndexAddFixings($B$1,D48,E48/100,TRUE,E48)</f>
        <v>1</v>
      </c>
    </row>
    <row r="49" spans="4:6" x14ac:dyDescent="0.2">
      <c r="D49" s="432">
        <v>42072</v>
      </c>
      <c r="E49" s="443">
        <v>0.105</v>
      </c>
      <c r="F49" s="434" t="b">
        <f>_xll.qlIndexAddFixings($B$1,D49,E49/100,TRUE,E49)</f>
        <v>1</v>
      </c>
    </row>
    <row r="50" spans="4:6" x14ac:dyDescent="0.2">
      <c r="D50" s="432">
        <v>42069</v>
      </c>
      <c r="E50" s="443">
        <v>0.107</v>
      </c>
      <c r="F50" s="434" t="b">
        <f>_xll.qlIndexAddFixings($B$1,D50,E50/100,TRUE,E50)</f>
        <v>1</v>
      </c>
    </row>
    <row r="51" spans="4:6" x14ac:dyDescent="0.2">
      <c r="D51" s="432">
        <v>42068</v>
      </c>
      <c r="E51" s="443">
        <v>0.108</v>
      </c>
      <c r="F51" s="434" t="b">
        <f>_xll.qlIndexAddFixings($B$1,D51,E51/100,TRUE,E51)</f>
        <v>1</v>
      </c>
    </row>
    <row r="52" spans="4:6" x14ac:dyDescent="0.2">
      <c r="D52" s="432">
        <v>42067</v>
      </c>
      <c r="E52" s="443">
        <v>0.11</v>
      </c>
      <c r="F52" s="434" t="b">
        <f>_xll.qlIndexAddFixings($B$1,D52,E52/100,TRUE,E52)</f>
        <v>1</v>
      </c>
    </row>
    <row r="53" spans="4:6" x14ac:dyDescent="0.2">
      <c r="D53" s="432">
        <v>42066</v>
      </c>
      <c r="E53" s="443">
        <v>0.109</v>
      </c>
      <c r="F53" s="434" t="b">
        <f>_xll.qlIndexAddFixings($B$1,D53,E53/100,TRUE,E53)</f>
        <v>1</v>
      </c>
    </row>
    <row r="54" spans="4:6" x14ac:dyDescent="0.2">
      <c r="D54" s="432">
        <v>42065</v>
      </c>
      <c r="E54" s="443">
        <v>0.11</v>
      </c>
      <c r="F54" s="434" t="b">
        <f>_xll.qlIndexAddFixings($B$1,D54,E54/100,TRUE,E54)</f>
        <v>1</v>
      </c>
    </row>
    <row r="55" spans="4:6" x14ac:dyDescent="0.2">
      <c r="D55" s="432">
        <v>42062</v>
      </c>
      <c r="E55" s="443">
        <v>0.11</v>
      </c>
      <c r="F55" s="434" t="b">
        <f>_xll.qlIndexAddFixings($B$1,D55,E55/100,TRUE,E55)</f>
        <v>1</v>
      </c>
    </row>
    <row r="56" spans="4:6" x14ac:dyDescent="0.2">
      <c r="D56" s="432">
        <v>42061</v>
      </c>
      <c r="E56" s="443">
        <v>0.114</v>
      </c>
      <c r="F56" s="434" t="b">
        <f>_xll.qlIndexAddFixings($B$1,D56,E56/100,TRUE,E56)</f>
        <v>1</v>
      </c>
    </row>
    <row r="57" spans="4:6" x14ac:dyDescent="0.2">
      <c r="D57" s="432">
        <v>42060</v>
      </c>
      <c r="E57" s="443">
        <v>0.11799999999999999</v>
      </c>
      <c r="F57" s="434" t="b">
        <f>_xll.qlIndexAddFixings($B$1,D57,E57/100,TRUE,E57)</f>
        <v>1</v>
      </c>
    </row>
    <row r="58" spans="4:6" x14ac:dyDescent="0.2">
      <c r="D58" s="432">
        <v>42059</v>
      </c>
      <c r="E58" s="443">
        <v>0.11899999999999999</v>
      </c>
      <c r="F58" s="434" t="b">
        <f>_xll.qlIndexAddFixings($B$1,D58,E58/100,TRUE,E58)</f>
        <v>1</v>
      </c>
    </row>
    <row r="59" spans="4:6" x14ac:dyDescent="0.2">
      <c r="D59" s="432">
        <v>42058</v>
      </c>
      <c r="E59" s="443">
        <v>0.11899999999999999</v>
      </c>
      <c r="F59" s="434" t="b">
        <f>_xll.qlIndexAddFixings($B$1,D59,E59/100,TRUE,E59)</f>
        <v>1</v>
      </c>
    </row>
    <row r="60" spans="4:6" x14ac:dyDescent="0.2">
      <c r="D60" s="432">
        <v>42055</v>
      </c>
      <c r="E60" s="443">
        <v>0.124</v>
      </c>
      <c r="F60" s="434" t="b">
        <f>_xll.qlIndexAddFixings($B$1,D60,E60/100,TRUE,E60)</f>
        <v>1</v>
      </c>
    </row>
    <row r="61" spans="4:6" x14ac:dyDescent="0.2">
      <c r="D61" s="432">
        <v>42054</v>
      </c>
      <c r="E61" s="443">
        <v>0.125</v>
      </c>
      <c r="F61" s="434" t="b">
        <f>_xll.qlIndexAddFixings($B$1,D61,E61/100,TRUE,E61)</f>
        <v>1</v>
      </c>
    </row>
    <row r="62" spans="4:6" x14ac:dyDescent="0.2">
      <c r="D62" s="432">
        <v>42053</v>
      </c>
      <c r="E62" s="443">
        <v>0.126</v>
      </c>
      <c r="F62" s="434" t="b">
        <f>_xll.qlIndexAddFixings($B$1,D62,E62/100,TRUE,E62)</f>
        <v>1</v>
      </c>
    </row>
    <row r="63" spans="4:6" x14ac:dyDescent="0.2">
      <c r="D63" s="432">
        <v>42052</v>
      </c>
      <c r="E63" s="443">
        <v>0.127</v>
      </c>
      <c r="F63" s="434" t="b">
        <f>_xll.qlIndexAddFixings($B$1,D63,E63/100,TRUE,E63)</f>
        <v>1</v>
      </c>
    </row>
    <row r="64" spans="4:6" x14ac:dyDescent="0.2">
      <c r="D64" s="432">
        <v>42051</v>
      </c>
      <c r="E64" s="443">
        <v>0.128</v>
      </c>
      <c r="F64" s="434" t="b">
        <f>_xll.qlIndexAddFixings($B$1,D64,E64/100,TRUE,E64)</f>
        <v>1</v>
      </c>
    </row>
    <row r="65" spans="4:6" x14ac:dyDescent="0.2">
      <c r="D65" s="432">
        <v>42048</v>
      </c>
      <c r="E65" s="443">
        <v>0.127</v>
      </c>
      <c r="F65" s="434" t="b">
        <f>_xll.qlIndexAddFixings($B$1,D65,E65/100,TRUE,E65)</f>
        <v>1</v>
      </c>
    </row>
    <row r="66" spans="4:6" x14ac:dyDescent="0.2">
      <c r="D66" s="432">
        <v>42047</v>
      </c>
      <c r="E66" s="443">
        <v>0.128</v>
      </c>
      <c r="F66" s="434" t="b">
        <f>_xll.qlIndexAddFixings($B$1,D66,E66/100,TRUE,E66)</f>
        <v>1</v>
      </c>
    </row>
    <row r="67" spans="4:6" x14ac:dyDescent="0.2">
      <c r="D67" s="432">
        <v>42046</v>
      </c>
      <c r="E67" s="443">
        <v>0.129</v>
      </c>
      <c r="F67" s="434" t="b">
        <f>_xll.qlIndexAddFixings($B$1,D67,E67/100,TRUE,E67)</f>
        <v>1</v>
      </c>
    </row>
    <row r="68" spans="4:6" x14ac:dyDescent="0.2">
      <c r="D68" s="432">
        <v>42045</v>
      </c>
      <c r="E68" s="443">
        <v>0.13</v>
      </c>
      <c r="F68" s="434" t="b">
        <f>_xll.qlIndexAddFixings($B$1,D68,E68/100,TRUE,E68)</f>
        <v>1</v>
      </c>
    </row>
    <row r="69" spans="4:6" x14ac:dyDescent="0.2">
      <c r="D69" s="432">
        <v>42044</v>
      </c>
      <c r="E69" s="443">
        <v>0.13100000000000001</v>
      </c>
      <c r="F69" s="434" t="b">
        <f>_xll.qlIndexAddFixings($B$1,D69,E69/100,TRUE,E69)</f>
        <v>1</v>
      </c>
    </row>
    <row r="70" spans="4:6" x14ac:dyDescent="0.2">
      <c r="D70" s="432">
        <v>42041</v>
      </c>
      <c r="E70" s="443">
        <v>0.13200000000000001</v>
      </c>
      <c r="F70" s="434" t="b">
        <f>_xll.qlIndexAddFixings($B$1,D70,E70/100,TRUE,E70)</f>
        <v>1</v>
      </c>
    </row>
    <row r="71" spans="4:6" x14ac:dyDescent="0.2">
      <c r="D71" s="432">
        <v>42040</v>
      </c>
      <c r="E71" s="443">
        <v>0.13200000000000001</v>
      </c>
      <c r="F71" s="434" t="b">
        <f>_xll.qlIndexAddFixings($B$1,D71,E71/100,TRUE,E71)</f>
        <v>1</v>
      </c>
    </row>
    <row r="72" spans="4:6" x14ac:dyDescent="0.2">
      <c r="D72" s="432">
        <v>42039</v>
      </c>
      <c r="E72" s="443">
        <v>0.13200000000000001</v>
      </c>
      <c r="F72" s="434" t="b">
        <f>_xll.qlIndexAddFixings($B$1,D72,E72/100,TRUE,E72)</f>
        <v>1</v>
      </c>
    </row>
    <row r="73" spans="4:6" x14ac:dyDescent="0.2">
      <c r="D73" s="432">
        <v>42038</v>
      </c>
      <c r="E73" s="443">
        <v>0.13200000000000001</v>
      </c>
      <c r="F73" s="434" t="b">
        <f>_xll.qlIndexAddFixings($B$1,D73,E73/100,TRUE,E73)</f>
        <v>1</v>
      </c>
    </row>
    <row r="74" spans="4:6" x14ac:dyDescent="0.2">
      <c r="D74" s="432">
        <v>42037</v>
      </c>
      <c r="E74" s="443">
        <v>0.13400000000000001</v>
      </c>
      <c r="F74" s="434" t="b">
        <f>_xll.qlIndexAddFixings($B$1,D74,E74/100,TRUE,E74)</f>
        <v>1</v>
      </c>
    </row>
    <row r="75" spans="4:6" x14ac:dyDescent="0.2">
      <c r="D75" s="432">
        <v>42034</v>
      </c>
      <c r="E75" s="443">
        <v>0.13200000000000001</v>
      </c>
      <c r="F75" s="434" t="b">
        <f>_xll.qlIndexAddFixings($B$1,D75,E75/100,TRUE,E75)</f>
        <v>1</v>
      </c>
    </row>
    <row r="76" spans="4:6" x14ac:dyDescent="0.2">
      <c r="D76" s="432">
        <v>42033</v>
      </c>
      <c r="E76" s="443">
        <v>0.13200000000000001</v>
      </c>
      <c r="F76" s="434" t="b">
        <f>_xll.qlIndexAddFixings($B$1,D76,E76/100,TRUE,E76)</f>
        <v>1</v>
      </c>
    </row>
    <row r="77" spans="4:6" x14ac:dyDescent="0.2">
      <c r="D77" s="432">
        <v>42032</v>
      </c>
      <c r="E77" s="443">
        <v>0.13500000000000001</v>
      </c>
      <c r="F77" s="434" t="b">
        <f>_xll.qlIndexAddFixings($B$1,D77,E77/100,TRUE,E77)</f>
        <v>1</v>
      </c>
    </row>
    <row r="78" spans="4:6" x14ac:dyDescent="0.2">
      <c r="D78" s="432">
        <v>42031</v>
      </c>
      <c r="E78" s="443">
        <v>0.13800000000000001</v>
      </c>
      <c r="F78" s="434" t="b">
        <f>_xll.qlIndexAddFixings($B$1,D78,E78/100,TRUE,E78)</f>
        <v>1</v>
      </c>
    </row>
    <row r="79" spans="4:6" x14ac:dyDescent="0.2">
      <c r="D79" s="432">
        <v>42030</v>
      </c>
      <c r="E79" s="443">
        <v>0.13800000000000001</v>
      </c>
      <c r="F79" s="434" t="b">
        <f>_xll.qlIndexAddFixings($B$1,D79,E79/100,TRUE,E79)</f>
        <v>1</v>
      </c>
    </row>
    <row r="80" spans="4:6" x14ac:dyDescent="0.2">
      <c r="D80" s="432">
        <v>42027</v>
      </c>
      <c r="E80" s="443">
        <v>0.13700000000000001</v>
      </c>
      <c r="F80" s="434" t="b">
        <f>_xll.qlIndexAddFixings($B$1,D80,E80/100,TRUE,E80)</f>
        <v>1</v>
      </c>
    </row>
    <row r="81" spans="4:6" x14ac:dyDescent="0.2">
      <c r="D81" s="432">
        <v>42026</v>
      </c>
      <c r="E81" s="443">
        <v>0.14099999999999999</v>
      </c>
      <c r="F81" s="434" t="b">
        <f>_xll.qlIndexAddFixings($B$1,D81,E81/100,TRUE,E81)</f>
        <v>1</v>
      </c>
    </row>
    <row r="82" spans="4:6" x14ac:dyDescent="0.2">
      <c r="D82" s="432">
        <v>42025</v>
      </c>
      <c r="E82" s="443">
        <v>0.14099999999999999</v>
      </c>
      <c r="F82" s="434" t="b">
        <f>_xll.qlIndexAddFixings($B$1,D82,E82/100,TRUE,E82)</f>
        <v>1</v>
      </c>
    </row>
    <row r="83" spans="4:6" x14ac:dyDescent="0.2">
      <c r="D83" s="432">
        <v>42024</v>
      </c>
      <c r="E83" s="443">
        <v>0.14199999999999999</v>
      </c>
      <c r="F83" s="434" t="b">
        <f>_xll.qlIndexAddFixings($B$1,D83,E83/100,TRUE,E83)</f>
        <v>1</v>
      </c>
    </row>
    <row r="84" spans="4:6" x14ac:dyDescent="0.2">
      <c r="D84" s="432">
        <v>42023</v>
      </c>
      <c r="E84" s="443">
        <v>0.14499999999999999</v>
      </c>
      <c r="F84" s="434" t="b">
        <f>_xll.qlIndexAddFixings($B$1,D84,E84/100,TRUE,E84)</f>
        <v>1</v>
      </c>
    </row>
    <row r="85" spans="4:6" x14ac:dyDescent="0.2">
      <c r="D85" s="432">
        <v>42020</v>
      </c>
      <c r="E85" s="443">
        <v>0.152</v>
      </c>
      <c r="F85" s="434" t="b">
        <f>_xll.qlIndexAddFixings($B$1,D85,E85/100,TRUE,E85)</f>
        <v>1</v>
      </c>
    </row>
    <row r="86" spans="4:6" x14ac:dyDescent="0.2">
      <c r="D86" s="432">
        <v>42019</v>
      </c>
      <c r="E86" s="443">
        <v>0.161</v>
      </c>
      <c r="F86" s="434" t="b">
        <f>_xll.qlIndexAddFixings($B$1,D86,E86/100,TRUE,E86)</f>
        <v>1</v>
      </c>
    </row>
    <row r="87" spans="4:6" x14ac:dyDescent="0.2">
      <c r="D87" s="432">
        <v>42018</v>
      </c>
      <c r="E87" s="443">
        <v>0.16200000000000001</v>
      </c>
      <c r="F87" s="434" t="b">
        <f>_xll.qlIndexAddFixings($B$1,D87,E87/100,TRUE,E87)</f>
        <v>1</v>
      </c>
    </row>
    <row r="88" spans="4:6" x14ac:dyDescent="0.2">
      <c r="D88" s="432">
        <v>42017</v>
      </c>
      <c r="E88" s="443">
        <v>0.16600000000000001</v>
      </c>
      <c r="F88" s="434" t="b">
        <f>_xll.qlIndexAddFixings($B$1,D88,E88/100,TRUE,E88)</f>
        <v>1</v>
      </c>
    </row>
    <row r="89" spans="4:6" x14ac:dyDescent="0.2">
      <c r="D89" s="432">
        <v>42016</v>
      </c>
      <c r="E89" s="443">
        <v>0.16700000000000001</v>
      </c>
      <c r="F89" s="434" t="b">
        <f>_xll.qlIndexAddFixings($B$1,D89,E89/100,TRUE,E89)</f>
        <v>1</v>
      </c>
    </row>
    <row r="90" spans="4:6" x14ac:dyDescent="0.2">
      <c r="D90" s="432">
        <v>42013</v>
      </c>
      <c r="E90" s="443">
        <v>0.16800000000000001</v>
      </c>
      <c r="F90" s="434" t="b">
        <f>_xll.qlIndexAddFixings($B$1,D90,E90/100,TRUE,E90)</f>
        <v>1</v>
      </c>
    </row>
    <row r="91" spans="4:6" x14ac:dyDescent="0.2">
      <c r="D91" s="432">
        <v>42012</v>
      </c>
      <c r="E91" s="443">
        <v>0.16700000000000001</v>
      </c>
      <c r="F91" s="434" t="b">
        <f>_xll.qlIndexAddFixings($B$1,D91,E91/100,TRUE,E91)</f>
        <v>1</v>
      </c>
    </row>
    <row r="92" spans="4:6" x14ac:dyDescent="0.2">
      <c r="D92" s="432">
        <v>42011</v>
      </c>
      <c r="E92" s="443">
        <v>0.16800000000000001</v>
      </c>
      <c r="F92" s="434" t="b">
        <f>_xll.qlIndexAddFixings($B$1,D92,E92/100,TRUE,E92)</f>
        <v>1</v>
      </c>
    </row>
    <row r="93" spans="4:6" x14ac:dyDescent="0.2">
      <c r="D93" s="432">
        <v>42010</v>
      </c>
      <c r="E93" s="443">
        <v>0.16800000000000001</v>
      </c>
      <c r="F93" s="434" t="b">
        <f>_xll.qlIndexAddFixings($B$1,D93,E93/100,TRUE,E93)</f>
        <v>1</v>
      </c>
    </row>
    <row r="94" spans="4:6" x14ac:dyDescent="0.2">
      <c r="D94" s="432">
        <v>42009</v>
      </c>
      <c r="E94" s="443">
        <v>0.16900000000000001</v>
      </c>
      <c r="F94" s="434" t="b">
        <f>_xll.qlIndexAddFixings($B$1,D94,E94/100,TRUE,E94)</f>
        <v>1</v>
      </c>
    </row>
    <row r="95" spans="4:6" x14ac:dyDescent="0.2">
      <c r="D95" s="432">
        <v>42006</v>
      </c>
      <c r="E95" s="443">
        <v>0.16900000000000001</v>
      </c>
      <c r="F95" s="434" t="b">
        <f>_xll.qlIndexAddFixings($B$1,D95,E95/100,TRUE,E95)</f>
        <v>1</v>
      </c>
    </row>
    <row r="96" spans="4:6" x14ac:dyDescent="0.2">
      <c r="D96" s="432">
        <v>42004</v>
      </c>
      <c r="E96" s="443">
        <v>0.17100000000000001</v>
      </c>
      <c r="F96" s="434" t="b">
        <f>_xll.qlIndexAddFixings($B$1,D96,E96/100,TRUE,E96)</f>
        <v>1</v>
      </c>
    </row>
    <row r="97" spans="4:6" x14ac:dyDescent="0.2">
      <c r="D97" s="432">
        <v>42003</v>
      </c>
      <c r="E97" s="443">
        <v>0.17100000000000001</v>
      </c>
      <c r="F97" s="434" t="b">
        <f>_xll.qlIndexAddFixings($B$1,D97,E97/100,TRUE,E97)</f>
        <v>1</v>
      </c>
    </row>
    <row r="98" spans="4:6" x14ac:dyDescent="0.2">
      <c r="D98" s="432">
        <v>42002</v>
      </c>
      <c r="E98" s="443">
        <v>0.17199999999999999</v>
      </c>
      <c r="F98" s="434" t="b">
        <f>_xll.qlIndexAddFixings($B$1,D98,E98/100,TRUE,E98)</f>
        <v>1</v>
      </c>
    </row>
    <row r="99" spans="4:6" x14ac:dyDescent="0.2">
      <c r="D99" s="432">
        <v>41997</v>
      </c>
      <c r="E99" s="443">
        <v>0.17299999999999999</v>
      </c>
      <c r="F99" s="434" t="b">
        <f>_xll.qlIndexAddFixings($B$1,D99,E99/100,TRUE,E99)</f>
        <v>1</v>
      </c>
    </row>
    <row r="100" spans="4:6" x14ac:dyDescent="0.2">
      <c r="D100" s="432">
        <v>41996</v>
      </c>
      <c r="E100" s="443">
        <v>0.17399999999999999</v>
      </c>
      <c r="F100" s="434" t="b">
        <f>_xll.qlIndexAddFixings($B$1,D100,E100/100,TRUE,E100)</f>
        <v>1</v>
      </c>
    </row>
    <row r="101" spans="4:6" x14ac:dyDescent="0.2">
      <c r="D101" s="432">
        <v>41995</v>
      </c>
      <c r="E101" s="443">
        <v>0.17599999999999999</v>
      </c>
      <c r="F101" s="434" t="b">
        <f>_xll.qlIndexAddFixings($B$1,D101,E101/100,TRUE,E101)</f>
        <v>1</v>
      </c>
    </row>
    <row r="102" spans="4:6" x14ac:dyDescent="0.2">
      <c r="D102" s="432">
        <v>41992</v>
      </c>
      <c r="E102" s="443">
        <v>0.17699999999999999</v>
      </c>
      <c r="F102" s="434" t="b">
        <f>_xll.qlIndexAddFixings($B$1,D102,E102/100,TRUE,E102)</f>
        <v>1</v>
      </c>
    </row>
    <row r="103" spans="4:6" x14ac:dyDescent="0.2">
      <c r="D103" s="432">
        <v>41991</v>
      </c>
      <c r="E103" s="443">
        <v>0.17599999999999999</v>
      </c>
      <c r="F103" s="434" t="b">
        <f>_xll.qlIndexAddFixings($B$1,D103,E103/100,TRUE,E103)</f>
        <v>1</v>
      </c>
    </row>
    <row r="104" spans="4:6" x14ac:dyDescent="0.2">
      <c r="D104" s="432">
        <v>41990</v>
      </c>
      <c r="E104" s="443">
        <v>0.17799999999999999</v>
      </c>
      <c r="F104" s="434" t="b">
        <f>_xll.qlIndexAddFixings($B$1,D104,E104/100,TRUE,E104)</f>
        <v>1</v>
      </c>
    </row>
    <row r="105" spans="4:6" x14ac:dyDescent="0.2">
      <c r="D105" s="432">
        <v>41989</v>
      </c>
      <c r="E105" s="443">
        <v>0.17899999999999999</v>
      </c>
      <c r="F105" s="434" t="b">
        <f>_xll.qlIndexAddFixings($B$1,D105,E105/100,TRUE,E105)</f>
        <v>1</v>
      </c>
    </row>
    <row r="106" spans="4:6" x14ac:dyDescent="0.2">
      <c r="D106" s="432">
        <v>41988</v>
      </c>
      <c r="E106" s="443">
        <v>0.17799999999999999</v>
      </c>
      <c r="F106" s="434" t="b">
        <f>_xll.qlIndexAddFixings($B$1,D106,E106/100,TRUE,E106)</f>
        <v>1</v>
      </c>
    </row>
    <row r="107" spans="4:6" x14ac:dyDescent="0.2">
      <c r="D107" s="432">
        <v>41985</v>
      </c>
      <c r="E107" s="443">
        <v>0.17799999999999999</v>
      </c>
      <c r="F107" s="434" t="b">
        <f>_xll.qlIndexAddFixings($B$1,D107,E107/100,TRUE,E107)</f>
        <v>1</v>
      </c>
    </row>
    <row r="108" spans="4:6" x14ac:dyDescent="0.2">
      <c r="D108" s="432">
        <v>41984</v>
      </c>
      <c r="E108" s="443">
        <v>0.17899999999999999</v>
      </c>
      <c r="F108" s="434" t="b">
        <f>_xll.qlIndexAddFixings($B$1,D108,E108/100,TRUE,E108)</f>
        <v>1</v>
      </c>
    </row>
    <row r="109" spans="4:6" x14ac:dyDescent="0.2">
      <c r="D109" s="432">
        <v>41983</v>
      </c>
      <c r="E109" s="443">
        <v>0.17899999999999999</v>
      </c>
      <c r="F109" s="434" t="b">
        <f>_xll.qlIndexAddFixings($B$1,D109,E109/100,TRUE,E109)</f>
        <v>1</v>
      </c>
    </row>
    <row r="110" spans="4:6" x14ac:dyDescent="0.2">
      <c r="D110" s="432">
        <v>41982</v>
      </c>
      <c r="E110" s="443">
        <v>0.17699999999999999</v>
      </c>
      <c r="F110" s="434" t="b">
        <f>_xll.qlIndexAddFixings($B$1,D110,E110/100,TRUE,E110)</f>
        <v>1</v>
      </c>
    </row>
    <row r="111" spans="4:6" x14ac:dyDescent="0.2">
      <c r="D111" s="432">
        <v>41981</v>
      </c>
      <c r="E111" s="443">
        <v>0.17899999999999999</v>
      </c>
      <c r="F111" s="434" t="b">
        <f>_xll.qlIndexAddFixings($B$1,D111,E111/100,TRUE,E111)</f>
        <v>1</v>
      </c>
    </row>
    <row r="112" spans="4:6" x14ac:dyDescent="0.2">
      <c r="D112" s="432">
        <v>41978</v>
      </c>
      <c r="E112" s="443">
        <v>0.17899999999999999</v>
      </c>
      <c r="F112" s="434" t="b">
        <f>_xll.qlIndexAddFixings($B$1,D112,E112/100,TRUE,E112)</f>
        <v>1</v>
      </c>
    </row>
    <row r="113" spans="4:6" x14ac:dyDescent="0.2">
      <c r="D113" s="432">
        <v>41977</v>
      </c>
      <c r="E113" s="443">
        <v>0.17699999999999999</v>
      </c>
      <c r="F113" s="434" t="b">
        <f>_xll.qlIndexAddFixings($B$1,D113,E113/100,TRUE,E113)</f>
        <v>1</v>
      </c>
    </row>
    <row r="114" spans="4:6" x14ac:dyDescent="0.2">
      <c r="D114" s="432">
        <v>41976</v>
      </c>
      <c r="E114" s="443">
        <v>0.17599999999999999</v>
      </c>
      <c r="F114" s="434" t="b">
        <f>_xll.qlIndexAddFixings($B$1,D114,E114/100,TRUE,E114)</f>
        <v>1</v>
      </c>
    </row>
    <row r="115" spans="4:6" x14ac:dyDescent="0.2">
      <c r="D115" s="432">
        <v>41975</v>
      </c>
      <c r="E115" s="443">
        <v>0.17799999999999999</v>
      </c>
      <c r="F115" s="434" t="b">
        <f>_xll.qlIndexAddFixings($B$1,D115,E115/100,TRUE,E115)</f>
        <v>1</v>
      </c>
    </row>
    <row r="116" spans="4:6" x14ac:dyDescent="0.2">
      <c r="D116" s="432">
        <v>41974</v>
      </c>
      <c r="E116" s="443">
        <v>0.17899999999999999</v>
      </c>
      <c r="F116" s="434" t="b">
        <f>_xll.qlIndexAddFixings($B$1,D116,E116/100,TRUE,E116)</f>
        <v>1</v>
      </c>
    </row>
    <row r="117" spans="4:6" x14ac:dyDescent="0.2">
      <c r="D117" s="432">
        <v>41971</v>
      </c>
      <c r="E117" s="443">
        <v>0.18</v>
      </c>
      <c r="F117" s="434" t="b">
        <f>_xll.qlIndexAddFixings($B$1,D117,E117/100,TRUE,E117)</f>
        <v>1</v>
      </c>
    </row>
    <row r="118" spans="4:6" x14ac:dyDescent="0.2">
      <c r="D118" s="432">
        <v>41970</v>
      </c>
      <c r="E118" s="443">
        <v>0.18099999999999999</v>
      </c>
      <c r="F118" s="434" t="b">
        <f>_xll.qlIndexAddFixings($B$1,D118,E118/100,TRUE,E118)</f>
        <v>1</v>
      </c>
    </row>
    <row r="119" spans="4:6" x14ac:dyDescent="0.2">
      <c r="D119" s="432">
        <v>41969</v>
      </c>
      <c r="E119" s="443">
        <v>0.182</v>
      </c>
      <c r="F119" s="434" t="b">
        <f>_xll.qlIndexAddFixings($B$1,D119,E119/100,TRUE,E119)</f>
        <v>1</v>
      </c>
    </row>
    <row r="120" spans="4:6" x14ac:dyDescent="0.2">
      <c r="D120" s="432">
        <v>41968</v>
      </c>
      <c r="E120" s="443">
        <v>0.18099999999999999</v>
      </c>
      <c r="F120" s="434" t="b">
        <f>_xll.qlIndexAddFixings($B$1,D120,E120/100,TRUE,E120)</f>
        <v>1</v>
      </c>
    </row>
    <row r="121" spans="4:6" x14ac:dyDescent="0.2">
      <c r="D121" s="432">
        <v>41967</v>
      </c>
      <c r="E121" s="443">
        <v>0.182</v>
      </c>
      <c r="F121" s="434" t="b">
        <f>_xll.qlIndexAddFixings($B$1,D121,E121/100,TRUE,E121)</f>
        <v>1</v>
      </c>
    </row>
    <row r="122" spans="4:6" x14ac:dyDescent="0.2">
      <c r="D122" s="432">
        <v>41964</v>
      </c>
      <c r="E122" s="443">
        <v>0.18099999999999999</v>
      </c>
      <c r="F122" s="434" t="b">
        <f>_xll.qlIndexAddFixings($B$1,D122,E122/100,TRUE,E122)</f>
        <v>1</v>
      </c>
    </row>
    <row r="123" spans="4:6" x14ac:dyDescent="0.2">
      <c r="D123" s="432">
        <v>41963</v>
      </c>
      <c r="E123" s="443">
        <v>0.18099999999999999</v>
      </c>
      <c r="F123" s="434" t="b">
        <f>_xll.qlIndexAddFixings($B$1,D123,E123/100,TRUE,E123)</f>
        <v>1</v>
      </c>
    </row>
    <row r="124" spans="4:6" x14ac:dyDescent="0.2">
      <c r="D124" s="432">
        <v>41962</v>
      </c>
      <c r="E124" s="443">
        <v>0.18099999999999999</v>
      </c>
      <c r="F124" s="434" t="b">
        <f>_xll.qlIndexAddFixings($B$1,D124,E124/100,TRUE,E124)</f>
        <v>1</v>
      </c>
    </row>
    <row r="125" spans="4:6" x14ac:dyDescent="0.2">
      <c r="D125" s="432">
        <v>41961</v>
      </c>
      <c r="E125" s="443">
        <v>0.18099999999999999</v>
      </c>
      <c r="F125" s="434" t="b">
        <f>_xll.qlIndexAddFixings($B$1,D125,E125/100,TRUE,E125)</f>
        <v>1</v>
      </c>
    </row>
    <row r="126" spans="4:6" x14ac:dyDescent="0.2">
      <c r="D126" s="432">
        <v>41960</v>
      </c>
      <c r="E126" s="443">
        <v>0.182</v>
      </c>
      <c r="F126" s="434" t="b">
        <f>_xll.qlIndexAddFixings($B$1,D126,E126/100,TRUE,E126)</f>
        <v>1</v>
      </c>
    </row>
    <row r="127" spans="4:6" x14ac:dyDescent="0.2">
      <c r="D127" s="432">
        <v>41957</v>
      </c>
      <c r="E127" s="443">
        <v>0.18</v>
      </c>
      <c r="F127" s="434" t="b">
        <f>_xll.qlIndexAddFixings($B$1,D127,E127/100,TRUE,E127)</f>
        <v>1</v>
      </c>
    </row>
    <row r="128" spans="4:6" x14ac:dyDescent="0.2">
      <c r="D128" s="432">
        <v>41956</v>
      </c>
      <c r="E128" s="443">
        <v>0.17799999999999999</v>
      </c>
      <c r="F128" s="434" t="b">
        <f>_xll.qlIndexAddFixings($B$1,D128,E128/100,TRUE,E128)</f>
        <v>1</v>
      </c>
    </row>
    <row r="129" spans="4:6" x14ac:dyDescent="0.2">
      <c r="D129" s="432">
        <v>41955</v>
      </c>
      <c r="E129" s="443">
        <v>0.18099999999999999</v>
      </c>
      <c r="F129" s="434" t="b">
        <f>_xll.qlIndexAddFixings($B$1,D129,E129/100,TRUE,E129)</f>
        <v>1</v>
      </c>
    </row>
    <row r="130" spans="4:6" x14ac:dyDescent="0.2">
      <c r="D130" s="432">
        <v>41954</v>
      </c>
      <c r="E130" s="443">
        <v>0.18099999999999999</v>
      </c>
      <c r="F130" s="434" t="b">
        <f>_xll.qlIndexAddFixings($B$1,D130,E130/100,TRUE,E130)</f>
        <v>1</v>
      </c>
    </row>
    <row r="131" spans="4:6" x14ac:dyDescent="0.2">
      <c r="D131" s="432">
        <v>41953</v>
      </c>
      <c r="E131" s="443">
        <v>0.18099999999999999</v>
      </c>
      <c r="F131" s="434" t="b">
        <f>_xll.qlIndexAddFixings($B$1,D131,E131/100,TRUE,E131)</f>
        <v>1</v>
      </c>
    </row>
    <row r="132" spans="4:6" x14ac:dyDescent="0.2">
      <c r="D132" s="432">
        <v>41950</v>
      </c>
      <c r="E132" s="443">
        <v>0.18099999999999999</v>
      </c>
      <c r="F132" s="434" t="b">
        <f>_xll.qlIndexAddFixings($B$1,D132,E132/100,TRUE,E132)</f>
        <v>1</v>
      </c>
    </row>
    <row r="133" spans="4:6" x14ac:dyDescent="0.2">
      <c r="D133" s="432">
        <v>41949</v>
      </c>
      <c r="E133" s="443">
        <v>0.182</v>
      </c>
      <c r="F133" s="434" t="b">
        <f>_xll.qlIndexAddFixings($B$1,D133,E133/100,TRUE,E133)</f>
        <v>1</v>
      </c>
    </row>
    <row r="134" spans="4:6" x14ac:dyDescent="0.2">
      <c r="D134" s="432">
        <v>41948</v>
      </c>
      <c r="E134" s="443">
        <v>0.184</v>
      </c>
      <c r="F134" s="434" t="b">
        <f>_xll.qlIndexAddFixings($B$1,D134,E134/100,TRUE,E134)</f>
        <v>1</v>
      </c>
    </row>
    <row r="135" spans="4:6" x14ac:dyDescent="0.2">
      <c r="D135" s="432">
        <v>41947</v>
      </c>
      <c r="E135" s="443">
        <v>0.186</v>
      </c>
      <c r="F135" s="434" t="b">
        <f>_xll.qlIndexAddFixings($B$1,D135,E135/100,TRUE,E135)</f>
        <v>1</v>
      </c>
    </row>
    <row r="136" spans="4:6" x14ac:dyDescent="0.2">
      <c r="D136" s="432">
        <v>41946</v>
      </c>
      <c r="E136" s="443">
        <v>0.189</v>
      </c>
      <c r="F136" s="434" t="b">
        <f>_xll.qlIndexAddFixings($B$1,D136,E136/100,TRUE,E136)</f>
        <v>1</v>
      </c>
    </row>
    <row r="137" spans="4:6" x14ac:dyDescent="0.2">
      <c r="D137" s="432">
        <v>41943</v>
      </c>
      <c r="E137" s="443">
        <v>0.189</v>
      </c>
      <c r="F137" s="434" t="b">
        <f>_xll.qlIndexAddFixings($B$1,D137,E137/100,TRUE,E137)</f>
        <v>1</v>
      </c>
    </row>
    <row r="138" spans="4:6" x14ac:dyDescent="0.2">
      <c r="D138" s="432">
        <v>41942</v>
      </c>
      <c r="E138" s="443">
        <v>0.188</v>
      </c>
      <c r="F138" s="434" t="b">
        <f>_xll.qlIndexAddFixings($B$1,D138,E138/100,TRUE,E138)</f>
        <v>1</v>
      </c>
    </row>
    <row r="139" spans="4:6" x14ac:dyDescent="0.2">
      <c r="D139" s="432">
        <v>41941</v>
      </c>
      <c r="E139" s="443">
        <v>0.188</v>
      </c>
      <c r="F139" s="434" t="b">
        <f>_xll.qlIndexAddFixings($B$1,D139,E139/100,TRUE,E139)</f>
        <v>1</v>
      </c>
    </row>
    <row r="140" spans="4:6" x14ac:dyDescent="0.2">
      <c r="D140" s="432">
        <v>41940</v>
      </c>
      <c r="E140" s="443">
        <v>0.189</v>
      </c>
      <c r="F140" s="434" t="b">
        <f>_xll.qlIndexAddFixings($B$1,D140,E140/100,TRUE,E140)</f>
        <v>1</v>
      </c>
    </row>
    <row r="141" spans="4:6" x14ac:dyDescent="0.2">
      <c r="D141" s="432">
        <v>41939</v>
      </c>
      <c r="E141" s="443">
        <v>0.189</v>
      </c>
      <c r="F141" s="434" t="b">
        <f>_xll.qlIndexAddFixings($B$1,D141,E141/100,TRUE,E141)</f>
        <v>1</v>
      </c>
    </row>
    <row r="142" spans="4:6" x14ac:dyDescent="0.2">
      <c r="D142" s="432">
        <v>41936</v>
      </c>
      <c r="E142" s="443">
        <v>0.188</v>
      </c>
      <c r="F142" s="434" t="b">
        <f>_xll.qlIndexAddFixings($B$1,D142,E142/100,TRUE,E142)</f>
        <v>1</v>
      </c>
    </row>
    <row r="143" spans="4:6" x14ac:dyDescent="0.2">
      <c r="D143" s="432">
        <v>41935</v>
      </c>
      <c r="E143" s="443">
        <v>0.188</v>
      </c>
      <c r="F143" s="434" t="b">
        <f>_xll.qlIndexAddFixings($B$1,D143,E143/100,TRUE,E143)</f>
        <v>1</v>
      </c>
    </row>
    <row r="144" spans="4:6" x14ac:dyDescent="0.2">
      <c r="D144" s="432">
        <v>41934</v>
      </c>
      <c r="E144" s="443">
        <v>0.187</v>
      </c>
      <c r="F144" s="434" t="b">
        <f>_xll.qlIndexAddFixings($B$1,D144,E144/100,TRUE,E144)</f>
        <v>1</v>
      </c>
    </row>
    <row r="145" spans="4:6" x14ac:dyDescent="0.2">
      <c r="D145" s="432">
        <v>41933</v>
      </c>
      <c r="E145" s="443">
        <v>0.186</v>
      </c>
      <c r="F145" s="434" t="b">
        <f>_xll.qlIndexAddFixings($B$1,D145,E145/100,TRUE,E145)</f>
        <v>1</v>
      </c>
    </row>
    <row r="146" spans="4:6" x14ac:dyDescent="0.2">
      <c r="D146" s="432">
        <v>41932</v>
      </c>
      <c r="E146" s="443">
        <v>0.184</v>
      </c>
      <c r="F146" s="434" t="b">
        <f>_xll.qlIndexAddFixings($B$1,D146,E146/100,TRUE,E146)</f>
        <v>1</v>
      </c>
    </row>
    <row r="147" spans="4:6" x14ac:dyDescent="0.2">
      <c r="D147" s="432">
        <v>41929</v>
      </c>
      <c r="E147" s="443">
        <v>0.185</v>
      </c>
      <c r="F147" s="434" t="b">
        <f>_xll.qlIndexAddFixings($B$1,D147,E147/100,TRUE,E147)</f>
        <v>1</v>
      </c>
    </row>
    <row r="148" spans="4:6" x14ac:dyDescent="0.2">
      <c r="D148" s="432">
        <v>41928</v>
      </c>
      <c r="E148" s="443">
        <v>0.182</v>
      </c>
      <c r="F148" s="434" t="b">
        <f>_xll.qlIndexAddFixings($B$1,D148,E148/100,TRUE,E148)</f>
        <v>1</v>
      </c>
    </row>
    <row r="149" spans="4:6" x14ac:dyDescent="0.2">
      <c r="D149" s="432">
        <v>41927</v>
      </c>
      <c r="E149" s="443">
        <v>0.18099999999999999</v>
      </c>
      <c r="F149" s="434" t="b">
        <f>_xll.qlIndexAddFixings($B$1,D149,E149/100,TRUE,E149)</f>
        <v>1</v>
      </c>
    </row>
    <row r="150" spans="4:6" x14ac:dyDescent="0.2">
      <c r="D150" s="432">
        <v>41926</v>
      </c>
      <c r="E150" s="443">
        <v>0.182</v>
      </c>
      <c r="F150" s="434" t="b">
        <f>_xll.qlIndexAddFixings($B$1,D150,E150/100,TRUE,E150)</f>
        <v>1</v>
      </c>
    </row>
    <row r="151" spans="4:6" x14ac:dyDescent="0.2">
      <c r="D151" s="432">
        <v>41878</v>
      </c>
      <c r="E151" s="443">
        <v>0.26900000000000002</v>
      </c>
      <c r="F151" s="434" t="b">
        <f>_xll.qlIndexAddFixings($B$1,D151,E151/100,TRUE,E151)</f>
        <v>1</v>
      </c>
    </row>
    <row r="152" spans="4:6" x14ac:dyDescent="0.2">
      <c r="D152" s="432">
        <v>41877</v>
      </c>
      <c r="E152" s="443">
        <v>0.27100000000000002</v>
      </c>
      <c r="F152" s="434" t="b">
        <f>_xll.qlIndexAddFixings($B$1,D152,E152/100,TRUE,E152)</f>
        <v>1</v>
      </c>
    </row>
    <row r="153" spans="4:6" x14ac:dyDescent="0.2">
      <c r="D153" s="432">
        <v>41876</v>
      </c>
      <c r="E153" s="443">
        <v>0.27400000000000002</v>
      </c>
      <c r="F153" s="434" t="b">
        <f>_xll.qlIndexAddFixings($B$1,D153,E153/100,TRUE,E153)</f>
        <v>1</v>
      </c>
    </row>
    <row r="154" spans="4:6" x14ac:dyDescent="0.2">
      <c r="D154" s="432">
        <v>41810</v>
      </c>
      <c r="E154" s="443">
        <v>0.30599999999999999</v>
      </c>
      <c r="F154" s="434" t="b">
        <f>_xll.qlIndexAddFixings($B$1,D154,E154/100,TRUE,E154)</f>
        <v>1</v>
      </c>
    </row>
    <row r="155" spans="4:6" x14ac:dyDescent="0.2">
      <c r="D155" s="432">
        <v>41789</v>
      </c>
      <c r="E155" s="434">
        <v>0.39700000000000002</v>
      </c>
      <c r="F155" s="434" t="b">
        <f>_xll.qlIndexAddFixings($B$1,D155,E155/100,TRUE,E155)</f>
        <v>1</v>
      </c>
    </row>
    <row r="156" spans="4:6" x14ac:dyDescent="0.2">
      <c r="D156" s="432">
        <v>41782</v>
      </c>
      <c r="E156" s="434">
        <v>0.40600000000000003</v>
      </c>
      <c r="F156" s="434" t="b">
        <f>_xll.qlIndexAddFixings($B$1,D156,E156/100,TRUE,E156)</f>
        <v>1</v>
      </c>
    </row>
    <row r="157" spans="4:6" x14ac:dyDescent="0.2">
      <c r="D157" s="432">
        <v>41781</v>
      </c>
      <c r="E157" s="434">
        <v>0.40699999999999997</v>
      </c>
      <c r="F157" s="434" t="b">
        <f>_xll.qlIndexAddFixings($B$1,D157,E157/100,TRUE,E157)</f>
        <v>1</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_xll.qlCalendarAdvance("TARGET",B5,"-13M","f",FALSE,Trigger)</f>
        <v>#NUM!</v>
      </c>
      <c r="D4" s="438" t="s">
        <v>260</v>
      </c>
      <c r="E4" s="438" t="s">
        <v>260</v>
      </c>
    </row>
    <row r="5" spans="1:15" ht="24" customHeight="1" x14ac:dyDescent="0.2">
      <c r="A5" s="427" t="s">
        <v>235</v>
      </c>
      <c r="B5" s="430">
        <f>_xll.qlSettingsEvaluationDate(Trigger)</f>
        <v>42246</v>
      </c>
      <c r="D5" s="439" t="s">
        <v>242</v>
      </c>
      <c r="E5" s="439" t="s">
        <v>243</v>
      </c>
      <c r="F5" s="441" t="s">
        <v>218</v>
      </c>
    </row>
    <row r="6" spans="1:15" ht="22.5" x14ac:dyDescent="0.25">
      <c r="A6" s="427" t="s">
        <v>236</v>
      </c>
      <c r="B6" s="436" t="e">
        <f>"START:"&amp;B4&amp; " END:"&amp;B5&amp;" INTERVAL:1D"</f>
        <v>#NUM!</v>
      </c>
      <c r="D6" s="431">
        <v>42137</v>
      </c>
      <c r="E6" s="442">
        <v>-4.0000000000000001E-3</v>
      </c>
      <c r="F6" s="433" t="b">
        <f>_xll.qlIndexAddFixings($B$1,D6,E6/100,TRUE,E6)</f>
        <v>1</v>
      </c>
      <c r="O6"/>
    </row>
    <row r="7" spans="1:15" x14ac:dyDescent="0.2">
      <c r="D7" s="432">
        <v>42136</v>
      </c>
      <c r="E7" s="443">
        <v>-4.0000000000000001E-3</v>
      </c>
      <c r="F7" s="434" t="b">
        <f>_xll.qlIndexAddFixings($B$1,D7,E7/100,TRUE,E7)</f>
        <v>1</v>
      </c>
    </row>
    <row r="8" spans="1:15" x14ac:dyDescent="0.2">
      <c r="A8" s="427" t="s">
        <v>237</v>
      </c>
      <c r="B8" s="430" t="s">
        <v>238</v>
      </c>
      <c r="D8" s="432">
        <v>42135</v>
      </c>
      <c r="E8" s="443">
        <v>-6.0000000000000001E-3</v>
      </c>
      <c r="F8" s="434" t="b">
        <f>_xll.qlIndexAddFixings($B$1,D8,E8/100,TRUE,E8)</f>
        <v>1</v>
      </c>
    </row>
    <row r="9" spans="1:15" x14ac:dyDescent="0.2">
      <c r="D9" s="432">
        <v>42132</v>
      </c>
      <c r="E9" s="443">
        <v>-6.0000000000000001E-3</v>
      </c>
      <c r="F9" s="434" t="b">
        <f>_xll.qlIndexAddFixings($B$1,D9,E9/100,TRUE,E9)</f>
        <v>1</v>
      </c>
    </row>
    <row r="10" spans="1:15" x14ac:dyDescent="0.2">
      <c r="A10" s="427" t="s">
        <v>244</v>
      </c>
      <c r="B10" s="430" t="s">
        <v>239</v>
      </c>
      <c r="D10" s="432">
        <v>42131</v>
      </c>
      <c r="E10" s="443">
        <v>-6.0000000000000001E-3</v>
      </c>
      <c r="F10" s="434" t="b">
        <f>_xll.qlIndexAddFixings($B$1,D10,E10/100,TRUE,E10)</f>
        <v>1</v>
      </c>
    </row>
    <row r="11" spans="1:15" x14ac:dyDescent="0.2">
      <c r="B11" s="437" t="s">
        <v>240</v>
      </c>
      <c r="D11" s="432">
        <v>42130</v>
      </c>
      <c r="E11" s="443">
        <v>-2E-3</v>
      </c>
      <c r="F11" s="434" t="b">
        <f>_xll.qlIndexAddFixings($B$1,D11,E11/100,TRUE,E11)</f>
        <v>1</v>
      </c>
    </row>
    <row r="12" spans="1:15" x14ac:dyDescent="0.2">
      <c r="D12" s="432">
        <v>42129</v>
      </c>
      <c r="E12" s="443">
        <v>-1.2E-2</v>
      </c>
      <c r="F12" s="434" t="b">
        <f>_xll.qlIndexAddFixings($B$1,D12,E12/100,TRUE,E12)</f>
        <v>1</v>
      </c>
    </row>
    <row r="13" spans="1:15" x14ac:dyDescent="0.2">
      <c r="D13" s="432">
        <v>42128</v>
      </c>
      <c r="E13" s="443">
        <v>-1E-3</v>
      </c>
      <c r="F13" s="434" t="b">
        <f>_xll.qlIndexAddFixings($B$1,D13,E13/100,TRUE,E13)</f>
        <v>1</v>
      </c>
    </row>
    <row r="14" spans="1:15" x14ac:dyDescent="0.2">
      <c r="D14" s="432">
        <v>42124</v>
      </c>
      <c r="E14" s="443">
        <v>-6.0000000000000001E-3</v>
      </c>
      <c r="F14" s="434" t="b">
        <f>_xll.qlIndexAddFixings($B$1,D14,E14/100,TRUE,E14)</f>
        <v>1</v>
      </c>
    </row>
    <row r="15" spans="1:15" x14ac:dyDescent="0.2">
      <c r="D15" s="432">
        <v>42123</v>
      </c>
      <c r="E15" s="443">
        <v>-1.4E-2</v>
      </c>
      <c r="F15" s="434" t="b">
        <f>_xll.qlIndexAddFixings($B$1,D15,E15/100,TRUE,E15)</f>
        <v>1</v>
      </c>
    </row>
    <row r="16" spans="1:15" x14ac:dyDescent="0.2">
      <c r="D16" s="432">
        <v>42122</v>
      </c>
      <c r="E16" s="443">
        <v>-1.4E-2</v>
      </c>
      <c r="F16" s="434" t="b">
        <f>_xll.qlIndexAddFixings($B$1,D16,E16/100,TRUE,E16)</f>
        <v>1</v>
      </c>
    </row>
    <row r="17" spans="4:6" x14ac:dyDescent="0.2">
      <c r="D17" s="432">
        <v>42121</v>
      </c>
      <c r="E17" s="443">
        <v>-2E-3</v>
      </c>
      <c r="F17" s="434" t="b">
        <f>_xll.qlIndexAddFixings($B$1,D17,E17/100,TRUE,E17)</f>
        <v>1</v>
      </c>
    </row>
    <row r="18" spans="4:6" x14ac:dyDescent="0.2">
      <c r="D18" s="432">
        <v>42118</v>
      </c>
      <c r="E18" s="443">
        <v>-3.0000000000000001E-3</v>
      </c>
      <c r="F18" s="434" t="b">
        <f>_xll.qlIndexAddFixings($B$1,D18,E18/100,TRUE,E18)</f>
        <v>1</v>
      </c>
    </row>
    <row r="19" spans="4:6" x14ac:dyDescent="0.2">
      <c r="D19" s="432">
        <v>42117</v>
      </c>
      <c r="E19" s="443">
        <v>-8.0000000000000002E-3</v>
      </c>
      <c r="F19" s="434" t="b">
        <f>_xll.qlIndexAddFixings($B$1,D19,E19/100,TRUE,E19)</f>
        <v>1</v>
      </c>
    </row>
    <row r="20" spans="4:6" x14ac:dyDescent="0.2">
      <c r="D20" s="432">
        <v>42116</v>
      </c>
      <c r="E20" s="443">
        <v>-3.0000000000000001E-3</v>
      </c>
      <c r="F20" s="434" t="b">
        <f>_xll.qlIndexAddFixings($B$1,D20,E20/100,TRUE,E20)</f>
        <v>1</v>
      </c>
    </row>
    <row r="21" spans="4:6" x14ac:dyDescent="0.2">
      <c r="D21" s="432">
        <v>42115</v>
      </c>
      <c r="E21" s="443">
        <v>1E-3</v>
      </c>
      <c r="F21" s="434" t="b">
        <f>_xll.qlIndexAddFixings($B$1,D21,E21/100,TRUE,E21)</f>
        <v>1</v>
      </c>
    </row>
    <row r="22" spans="4:6" x14ac:dyDescent="0.2">
      <c r="D22" s="432">
        <v>42114</v>
      </c>
      <c r="E22" s="443">
        <v>-3.0000000000000001E-3</v>
      </c>
      <c r="F22" s="434" t="b">
        <f>_xll.qlIndexAddFixings($B$1,D22,E22/100,TRUE,E22)</f>
        <v>1</v>
      </c>
    </row>
    <row r="23" spans="4:6" x14ac:dyDescent="0.2">
      <c r="D23" s="432">
        <v>42111</v>
      </c>
      <c r="E23" s="443">
        <v>-6.0000000000000001E-3</v>
      </c>
      <c r="F23" s="434" t="b">
        <f>_xll.qlIndexAddFixings($B$1,D23,E23/100,TRUE,E23)</f>
        <v>1</v>
      </c>
    </row>
    <row r="24" spans="4:6" x14ac:dyDescent="0.2">
      <c r="D24" s="432">
        <v>42110</v>
      </c>
      <c r="E24" s="443">
        <v>-1.2E-2</v>
      </c>
      <c r="F24" s="434" t="b">
        <f>_xll.qlIndexAddFixings($B$1,D24,E24/100,TRUE,E24)</f>
        <v>1</v>
      </c>
    </row>
    <row r="25" spans="4:6" x14ac:dyDescent="0.2">
      <c r="D25" s="432">
        <v>42109</v>
      </c>
      <c r="E25" s="443">
        <v>-1.2E-2</v>
      </c>
      <c r="F25" s="434" t="b">
        <f>_xll.qlIndexAddFixings($B$1,D25,E25/100,TRUE,E25)</f>
        <v>1</v>
      </c>
    </row>
    <row r="26" spans="4:6" x14ac:dyDescent="0.2">
      <c r="D26" s="432">
        <v>42108</v>
      </c>
      <c r="E26" s="443">
        <v>-8.0000000000000002E-3</v>
      </c>
      <c r="F26" s="434" t="b">
        <f>_xll.qlIndexAddFixings($B$1,D26,E26/100,TRUE,E26)</f>
        <v>1</v>
      </c>
    </row>
    <row r="27" spans="4:6" x14ac:dyDescent="0.2">
      <c r="D27" s="432">
        <v>42107</v>
      </c>
      <c r="E27" s="443">
        <v>1E-3</v>
      </c>
      <c r="F27" s="434" t="b">
        <f>_xll.qlIndexAddFixings($B$1,D27,E27/100,TRUE,E27)</f>
        <v>1</v>
      </c>
    </row>
    <row r="28" spans="4:6" x14ac:dyDescent="0.2">
      <c r="D28" s="432">
        <v>42104</v>
      </c>
      <c r="E28" s="443">
        <v>-2E-3</v>
      </c>
      <c r="F28" s="434" t="b">
        <f>_xll.qlIndexAddFixings($B$1,D28,E28/100,TRUE,E28)</f>
        <v>1</v>
      </c>
    </row>
    <row r="29" spans="4:6" x14ac:dyDescent="0.2">
      <c r="D29" s="432">
        <v>42103</v>
      </c>
      <c r="E29" s="443">
        <v>0</v>
      </c>
      <c r="F29" s="434" t="b">
        <f>_xll.qlIndexAddFixings($B$1,D29,E29/100,TRUE,E29)</f>
        <v>1</v>
      </c>
    </row>
    <row r="30" spans="4:6" x14ac:dyDescent="0.2">
      <c r="D30" s="432">
        <v>42102</v>
      </c>
      <c r="E30" s="443">
        <v>4.0000000000000001E-3</v>
      </c>
      <c r="F30" s="434" t="b">
        <f>_xll.qlIndexAddFixings($B$1,D30,E30/100,TRUE,E30)</f>
        <v>1</v>
      </c>
    </row>
    <row r="31" spans="4:6" x14ac:dyDescent="0.2">
      <c r="D31" s="432">
        <v>42101</v>
      </c>
      <c r="E31" s="443">
        <v>1.0999999999999999E-2</v>
      </c>
      <c r="F31" s="434" t="b">
        <f>_xll.qlIndexAddFixings($B$1,D31,E31/100,TRUE,E31)</f>
        <v>1</v>
      </c>
    </row>
    <row r="32" spans="4:6" x14ac:dyDescent="0.2">
      <c r="D32" s="432">
        <v>42096</v>
      </c>
      <c r="E32" s="443">
        <v>7.0000000000000001E-3</v>
      </c>
      <c r="F32" s="434" t="b">
        <f>_xll.qlIndexAddFixings($B$1,D32,E32/100,TRUE,E32)</f>
        <v>1</v>
      </c>
    </row>
    <row r="33" spans="4:6" x14ac:dyDescent="0.2">
      <c r="D33" s="432">
        <v>42095</v>
      </c>
      <c r="E33" s="443">
        <v>6.0000000000000001E-3</v>
      </c>
      <c r="F33" s="434" t="b">
        <f>_xll.qlIndexAddFixings($B$1,D33,E33/100,TRUE,E33)</f>
        <v>1</v>
      </c>
    </row>
    <row r="34" spans="4:6" x14ac:dyDescent="0.2">
      <c r="D34" s="432">
        <v>42094</v>
      </c>
      <c r="E34" s="443">
        <v>6.0000000000000001E-3</v>
      </c>
      <c r="F34" s="434" t="b">
        <f>_xll.qlIndexAddFixings($B$1,D34,E34/100,TRUE,E34)</f>
        <v>1</v>
      </c>
    </row>
    <row r="35" spans="4:6" x14ac:dyDescent="0.2">
      <c r="D35" s="432">
        <v>42093</v>
      </c>
      <c r="E35" s="443">
        <v>8.0000000000000002E-3</v>
      </c>
      <c r="F35" s="434" t="b">
        <f>_xll.qlIndexAddFixings($B$1,D35,E35/100,TRUE,E35)</f>
        <v>1</v>
      </c>
    </row>
    <row r="36" spans="4:6" x14ac:dyDescent="0.2">
      <c r="D36" s="432">
        <v>42090</v>
      </c>
      <c r="E36" s="443">
        <v>6.0000000000000001E-3</v>
      </c>
      <c r="F36" s="434" t="b">
        <f>_xll.qlIndexAddFixings($B$1,D36,E36/100,TRUE,E36)</f>
        <v>1</v>
      </c>
    </row>
    <row r="37" spans="4:6" x14ac:dyDescent="0.2">
      <c r="D37" s="432">
        <v>42089</v>
      </c>
      <c r="E37" s="443">
        <v>8.9999999999999993E-3</v>
      </c>
      <c r="F37" s="434" t="b">
        <f>_xll.qlIndexAddFixings($B$1,D37,E37/100,TRUE,E37)</f>
        <v>1</v>
      </c>
    </row>
    <row r="38" spans="4:6" x14ac:dyDescent="0.2">
      <c r="D38" s="432">
        <v>42088</v>
      </c>
      <c r="E38" s="443">
        <v>0.01</v>
      </c>
      <c r="F38" s="434" t="b">
        <f>_xll.qlIndexAddFixings($B$1,D38,E38/100,TRUE,E38)</f>
        <v>1</v>
      </c>
    </row>
    <row r="39" spans="4:6" x14ac:dyDescent="0.2">
      <c r="D39" s="432">
        <v>42087</v>
      </c>
      <c r="E39" s="443">
        <v>1.0999999999999999E-2</v>
      </c>
      <c r="F39" s="434" t="b">
        <f>_xll.qlIndexAddFixings($B$1,D39,E39/100,TRUE,E39)</f>
        <v>1</v>
      </c>
    </row>
    <row r="40" spans="4:6" x14ac:dyDescent="0.2">
      <c r="D40" s="432">
        <v>42086</v>
      </c>
      <c r="E40" s="443">
        <v>8.0000000000000002E-3</v>
      </c>
      <c r="F40" s="434" t="b">
        <f>_xll.qlIndexAddFixings($B$1,D40,E40/100,TRUE,E40)</f>
        <v>1</v>
      </c>
    </row>
    <row r="41" spans="4:6" x14ac:dyDescent="0.2">
      <c r="D41" s="432">
        <v>42083</v>
      </c>
      <c r="E41" s="443">
        <v>8.9999999999999993E-3</v>
      </c>
      <c r="F41" s="434" t="b">
        <f>_xll.qlIndexAddFixings($B$1,D41,E41/100,TRUE,E41)</f>
        <v>1</v>
      </c>
    </row>
    <row r="42" spans="4:6" x14ac:dyDescent="0.2">
      <c r="D42" s="432">
        <v>42082</v>
      </c>
      <c r="E42" s="443">
        <v>1.2999999999999999E-2</v>
      </c>
      <c r="F42" s="434" t="b">
        <f>_xll.qlIndexAddFixings($B$1,D42,E42/100,TRUE,E42)</f>
        <v>1</v>
      </c>
    </row>
    <row r="43" spans="4:6" x14ac:dyDescent="0.2">
      <c r="D43" s="432">
        <v>42081</v>
      </c>
      <c r="E43" s="443">
        <v>2.1000000000000001E-2</v>
      </c>
      <c r="F43" s="434" t="b">
        <f>_xll.qlIndexAddFixings($B$1,D43,E43/100,TRUE,E43)</f>
        <v>1</v>
      </c>
    </row>
    <row r="44" spans="4:6" x14ac:dyDescent="0.2">
      <c r="D44" s="432">
        <v>42080</v>
      </c>
      <c r="E44" s="443">
        <v>4.0000000000000001E-3</v>
      </c>
      <c r="F44" s="434" t="b">
        <f>_xll.qlIndexAddFixings($B$1,D44,E44/100,TRUE,E44)</f>
        <v>1</v>
      </c>
    </row>
    <row r="45" spans="4:6" x14ac:dyDescent="0.2">
      <c r="D45" s="432">
        <v>42079</v>
      </c>
      <c r="E45" s="443">
        <v>2E-3</v>
      </c>
      <c r="F45" s="434" t="b">
        <f>_xll.qlIndexAddFixings($B$1,D45,E45/100,TRUE,E45)</f>
        <v>1</v>
      </c>
    </row>
    <row r="46" spans="4:6" x14ac:dyDescent="0.2">
      <c r="D46" s="432">
        <v>42076</v>
      </c>
      <c r="E46" s="443">
        <v>5.0000000000000001E-3</v>
      </c>
      <c r="F46" s="434" t="b">
        <f>_xll.qlIndexAddFixings($B$1,D46,E46/100,TRUE,E46)</f>
        <v>1</v>
      </c>
    </row>
    <row r="47" spans="4:6" x14ac:dyDescent="0.2">
      <c r="D47" s="432">
        <v>42075</v>
      </c>
      <c r="E47" s="443">
        <v>4.0000000000000001E-3</v>
      </c>
      <c r="F47" s="434" t="b">
        <f>_xll.qlIndexAddFixings($B$1,D47,E47/100,TRUE,E47)</f>
        <v>1</v>
      </c>
    </row>
    <row r="48" spans="4:6" x14ac:dyDescent="0.2">
      <c r="D48" s="432">
        <v>42074</v>
      </c>
      <c r="E48" s="443">
        <v>7.0000000000000001E-3</v>
      </c>
      <c r="F48" s="434" t="b">
        <f>_xll.qlIndexAddFixings($B$1,D48,E48/100,TRUE,E48)</f>
        <v>1</v>
      </c>
    </row>
    <row r="49" spans="4:6" x14ac:dyDescent="0.2">
      <c r="D49" s="432">
        <v>42073</v>
      </c>
      <c r="E49" s="443">
        <v>0.01</v>
      </c>
      <c r="F49" s="434" t="b">
        <f>_xll.qlIndexAddFixings($B$1,D49,E49/100,TRUE,E49)</f>
        <v>1</v>
      </c>
    </row>
    <row r="50" spans="4:6" x14ac:dyDescent="0.2">
      <c r="D50" s="432">
        <v>42072</v>
      </c>
      <c r="E50" s="443">
        <v>1.2999999999999999E-2</v>
      </c>
      <c r="F50" s="434" t="b">
        <f>_xll.qlIndexAddFixings($B$1,D50,E50/100,TRUE,E50)</f>
        <v>1</v>
      </c>
    </row>
    <row r="51" spans="4:6" x14ac:dyDescent="0.2">
      <c r="D51" s="432">
        <v>42069</v>
      </c>
      <c r="E51" s="443">
        <v>1.4E-2</v>
      </c>
      <c r="F51" s="434" t="b">
        <f>_xll.qlIndexAddFixings($B$1,D51,E51/100,TRUE,E51)</f>
        <v>1</v>
      </c>
    </row>
    <row r="52" spans="4:6" x14ac:dyDescent="0.2">
      <c r="D52" s="432">
        <v>42068</v>
      </c>
      <c r="E52" s="443">
        <v>1.7000000000000001E-2</v>
      </c>
      <c r="F52" s="434" t="b">
        <f>_xll.qlIndexAddFixings($B$1,D52,E52/100,TRUE,E52)</f>
        <v>1</v>
      </c>
    </row>
    <row r="53" spans="4:6" x14ac:dyDescent="0.2">
      <c r="D53" s="432">
        <v>42067</v>
      </c>
      <c r="E53" s="443">
        <v>1.7000000000000001E-2</v>
      </c>
      <c r="F53" s="434" t="b">
        <f>_xll.qlIndexAddFixings($B$1,D53,E53/100,TRUE,E53)</f>
        <v>1</v>
      </c>
    </row>
    <row r="54" spans="4:6" x14ac:dyDescent="0.2">
      <c r="D54" s="432">
        <v>42066</v>
      </c>
      <c r="E54" s="443">
        <v>1.7000000000000001E-2</v>
      </c>
      <c r="F54" s="434" t="b">
        <f>_xll.qlIndexAddFixings($B$1,D54,E54/100,TRUE,E54)</f>
        <v>1</v>
      </c>
    </row>
    <row r="55" spans="4:6" x14ac:dyDescent="0.2">
      <c r="D55" s="432">
        <v>42065</v>
      </c>
      <c r="E55" s="443">
        <v>1.4999999999999999E-2</v>
      </c>
      <c r="F55" s="434" t="b">
        <f>_xll.qlIndexAddFixings($B$1,D55,E55/100,TRUE,E55)</f>
        <v>1</v>
      </c>
    </row>
    <row r="56" spans="4:6" x14ac:dyDescent="0.2">
      <c r="D56" s="432">
        <v>42062</v>
      </c>
      <c r="E56" s="443">
        <v>1.2E-2</v>
      </c>
      <c r="F56" s="434" t="b">
        <f>_xll.qlIndexAddFixings($B$1,D56,E56/100,TRUE,E56)</f>
        <v>1</v>
      </c>
    </row>
    <row r="57" spans="4:6" x14ac:dyDescent="0.2">
      <c r="D57" s="432">
        <v>42061</v>
      </c>
      <c r="E57" s="443">
        <v>1.4999999999999999E-2</v>
      </c>
      <c r="F57" s="434" t="b">
        <f>_xll.qlIndexAddFixings($B$1,D57,E57/100,TRUE,E57)</f>
        <v>1</v>
      </c>
    </row>
    <row r="58" spans="4:6" x14ac:dyDescent="0.2">
      <c r="D58" s="432">
        <v>42060</v>
      </c>
      <c r="E58" s="443">
        <v>2.5000000000000001E-2</v>
      </c>
      <c r="F58" s="434" t="b">
        <f>_xll.qlIndexAddFixings($B$1,D58,E58/100,TRUE,E58)</f>
        <v>1</v>
      </c>
    </row>
    <row r="59" spans="4:6" x14ac:dyDescent="0.2">
      <c r="D59" s="432">
        <v>42059</v>
      </c>
      <c r="E59" s="443">
        <v>3.5000000000000003E-2</v>
      </c>
      <c r="F59" s="434" t="b">
        <f>_xll.qlIndexAddFixings($B$1,D59,E59/100,TRUE,E59)</f>
        <v>1</v>
      </c>
    </row>
    <row r="60" spans="4:6" x14ac:dyDescent="0.2">
      <c r="D60" s="432">
        <v>42058</v>
      </c>
      <c r="E60" s="443">
        <v>3.6999999999999998E-2</v>
      </c>
      <c r="F60" s="434" t="b">
        <f>_xll.qlIndexAddFixings($B$1,D60,E60/100,TRUE,E60)</f>
        <v>1</v>
      </c>
    </row>
    <row r="61" spans="4:6" x14ac:dyDescent="0.2">
      <c r="D61" s="432">
        <v>42055</v>
      </c>
      <c r="E61" s="443">
        <v>0.05</v>
      </c>
      <c r="F61" s="434" t="b">
        <f>_xll.qlIndexAddFixings($B$1,D61,E61/100,TRUE,E61)</f>
        <v>1</v>
      </c>
    </row>
    <row r="62" spans="4:6" x14ac:dyDescent="0.2">
      <c r="D62" s="432">
        <v>42054</v>
      </c>
      <c r="E62" s="443">
        <v>4.1000000000000002E-2</v>
      </c>
      <c r="F62" s="434" t="b">
        <f>_xll.qlIndexAddFixings($B$1,D62,E62/100,TRUE,E62)</f>
        <v>1</v>
      </c>
    </row>
    <row r="63" spans="4:6" x14ac:dyDescent="0.2">
      <c r="D63" s="432">
        <v>42053</v>
      </c>
      <c r="E63" s="443">
        <v>4.1000000000000002E-2</v>
      </c>
      <c r="F63" s="434" t="b">
        <f>_xll.qlIndexAddFixings($B$1,D63,E63/100,TRUE,E63)</f>
        <v>1</v>
      </c>
    </row>
    <row r="64" spans="4:6" x14ac:dyDescent="0.2">
      <c r="D64" s="432">
        <v>42052</v>
      </c>
      <c r="E64" s="443">
        <v>4.5999999999999999E-2</v>
      </c>
      <c r="F64" s="434" t="b">
        <f>_xll.qlIndexAddFixings($B$1,D64,E64/100,TRUE,E64)</f>
        <v>1</v>
      </c>
    </row>
    <row r="65" spans="4:6" x14ac:dyDescent="0.2">
      <c r="D65" s="432">
        <v>42051</v>
      </c>
      <c r="E65" s="443">
        <v>4.2000000000000003E-2</v>
      </c>
      <c r="F65" s="434" t="b">
        <f>_xll.qlIndexAddFixings($B$1,D65,E65/100,TRUE,E65)</f>
        <v>1</v>
      </c>
    </row>
    <row r="66" spans="4:6" x14ac:dyDescent="0.2">
      <c r="D66" s="432">
        <v>42048</v>
      </c>
      <c r="E66" s="443">
        <v>4.2000000000000003E-2</v>
      </c>
      <c r="F66" s="434" t="b">
        <f>_xll.qlIndexAddFixings($B$1,D66,E66/100,TRUE,E66)</f>
        <v>1</v>
      </c>
    </row>
    <row r="67" spans="4:6" x14ac:dyDescent="0.2">
      <c r="D67" s="432">
        <v>42047</v>
      </c>
      <c r="E67" s="443">
        <v>4.2999999999999997E-2</v>
      </c>
      <c r="F67" s="434" t="b">
        <f>_xll.qlIndexAddFixings($B$1,D67,E67/100,TRUE,E67)</f>
        <v>1</v>
      </c>
    </row>
    <row r="68" spans="4:6" x14ac:dyDescent="0.2">
      <c r="D68" s="432">
        <v>42046</v>
      </c>
      <c r="E68" s="443">
        <v>4.9000000000000002E-2</v>
      </c>
      <c r="F68" s="434" t="b">
        <f>_xll.qlIndexAddFixings($B$1,D68,E68/100,TRUE,E68)</f>
        <v>1</v>
      </c>
    </row>
    <row r="69" spans="4:6" x14ac:dyDescent="0.2">
      <c r="D69" s="432">
        <v>42045</v>
      </c>
      <c r="E69" s="443">
        <v>5.6000000000000001E-2</v>
      </c>
      <c r="F69" s="434" t="b">
        <f>_xll.qlIndexAddFixings($B$1,D69,E69/100,TRUE,E69)</f>
        <v>1</v>
      </c>
    </row>
    <row r="70" spans="4:6" x14ac:dyDescent="0.2">
      <c r="D70" s="432">
        <v>42044</v>
      </c>
      <c r="E70" s="443">
        <v>5.2999999999999999E-2</v>
      </c>
      <c r="F70" s="434" t="b">
        <f>_xll.qlIndexAddFixings($B$1,D70,E70/100,TRUE,E70)</f>
        <v>1</v>
      </c>
    </row>
    <row r="71" spans="4:6" x14ac:dyDescent="0.2">
      <c r="D71" s="432">
        <v>42041</v>
      </c>
      <c r="E71" s="443">
        <v>4.7E-2</v>
      </c>
      <c r="F71" s="434" t="b">
        <f>_xll.qlIndexAddFixings($B$1,D71,E71/100,TRUE,E71)</f>
        <v>1</v>
      </c>
    </row>
    <row r="72" spans="4:6" x14ac:dyDescent="0.2">
      <c r="D72" s="432">
        <v>42040</v>
      </c>
      <c r="E72" s="443">
        <v>0.05</v>
      </c>
      <c r="F72" s="434" t="b">
        <f>_xll.qlIndexAddFixings($B$1,D72,E72/100,TRUE,E72)</f>
        <v>1</v>
      </c>
    </row>
    <row r="73" spans="4:6" x14ac:dyDescent="0.2">
      <c r="D73" s="432">
        <v>42039</v>
      </c>
      <c r="E73" s="443">
        <v>4.2000000000000003E-2</v>
      </c>
      <c r="F73" s="434" t="b">
        <f>_xll.qlIndexAddFixings($B$1,D73,E73/100,TRUE,E73)</f>
        <v>1</v>
      </c>
    </row>
    <row r="74" spans="4:6" x14ac:dyDescent="0.2">
      <c r="D74" s="432">
        <v>42038</v>
      </c>
      <c r="E74" s="443">
        <v>4.2999999999999997E-2</v>
      </c>
      <c r="F74" s="434" t="b">
        <f>_xll.qlIndexAddFixings($B$1,D74,E74/100,TRUE,E74)</f>
        <v>1</v>
      </c>
    </row>
    <row r="75" spans="4:6" x14ac:dyDescent="0.2">
      <c r="D75" s="432">
        <v>42037</v>
      </c>
      <c r="E75" s="443">
        <v>5.5E-2</v>
      </c>
      <c r="F75" s="434" t="b">
        <f>_xll.qlIndexAddFixings($B$1,D75,E75/100,TRUE,E75)</f>
        <v>1</v>
      </c>
    </row>
    <row r="76" spans="4:6" x14ac:dyDescent="0.2">
      <c r="D76" s="432">
        <v>42034</v>
      </c>
      <c r="E76" s="443">
        <v>3.9E-2</v>
      </c>
      <c r="F76" s="434" t="b">
        <f>_xll.qlIndexAddFixings($B$1,D76,E76/100,TRUE,E76)</f>
        <v>1</v>
      </c>
    </row>
    <row r="77" spans="4:6" x14ac:dyDescent="0.2">
      <c r="D77" s="432">
        <v>42033</v>
      </c>
      <c r="E77" s="443">
        <v>3.6999999999999998E-2</v>
      </c>
      <c r="F77" s="434" t="b">
        <f>_xll.qlIndexAddFixings($B$1,D77,E77/100,TRUE,E77)</f>
        <v>1</v>
      </c>
    </row>
    <row r="78" spans="4:6" x14ac:dyDescent="0.2">
      <c r="D78" s="432">
        <v>42032</v>
      </c>
      <c r="E78" s="443">
        <v>0.03</v>
      </c>
      <c r="F78" s="434" t="b">
        <f>_xll.qlIndexAddFixings($B$1,D78,E78/100,TRUE,E78)</f>
        <v>1</v>
      </c>
    </row>
    <row r="79" spans="4:6" x14ac:dyDescent="0.2">
      <c r="D79" s="432">
        <v>42031</v>
      </c>
      <c r="E79" s="443">
        <v>3.5000000000000003E-2</v>
      </c>
      <c r="F79" s="434" t="b">
        <f>_xll.qlIndexAddFixings($B$1,D79,E79/100,TRUE,E79)</f>
        <v>1</v>
      </c>
    </row>
    <row r="80" spans="4:6" x14ac:dyDescent="0.2">
      <c r="D80" s="432">
        <v>42030</v>
      </c>
      <c r="E80" s="443">
        <v>0.03</v>
      </c>
      <c r="F80" s="434" t="b">
        <f>_xll.qlIndexAddFixings($B$1,D80,E80/100,TRUE,E80)</f>
        <v>1</v>
      </c>
    </row>
    <row r="81" spans="4:6" x14ac:dyDescent="0.2">
      <c r="D81" s="432">
        <v>42027</v>
      </c>
      <c r="E81" s="443">
        <v>0.02</v>
      </c>
      <c r="F81" s="434" t="b">
        <f>_xll.qlIndexAddFixings($B$1,D81,E81/100,TRUE,E81)</f>
        <v>1</v>
      </c>
    </row>
    <row r="82" spans="4:6" x14ac:dyDescent="0.2">
      <c r="D82" s="432">
        <v>42026</v>
      </c>
      <c r="E82" s="443">
        <v>3.4000000000000002E-2</v>
      </c>
      <c r="F82" s="434" t="b">
        <f>_xll.qlIndexAddFixings($B$1,D82,E82/100,TRUE,E82)</f>
        <v>1</v>
      </c>
    </row>
    <row r="83" spans="4:6" x14ac:dyDescent="0.2">
      <c r="D83" s="432">
        <v>42025</v>
      </c>
      <c r="E83" s="443">
        <v>2.7E-2</v>
      </c>
      <c r="F83" s="434" t="b">
        <f>_xll.qlIndexAddFixings($B$1,D83,E83/100,TRUE,E83)</f>
        <v>1</v>
      </c>
    </row>
    <row r="84" spans="4:6" x14ac:dyDescent="0.2">
      <c r="D84" s="432">
        <v>42024</v>
      </c>
      <c r="E84" s="443">
        <v>2.1999999999999999E-2</v>
      </c>
      <c r="F84" s="434" t="b">
        <f>_xll.qlIndexAddFixings($B$1,D84,E84/100,TRUE,E84)</f>
        <v>1</v>
      </c>
    </row>
    <row r="85" spans="4:6" x14ac:dyDescent="0.2">
      <c r="D85" s="432">
        <v>42023</v>
      </c>
      <c r="E85" s="443">
        <v>0.02</v>
      </c>
      <c r="F85" s="434" t="b">
        <f>_xll.qlIndexAddFixings($B$1,D85,E85/100,TRUE,E85)</f>
        <v>1</v>
      </c>
    </row>
    <row r="86" spans="4:6" x14ac:dyDescent="0.2">
      <c r="D86" s="432">
        <v>42020</v>
      </c>
      <c r="E86" s="443">
        <v>2.1000000000000001E-2</v>
      </c>
      <c r="F86" s="434" t="b">
        <f>_xll.qlIndexAddFixings($B$1,D86,E86/100,TRUE,E86)</f>
        <v>1</v>
      </c>
    </row>
    <row r="87" spans="4:6" x14ac:dyDescent="0.2">
      <c r="D87" s="432">
        <v>42019</v>
      </c>
      <c r="E87" s="443">
        <v>2.7E-2</v>
      </c>
      <c r="F87" s="434" t="b">
        <f>_xll.qlIndexAddFixings($B$1,D87,E87/100,TRUE,E87)</f>
        <v>1</v>
      </c>
    </row>
    <row r="88" spans="4:6" x14ac:dyDescent="0.2">
      <c r="D88" s="432">
        <v>42018</v>
      </c>
      <c r="E88" s="443">
        <v>5.1999999999999998E-2</v>
      </c>
      <c r="F88" s="434" t="b">
        <f>_xll.qlIndexAddFixings($B$1,D88,E88/100,TRUE,E88)</f>
        <v>1</v>
      </c>
    </row>
    <row r="89" spans="4:6" x14ac:dyDescent="0.2">
      <c r="D89" s="432">
        <v>42017</v>
      </c>
      <c r="E89" s="443">
        <v>5.1999999999999998E-2</v>
      </c>
      <c r="F89" s="434" t="b">
        <f>_xll.qlIndexAddFixings($B$1,D89,E89/100,TRUE,E89)</f>
        <v>1</v>
      </c>
    </row>
    <row r="90" spans="4:6" x14ac:dyDescent="0.2">
      <c r="D90" s="432">
        <v>42016</v>
      </c>
      <c r="E90" s="443">
        <v>5.5E-2</v>
      </c>
      <c r="F90" s="434" t="b">
        <f>_xll.qlIndexAddFixings($B$1,D90,E90/100,TRUE,E90)</f>
        <v>1</v>
      </c>
    </row>
    <row r="91" spans="4:6" x14ac:dyDescent="0.2">
      <c r="D91" s="432">
        <v>42013</v>
      </c>
      <c r="E91" s="443">
        <v>5.7000000000000002E-2</v>
      </c>
      <c r="F91" s="434" t="b">
        <f>_xll.qlIndexAddFixings($B$1,D91,E91/100,TRUE,E91)</f>
        <v>1</v>
      </c>
    </row>
    <row r="92" spans="4:6" x14ac:dyDescent="0.2">
      <c r="D92" s="432">
        <v>42012</v>
      </c>
      <c r="E92" s="443">
        <v>5.7000000000000002E-2</v>
      </c>
      <c r="F92" s="434" t="b">
        <f>_xll.qlIndexAddFixings($B$1,D92,E92/100,TRUE,E92)</f>
        <v>1</v>
      </c>
    </row>
    <row r="93" spans="4:6" x14ac:dyDescent="0.2">
      <c r="D93" s="432">
        <v>42011</v>
      </c>
      <c r="E93" s="443">
        <v>5.3999999999999999E-2</v>
      </c>
      <c r="F93" s="434" t="b">
        <f>_xll.qlIndexAddFixings($B$1,D93,E93/100,TRUE,E93)</f>
        <v>1</v>
      </c>
    </row>
    <row r="94" spans="4:6" x14ac:dyDescent="0.2">
      <c r="D94" s="432">
        <v>42010</v>
      </c>
      <c r="E94" s="443">
        <v>5.5E-2</v>
      </c>
      <c r="F94" s="434" t="b">
        <f>_xll.qlIndexAddFixings($B$1,D94,E94/100,TRUE,E94)</f>
        <v>1</v>
      </c>
    </row>
    <row r="95" spans="4:6" x14ac:dyDescent="0.2">
      <c r="D95" s="432">
        <v>42009</v>
      </c>
      <c r="E95" s="443">
        <v>5.6000000000000001E-2</v>
      </c>
      <c r="F95" s="434" t="b">
        <f>_xll.qlIndexAddFixings($B$1,D95,E95/100,TRUE,E95)</f>
        <v>1</v>
      </c>
    </row>
    <row r="96" spans="4:6" x14ac:dyDescent="0.2">
      <c r="D96" s="432">
        <v>42006</v>
      </c>
      <c r="E96" s="443">
        <v>5.8000000000000003E-2</v>
      </c>
      <c r="F96" s="434" t="b">
        <f>_xll.qlIndexAddFixings($B$1,D96,E96/100,TRUE,E96)</f>
        <v>1</v>
      </c>
    </row>
    <row r="97" spans="4:6" x14ac:dyDescent="0.2">
      <c r="D97" s="432">
        <v>42003</v>
      </c>
      <c r="E97" s="443">
        <v>6.9000000000000006E-2</v>
      </c>
      <c r="F97" s="434" t="b">
        <f>_xll.qlIndexAddFixings($B$1,D97,E97/100,TRUE,E97)</f>
        <v>1</v>
      </c>
    </row>
    <row r="98" spans="4:6" x14ac:dyDescent="0.2">
      <c r="D98" s="432">
        <v>42002</v>
      </c>
      <c r="E98" s="443">
        <v>7.0000000000000007E-2</v>
      </c>
      <c r="F98" s="434" t="b">
        <f>_xll.qlIndexAddFixings($B$1,D98,E98/100,TRUE,E98)</f>
        <v>1</v>
      </c>
    </row>
    <row r="99" spans="4:6" x14ac:dyDescent="0.2">
      <c r="D99" s="432">
        <v>41996</v>
      </c>
      <c r="E99" s="443">
        <v>7.3999999999999996E-2</v>
      </c>
      <c r="F99" s="434" t="b">
        <f>_xll.qlIndexAddFixings($B$1,D99,E99/100,TRUE,E99)</f>
        <v>1</v>
      </c>
    </row>
    <row r="100" spans="4:6" x14ac:dyDescent="0.2">
      <c r="D100" s="432">
        <v>41995</v>
      </c>
      <c r="E100" s="443">
        <v>7.8E-2</v>
      </c>
      <c r="F100" s="434" t="b">
        <f>_xll.qlIndexAddFixings($B$1,D100,E100/100,TRUE,E100)</f>
        <v>1</v>
      </c>
    </row>
    <row r="101" spans="4:6" x14ac:dyDescent="0.2">
      <c r="D101" s="432">
        <v>41992</v>
      </c>
      <c r="E101" s="443">
        <v>7.9000000000000001E-2</v>
      </c>
      <c r="F101" s="434" t="b">
        <f>_xll.qlIndexAddFixings($B$1,D101,E101/100,TRUE,E101)</f>
        <v>1</v>
      </c>
    </row>
    <row r="102" spans="4:6" x14ac:dyDescent="0.2">
      <c r="D102" s="432">
        <v>41991</v>
      </c>
      <c r="E102" s="443">
        <v>0.08</v>
      </c>
      <c r="F102" s="434" t="b">
        <f>_xll.qlIndexAddFixings($B$1,D102,E102/100,TRUE,E102)</f>
        <v>1</v>
      </c>
    </row>
    <row r="103" spans="4:6" x14ac:dyDescent="0.2">
      <c r="D103" s="432">
        <v>41990</v>
      </c>
      <c r="E103" s="443">
        <v>0.09</v>
      </c>
      <c r="F103" s="434" t="b">
        <f>_xll.qlIndexAddFixings($B$1,D103,E103/100,TRUE,E103)</f>
        <v>1</v>
      </c>
    </row>
    <row r="104" spans="4:6" x14ac:dyDescent="0.2">
      <c r="D104" s="432">
        <v>41989</v>
      </c>
      <c r="E104" s="443">
        <v>8.5000000000000006E-2</v>
      </c>
      <c r="F104" s="434" t="b">
        <f>_xll.qlIndexAddFixings($B$1,D104,E104/100,TRUE,E104)</f>
        <v>1</v>
      </c>
    </row>
    <row r="105" spans="4:6" x14ac:dyDescent="0.2">
      <c r="D105" s="432">
        <v>41988</v>
      </c>
      <c r="E105" s="443">
        <v>8.4000000000000005E-2</v>
      </c>
      <c r="F105" s="434" t="b">
        <f>_xll.qlIndexAddFixings($B$1,D105,E105/100,TRUE,E105)</f>
        <v>1</v>
      </c>
    </row>
    <row r="106" spans="4:6" x14ac:dyDescent="0.2">
      <c r="D106" s="432">
        <v>41985</v>
      </c>
      <c r="E106" s="443">
        <v>8.7999999999999995E-2</v>
      </c>
      <c r="F106" s="434" t="b">
        <f>_xll.qlIndexAddFixings($B$1,D106,E106/100,TRUE,E106)</f>
        <v>1</v>
      </c>
    </row>
    <row r="107" spans="4:6" x14ac:dyDescent="0.2">
      <c r="D107" s="432">
        <v>41984</v>
      </c>
      <c r="E107" s="443">
        <v>8.8999999999999996E-2</v>
      </c>
      <c r="F107" s="434" t="b">
        <f>_xll.qlIndexAddFixings($B$1,D107,E107/100,TRUE,E107)</f>
        <v>1</v>
      </c>
    </row>
    <row r="108" spans="4:6" x14ac:dyDescent="0.2">
      <c r="D108" s="432">
        <v>41983</v>
      </c>
      <c r="E108" s="443">
        <v>8.8999999999999996E-2</v>
      </c>
      <c r="F108" s="434" t="b">
        <f>_xll.qlIndexAddFixings($B$1,D108,E108/100,TRUE,E108)</f>
        <v>1</v>
      </c>
    </row>
    <row r="109" spans="4:6" x14ac:dyDescent="0.2">
      <c r="D109" s="432">
        <v>41982</v>
      </c>
      <c r="E109" s="443">
        <v>8.2000000000000003E-2</v>
      </c>
      <c r="F109" s="434" t="b">
        <f>_xll.qlIndexAddFixings($B$1,D109,E109/100,TRUE,E109)</f>
        <v>1</v>
      </c>
    </row>
    <row r="110" spans="4:6" x14ac:dyDescent="0.2">
      <c r="D110" s="432">
        <v>41981</v>
      </c>
      <c r="E110" s="443">
        <v>8.5000000000000006E-2</v>
      </c>
      <c r="F110" s="434" t="b">
        <f>_xll.qlIndexAddFixings($B$1,D110,E110/100,TRUE,E110)</f>
        <v>1</v>
      </c>
    </row>
    <row r="111" spans="4:6" x14ac:dyDescent="0.2">
      <c r="D111" s="432">
        <v>41978</v>
      </c>
      <c r="E111" s="443">
        <v>8.5999999999999993E-2</v>
      </c>
      <c r="F111" s="434" t="b">
        <f>_xll.qlIndexAddFixings($B$1,D111,E111/100,TRUE,E111)</f>
        <v>1</v>
      </c>
    </row>
    <row r="112" spans="4:6" x14ac:dyDescent="0.2">
      <c r="D112" s="432">
        <v>41977</v>
      </c>
      <c r="E112" s="443">
        <v>7.2999999999999995E-2</v>
      </c>
      <c r="F112" s="434" t="b">
        <f>_xll.qlIndexAddFixings($B$1,D112,E112/100,TRUE,E112)</f>
        <v>1</v>
      </c>
    </row>
    <row r="113" spans="4:6" x14ac:dyDescent="0.2">
      <c r="D113" s="432">
        <v>41976</v>
      </c>
      <c r="E113" s="443">
        <v>7.6999999999999999E-2</v>
      </c>
      <c r="F113" s="434" t="b">
        <f>_xll.qlIndexAddFixings($B$1,D113,E113/100,TRUE,E113)</f>
        <v>1</v>
      </c>
    </row>
    <row r="114" spans="4:6" x14ac:dyDescent="0.2">
      <c r="D114" s="432">
        <v>41975</v>
      </c>
      <c r="E114" s="443">
        <v>8.4000000000000005E-2</v>
      </c>
      <c r="F114" s="434" t="b">
        <f>_xll.qlIndexAddFixings($B$1,D114,E114/100,TRUE,E114)</f>
        <v>1</v>
      </c>
    </row>
    <row r="115" spans="4:6" x14ac:dyDescent="0.2">
      <c r="D115" s="432">
        <v>41974</v>
      </c>
      <c r="E115" s="443">
        <v>0.08</v>
      </c>
      <c r="F115" s="434" t="b">
        <f>_xll.qlIndexAddFixings($B$1,D115,E115/100,TRUE,E115)</f>
        <v>1</v>
      </c>
    </row>
    <row r="116" spans="4:6" x14ac:dyDescent="0.2">
      <c r="D116" s="432">
        <v>41971</v>
      </c>
      <c r="E116" s="443">
        <v>0.08</v>
      </c>
      <c r="F116" s="434" t="b">
        <f>_xll.qlIndexAddFixings($B$1,D116,E116/100,TRUE,E116)</f>
        <v>1</v>
      </c>
    </row>
    <row r="117" spans="4:6" x14ac:dyDescent="0.2">
      <c r="D117" s="432">
        <v>41970</v>
      </c>
      <c r="E117" s="443">
        <v>0.08</v>
      </c>
      <c r="F117" s="434" t="b">
        <f>_xll.qlIndexAddFixings($B$1,D117,E117/100,TRUE,E117)</f>
        <v>1</v>
      </c>
    </row>
    <row r="118" spans="4:6" x14ac:dyDescent="0.2">
      <c r="D118" s="432">
        <v>41969</v>
      </c>
      <c r="E118" s="443">
        <v>8.1000000000000003E-2</v>
      </c>
      <c r="F118" s="434" t="b">
        <f>_xll.qlIndexAddFixings($B$1,D118,E118/100,TRUE,E118)</f>
        <v>1</v>
      </c>
    </row>
    <row r="119" spans="4:6" x14ac:dyDescent="0.2">
      <c r="D119" s="432">
        <v>41968</v>
      </c>
      <c r="E119" s="443">
        <v>7.8E-2</v>
      </c>
      <c r="F119" s="434" t="b">
        <f>_xll.qlIndexAddFixings($B$1,D119,E119/100,TRUE,E119)</f>
        <v>1</v>
      </c>
    </row>
    <row r="120" spans="4:6" x14ac:dyDescent="0.2">
      <c r="D120" s="432">
        <v>41967</v>
      </c>
      <c r="E120" s="443">
        <v>7.5999999999999998E-2</v>
      </c>
      <c r="F120" s="434" t="b">
        <f>_xll.qlIndexAddFixings($B$1,D120,E120/100,TRUE,E120)</f>
        <v>1</v>
      </c>
    </row>
    <row r="121" spans="4:6" x14ac:dyDescent="0.2">
      <c r="D121" s="432">
        <v>41964</v>
      </c>
      <c r="E121" s="443">
        <v>0.08</v>
      </c>
      <c r="F121" s="434" t="b">
        <f>_xll.qlIndexAddFixings($B$1,D121,E121/100,TRUE,E121)</f>
        <v>1</v>
      </c>
    </row>
    <row r="122" spans="4:6" x14ac:dyDescent="0.2">
      <c r="D122" s="432">
        <v>41963</v>
      </c>
      <c r="E122" s="443">
        <v>8.7999999999999995E-2</v>
      </c>
      <c r="F122" s="434" t="b">
        <f>_xll.qlIndexAddFixings($B$1,D122,E122/100,TRUE,E122)</f>
        <v>1</v>
      </c>
    </row>
    <row r="123" spans="4:6" x14ac:dyDescent="0.2">
      <c r="D123" s="432">
        <v>41962</v>
      </c>
      <c r="E123" s="443">
        <v>9.2999999999999999E-2</v>
      </c>
      <c r="F123" s="434" t="b">
        <f>_xll.qlIndexAddFixings($B$1,D123,E123/100,TRUE,E123)</f>
        <v>1</v>
      </c>
    </row>
    <row r="124" spans="4:6" x14ac:dyDescent="0.2">
      <c r="D124" s="432">
        <v>41961</v>
      </c>
      <c r="E124" s="443">
        <v>8.5000000000000006E-2</v>
      </c>
      <c r="F124" s="434" t="b">
        <f>_xll.qlIndexAddFixings($B$1,D124,E124/100,TRUE,E124)</f>
        <v>1</v>
      </c>
    </row>
    <row r="125" spans="4:6" x14ac:dyDescent="0.2">
      <c r="D125" s="432">
        <v>41960</v>
      </c>
      <c r="E125" s="443">
        <v>8.3000000000000004E-2</v>
      </c>
      <c r="F125" s="434" t="b">
        <f>_xll.qlIndexAddFixings($B$1,D125,E125/100,TRUE,E125)</f>
        <v>1</v>
      </c>
    </row>
    <row r="126" spans="4:6" x14ac:dyDescent="0.2">
      <c r="D126" s="432">
        <v>41957</v>
      </c>
      <c r="E126" s="443">
        <v>8.1000000000000003E-2</v>
      </c>
      <c r="F126" s="434" t="b">
        <f>_xll.qlIndexAddFixings($B$1,D126,E126/100,TRUE,E126)</f>
        <v>1</v>
      </c>
    </row>
    <row r="127" spans="4:6" x14ac:dyDescent="0.2">
      <c r="D127" s="432">
        <v>41956</v>
      </c>
      <c r="E127" s="443">
        <v>8.1000000000000003E-2</v>
      </c>
      <c r="F127" s="434" t="b">
        <f>_xll.qlIndexAddFixings($B$1,D127,E127/100,TRUE,E127)</f>
        <v>1</v>
      </c>
    </row>
    <row r="128" spans="4:6" x14ac:dyDescent="0.2">
      <c r="D128" s="432">
        <v>41955</v>
      </c>
      <c r="E128" s="443">
        <v>8.1000000000000003E-2</v>
      </c>
      <c r="F128" s="434" t="b">
        <f>_xll.qlIndexAddFixings($B$1,D128,E128/100,TRUE,E128)</f>
        <v>1</v>
      </c>
    </row>
    <row r="129" spans="4:6" x14ac:dyDescent="0.2">
      <c r="D129" s="432">
        <v>41954</v>
      </c>
      <c r="E129" s="443">
        <v>8.3000000000000004E-2</v>
      </c>
      <c r="F129" s="434" t="b">
        <f>_xll.qlIndexAddFixings($B$1,D129,E129/100,TRUE,E129)</f>
        <v>1</v>
      </c>
    </row>
    <row r="130" spans="4:6" x14ac:dyDescent="0.2">
      <c r="D130" s="432">
        <v>41953</v>
      </c>
      <c r="E130" s="443">
        <v>7.9000000000000001E-2</v>
      </c>
      <c r="F130" s="434" t="b">
        <f>_xll.qlIndexAddFixings($B$1,D130,E130/100,TRUE,E130)</f>
        <v>1</v>
      </c>
    </row>
    <row r="131" spans="4:6" x14ac:dyDescent="0.2">
      <c r="D131" s="432">
        <v>41950</v>
      </c>
      <c r="E131" s="443">
        <v>8.1000000000000003E-2</v>
      </c>
      <c r="F131" s="434" t="b">
        <f>_xll.qlIndexAddFixings($B$1,D131,E131/100,TRUE,E131)</f>
        <v>1</v>
      </c>
    </row>
    <row r="132" spans="4:6" x14ac:dyDescent="0.2">
      <c r="D132" s="432">
        <v>41949</v>
      </c>
      <c r="E132" s="443">
        <v>8.3000000000000004E-2</v>
      </c>
      <c r="F132" s="434" t="b">
        <f>_xll.qlIndexAddFixings($B$1,D132,E132/100,TRUE,E132)</f>
        <v>1</v>
      </c>
    </row>
    <row r="133" spans="4:6" x14ac:dyDescent="0.2">
      <c r="D133" s="432">
        <v>41948</v>
      </c>
      <c r="E133" s="443">
        <v>8.6999999999999994E-2</v>
      </c>
      <c r="F133" s="434" t="b">
        <f>_xll.qlIndexAddFixings($B$1,D133,E133/100,TRUE,E133)</f>
        <v>1</v>
      </c>
    </row>
    <row r="134" spans="4:6" x14ac:dyDescent="0.2">
      <c r="D134" s="432">
        <v>41947</v>
      </c>
      <c r="E134" s="443">
        <v>8.5999999999999993E-2</v>
      </c>
      <c r="F134" s="434" t="b">
        <f>_xll.qlIndexAddFixings($B$1,D134,E134/100,TRUE,E134)</f>
        <v>1</v>
      </c>
    </row>
    <row r="135" spans="4:6" x14ac:dyDescent="0.2">
      <c r="D135" s="432">
        <v>41946</v>
      </c>
      <c r="E135" s="443">
        <v>8.8999999999999996E-2</v>
      </c>
      <c r="F135" s="434" t="b">
        <f>_xll.qlIndexAddFixings($B$1,D135,E135/100,TRUE,E135)</f>
        <v>1</v>
      </c>
    </row>
    <row r="136" spans="4:6" x14ac:dyDescent="0.2">
      <c r="D136" s="432">
        <v>41943</v>
      </c>
      <c r="E136" s="443">
        <v>9.5000000000000001E-2</v>
      </c>
      <c r="F136" s="434" t="b">
        <f>_xll.qlIndexAddFixings($B$1,D136,E136/100,TRUE,E136)</f>
        <v>1</v>
      </c>
    </row>
    <row r="137" spans="4:6" x14ac:dyDescent="0.2">
      <c r="D137" s="432">
        <v>41942</v>
      </c>
      <c r="E137" s="443">
        <v>9.6000000000000002E-2</v>
      </c>
      <c r="F137" s="434" t="b">
        <f>_xll.qlIndexAddFixings($B$1,D137,E137/100,TRUE,E137)</f>
        <v>1</v>
      </c>
    </row>
    <row r="138" spans="4:6" x14ac:dyDescent="0.2">
      <c r="D138" s="432">
        <v>41941</v>
      </c>
      <c r="E138" s="443">
        <v>0.10100000000000001</v>
      </c>
      <c r="F138" s="434" t="b">
        <f>_xll.qlIndexAddFixings($B$1,D138,E138/100,TRUE,E138)</f>
        <v>1</v>
      </c>
    </row>
    <row r="139" spans="4:6" x14ac:dyDescent="0.2">
      <c r="D139" s="432">
        <v>41940</v>
      </c>
      <c r="E139" s="443">
        <v>0.10199999999999999</v>
      </c>
      <c r="F139" s="434" t="b">
        <f>_xll.qlIndexAddFixings($B$1,D139,E139/100,TRUE,E139)</f>
        <v>1</v>
      </c>
    </row>
    <row r="140" spans="4:6" x14ac:dyDescent="0.2">
      <c r="D140" s="432">
        <v>41939</v>
      </c>
      <c r="E140" s="443">
        <v>9.8000000000000004E-2</v>
      </c>
      <c r="F140" s="434" t="b">
        <f>_xll.qlIndexAddFixings($B$1,D140,E140/100,TRUE,E140)</f>
        <v>1</v>
      </c>
    </row>
    <row r="141" spans="4:6" x14ac:dyDescent="0.2">
      <c r="D141" s="432">
        <v>41936</v>
      </c>
      <c r="E141" s="443">
        <v>9.8000000000000004E-2</v>
      </c>
      <c r="F141" s="434" t="b">
        <f>_xll.qlIndexAddFixings($B$1,D141,E141/100,TRUE,E141)</f>
        <v>1</v>
      </c>
    </row>
    <row r="142" spans="4:6" x14ac:dyDescent="0.2">
      <c r="D142" s="432">
        <v>41935</v>
      </c>
      <c r="E142" s="443">
        <v>0.10100000000000001</v>
      </c>
      <c r="F142" s="434" t="b">
        <f>_xll.qlIndexAddFixings($B$1,D142,E142/100,TRUE,E142)</f>
        <v>1</v>
      </c>
    </row>
    <row r="143" spans="4:6" x14ac:dyDescent="0.2">
      <c r="D143" s="432">
        <v>41934</v>
      </c>
      <c r="E143" s="443">
        <v>0.10299999999999999</v>
      </c>
      <c r="F143" s="434" t="b">
        <f>_xll.qlIndexAddFixings($B$1,D143,E143/100,TRUE,E143)</f>
        <v>1</v>
      </c>
    </row>
    <row r="144" spans="4:6" x14ac:dyDescent="0.2">
      <c r="D144" s="432">
        <v>41933</v>
      </c>
      <c r="E144" s="443">
        <v>0.10199999999999999</v>
      </c>
      <c r="F144" s="434" t="b">
        <f>_xll.qlIndexAddFixings($B$1,D144,E144/100,TRUE,E144)</f>
        <v>1</v>
      </c>
    </row>
    <row r="145" spans="4:6" x14ac:dyDescent="0.2">
      <c r="D145" s="432">
        <v>41932</v>
      </c>
      <c r="E145" s="443">
        <v>9.0999999999999998E-2</v>
      </c>
      <c r="F145" s="434" t="b">
        <f>_xll.qlIndexAddFixings($B$1,D145,E145/100,TRUE,E145)</f>
        <v>1</v>
      </c>
    </row>
    <row r="146" spans="4:6" x14ac:dyDescent="0.2">
      <c r="D146" s="432">
        <v>41929</v>
      </c>
      <c r="E146" s="443">
        <v>0.107</v>
      </c>
      <c r="F146" s="434" t="b">
        <f>_xll.qlIndexAddFixings($B$1,D146,E146/100,TRUE,E146)</f>
        <v>1</v>
      </c>
    </row>
    <row r="147" spans="4:6" x14ac:dyDescent="0.2">
      <c r="D147" s="432">
        <v>41928</v>
      </c>
      <c r="E147" s="443">
        <v>9.4E-2</v>
      </c>
      <c r="F147" s="434" t="b">
        <f>_xll.qlIndexAddFixings($B$1,D147,E147/100,TRUE,E147)</f>
        <v>1</v>
      </c>
    </row>
    <row r="148" spans="4:6" x14ac:dyDescent="0.2">
      <c r="D148" s="432">
        <v>41927</v>
      </c>
      <c r="E148" s="443">
        <v>8.3000000000000004E-2</v>
      </c>
      <c r="F148" s="434" t="b">
        <f>_xll.qlIndexAddFixings($B$1,D148,E148/100,TRUE,E148)</f>
        <v>1</v>
      </c>
    </row>
    <row r="149" spans="4:6" x14ac:dyDescent="0.2">
      <c r="D149" s="432">
        <v>41926</v>
      </c>
      <c r="E149" s="443">
        <v>9.4E-2</v>
      </c>
      <c r="F149" s="434" t="b">
        <f>_xll.qlIndexAddFixings($B$1,D149,E149/100,TRUE,E149)</f>
        <v>1</v>
      </c>
    </row>
    <row r="150" spans="4:6" x14ac:dyDescent="0.2">
      <c r="D150" s="432">
        <v>41925</v>
      </c>
      <c r="E150" s="443">
        <v>0.09</v>
      </c>
      <c r="F150" s="434" t="b">
        <f>_xll.qlIndexAddFixings($B$1,D150,E150/100,TRUE,E150)</f>
        <v>1</v>
      </c>
    </row>
    <row r="151" spans="4:6" x14ac:dyDescent="0.2">
      <c r="D151" s="432">
        <v>41922</v>
      </c>
      <c r="E151" s="443">
        <v>8.2000000000000003E-2</v>
      </c>
      <c r="F151" s="434" t="b">
        <f>_xll.qlIndexAddFixings($B$1,D151,E151/100,TRUE,E151)</f>
        <v>1</v>
      </c>
    </row>
    <row r="152" spans="4:6" x14ac:dyDescent="0.2">
      <c r="D152" s="432">
        <v>41921</v>
      </c>
      <c r="E152" s="443">
        <v>7.5999999999999998E-2</v>
      </c>
      <c r="F152" s="434" t="b">
        <f>_xll.qlIndexAddFixings($B$1,D152,E152/100,TRUE,E152)</f>
        <v>1</v>
      </c>
    </row>
    <row r="153" spans="4:6" x14ac:dyDescent="0.2">
      <c r="D153" s="432">
        <v>41920</v>
      </c>
      <c r="E153" s="443">
        <v>7.3999999999999996E-2</v>
      </c>
      <c r="F153" s="434" t="b">
        <f>_xll.qlIndexAddFixings($B$1,D153,E153/100,TRUE,E153)</f>
        <v>1</v>
      </c>
    </row>
    <row r="154" spans="4:6" x14ac:dyDescent="0.2">
      <c r="D154" s="432">
        <v>41919</v>
      </c>
      <c r="E154" s="443">
        <v>7.4999999999999997E-2</v>
      </c>
      <c r="F154" s="434" t="b">
        <f>_xll.qlIndexAddFixings($B$1,D154,E154/100,TRUE,E154)</f>
        <v>1</v>
      </c>
    </row>
    <row r="155" spans="4:6" x14ac:dyDescent="0.2">
      <c r="D155" s="432">
        <v>41918</v>
      </c>
      <c r="E155" s="443">
        <v>7.3999999999999996E-2</v>
      </c>
      <c r="F155" s="434" t="b">
        <f>_xll.qlIndexAddFixings($B$1,D155,E155/100,TRUE,E155)</f>
        <v>1</v>
      </c>
    </row>
    <row r="156" spans="4:6" x14ac:dyDescent="0.2">
      <c r="D156" s="432">
        <v>41915</v>
      </c>
      <c r="E156" s="434">
        <v>7.5999999999999998E-2</v>
      </c>
      <c r="F156" s="434" t="b">
        <f>_xll.qlIndexAddFixings($B$1,D156,E156/100,TRUE,E156)</f>
        <v>1</v>
      </c>
    </row>
    <row r="157" spans="4:6" x14ac:dyDescent="0.2">
      <c r="D157" s="432">
        <v>41914</v>
      </c>
      <c r="E157" s="434">
        <v>6.8000000000000005E-2</v>
      </c>
      <c r="F157" s="434" t="b">
        <f>_xll.qlIndexAddFixings($B$1,D157,E157/100,TRUE,E157)</f>
        <v>1</v>
      </c>
    </row>
    <row r="158" spans="4:6" x14ac:dyDescent="0.2">
      <c r="D158" s="432">
        <v>41913</v>
      </c>
      <c r="E158" s="434">
        <v>7.0000000000000007E-2</v>
      </c>
      <c r="F158" s="434" t="b">
        <f>_xll.qlIndexAddFixings($B$1,D158,E158/100,TRUE,E158)</f>
        <v>1</v>
      </c>
    </row>
    <row r="159" spans="4:6" x14ac:dyDescent="0.2">
      <c r="D159" s="432">
        <v>41912</v>
      </c>
      <c r="E159" s="434">
        <v>7.5999999999999998E-2</v>
      </c>
      <c r="F159" s="434" t="b">
        <f>_xll.qlIndexAddFixings($B$1,D159,E159/100,TRUE,E159)</f>
        <v>1</v>
      </c>
    </row>
    <row r="160" spans="4:6" x14ac:dyDescent="0.2">
      <c r="D160" s="432">
        <v>41911</v>
      </c>
      <c r="E160" s="434">
        <v>7.4999999999999997E-2</v>
      </c>
      <c r="F160" s="434" t="b">
        <f>_xll.qlIndexAddFixings($B$1,D160,E160/100,TRUE,E160)</f>
        <v>1</v>
      </c>
    </row>
    <row r="161" spans="4:6" x14ac:dyDescent="0.2">
      <c r="D161" s="432">
        <v>41908</v>
      </c>
      <c r="E161" s="434">
        <v>7.6999999999999999E-2</v>
      </c>
      <c r="F161" s="434" t="b">
        <f>_xll.qlIndexAddFixings($B$1,D161,E161/100,TRUE,E161)</f>
        <v>1</v>
      </c>
    </row>
    <row r="162" spans="4:6" x14ac:dyDescent="0.2">
      <c r="D162" s="432">
        <v>41907</v>
      </c>
      <c r="E162" s="434">
        <v>7.9000000000000001E-2</v>
      </c>
      <c r="F162" s="434" t="b">
        <f>_xll.qlIndexAddFixings($B$1,D162,E162/100,TRUE,E162)</f>
        <v>1</v>
      </c>
    </row>
    <row r="163" spans="4:6" x14ac:dyDescent="0.2">
      <c r="D163" s="432">
        <v>41906</v>
      </c>
      <c r="E163" s="434">
        <v>8.5999999999999993E-2</v>
      </c>
      <c r="F163" s="434" t="b">
        <f>_xll.qlIndexAddFixings($B$1,D163,E163/100,TRUE,E163)</f>
        <v>1</v>
      </c>
    </row>
    <row r="164" spans="4:6" x14ac:dyDescent="0.2">
      <c r="D164" s="432">
        <v>41905</v>
      </c>
      <c r="E164" s="434">
        <v>7.4999999999999997E-2</v>
      </c>
      <c r="F164" s="434" t="b">
        <f>_xll.qlIndexAddFixings($B$1,D164,E164/100,TRUE,E164)</f>
        <v>1</v>
      </c>
    </row>
    <row r="165" spans="4:6" x14ac:dyDescent="0.2">
      <c r="D165" s="432">
        <v>41904</v>
      </c>
      <c r="E165" s="434">
        <v>7.5999999999999998E-2</v>
      </c>
      <c r="F165" s="434" t="b">
        <f>_xll.qlIndexAddFixings($B$1,D165,E165/100,TRUE,E165)</f>
        <v>1</v>
      </c>
    </row>
    <row r="166" spans="4:6" x14ac:dyDescent="0.2">
      <c r="D166" s="432">
        <v>41901</v>
      </c>
      <c r="E166" s="434">
        <v>8.2000000000000003E-2</v>
      </c>
      <c r="F166" s="434" t="b">
        <f>_xll.qlIndexAddFixings($B$1,D166,E166/100,TRUE,E166)</f>
        <v>1</v>
      </c>
    </row>
    <row r="167" spans="4:6" x14ac:dyDescent="0.2">
      <c r="D167" s="432">
        <v>41900</v>
      </c>
      <c r="E167" s="434">
        <v>8.1000000000000003E-2</v>
      </c>
      <c r="F167" s="434" t="b">
        <f>_xll.qlIndexAddFixings($B$1,D167,E167/100,TRUE,E167)</f>
        <v>1</v>
      </c>
    </row>
    <row r="168" spans="4:6" x14ac:dyDescent="0.2">
      <c r="D168" s="432">
        <v>41899</v>
      </c>
      <c r="E168" s="434">
        <v>0.08</v>
      </c>
      <c r="F168" s="434" t="b">
        <f>_xll.qlIndexAddFixings($B$1,D168,E168/100,TRUE,E168)</f>
        <v>1</v>
      </c>
    </row>
    <row r="169" spans="4:6" x14ac:dyDescent="0.2">
      <c r="D169" s="432">
        <v>41898</v>
      </c>
      <c r="E169" s="434">
        <v>7.4999999999999997E-2</v>
      </c>
      <c r="F169" s="434" t="b">
        <f>_xll.qlIndexAddFixings($B$1,D169,E169/100,TRUE,E169)</f>
        <v>1</v>
      </c>
    </row>
    <row r="170" spans="4:6" x14ac:dyDescent="0.2">
      <c r="D170" s="432">
        <v>41897</v>
      </c>
      <c r="E170" s="434">
        <v>7.4999999999999997E-2</v>
      </c>
      <c r="F170" s="434" t="b">
        <f>_xll.qlIndexAddFixings($B$1,D170,E170/100,TRUE,E170)</f>
        <v>1</v>
      </c>
    </row>
    <row r="171" spans="4:6" x14ac:dyDescent="0.2">
      <c r="D171" s="432">
        <v>41894</v>
      </c>
      <c r="E171" s="434">
        <v>7.5999999999999998E-2</v>
      </c>
      <c r="F171" s="434" t="b">
        <f>_xll.qlIndexAddFixings($B$1,D171,E171/100,TRUE,E171)</f>
        <v>1</v>
      </c>
    </row>
    <row r="172" spans="4:6" x14ac:dyDescent="0.2">
      <c r="D172" s="432">
        <v>41893</v>
      </c>
      <c r="E172" s="434">
        <v>7.4999999999999997E-2</v>
      </c>
      <c r="F172" s="434" t="b">
        <f>_xll.qlIndexAddFixings($B$1,D172,E172/100,TRUE,E172)</f>
        <v>1</v>
      </c>
    </row>
    <row r="173" spans="4:6" x14ac:dyDescent="0.2">
      <c r="D173" s="432">
        <v>41892</v>
      </c>
      <c r="E173" s="434">
        <v>8.1000000000000003E-2</v>
      </c>
      <c r="F173" s="434" t="b">
        <f>_xll.qlIndexAddFixings($B$1,D173,E173/100,TRUE,E173)</f>
        <v>1</v>
      </c>
    </row>
    <row r="174" spans="4:6" x14ac:dyDescent="0.2">
      <c r="D174" s="432">
        <v>41891</v>
      </c>
      <c r="E174" s="434">
        <v>7.9000000000000001E-2</v>
      </c>
      <c r="F174" s="434" t="b">
        <f>_xll.qlIndexAddFixings($B$1,D174,E174/100,TRUE,E174)</f>
        <v>1</v>
      </c>
    </row>
    <row r="175" spans="4:6" x14ac:dyDescent="0.2">
      <c r="D175" s="432">
        <v>41890</v>
      </c>
      <c r="E175" s="434">
        <v>7.8E-2</v>
      </c>
      <c r="F175" s="434" t="b">
        <f>_xll.qlIndexAddFixings($B$1,D175,E175/100,TRUE,E175)</f>
        <v>1</v>
      </c>
    </row>
    <row r="176" spans="4:6" x14ac:dyDescent="0.2">
      <c r="D176" s="432">
        <v>41887</v>
      </c>
      <c r="E176" s="434">
        <v>8.2000000000000003E-2</v>
      </c>
      <c r="F176" s="434" t="b">
        <f>_xll.qlIndexAddFixings($B$1,D176,E176/100,TRUE,E176)</f>
        <v>1</v>
      </c>
    </row>
    <row r="177" spans="4:6" x14ac:dyDescent="0.2">
      <c r="D177" s="432">
        <v>41886</v>
      </c>
      <c r="E177" s="434">
        <v>0.13</v>
      </c>
      <c r="F177" s="434" t="b">
        <f>_xll.qlIndexAddFixings($B$1,D177,E177/100,TRUE,E177)</f>
        <v>1</v>
      </c>
    </row>
    <row r="178" spans="4:6" x14ac:dyDescent="0.2">
      <c r="D178" s="432">
        <v>41885</v>
      </c>
      <c r="E178" s="434">
        <v>0.126</v>
      </c>
      <c r="F178" s="434" t="b">
        <f>_xll.qlIndexAddFixings($B$1,D178,E178/100,TRUE,E178)</f>
        <v>1</v>
      </c>
    </row>
    <row r="179" spans="4:6" x14ac:dyDescent="0.2">
      <c r="D179" s="432">
        <v>41884</v>
      </c>
      <c r="E179" s="434">
        <v>0.128</v>
      </c>
      <c r="F179" s="434" t="b">
        <f>_xll.qlIndexAddFixings($B$1,D179,E179/100,TRUE,E179)</f>
        <v>1</v>
      </c>
    </row>
    <row r="180" spans="4:6" x14ac:dyDescent="0.2">
      <c r="D180" s="432">
        <v>41883</v>
      </c>
      <c r="E180" s="434">
        <v>0.13</v>
      </c>
      <c r="F180" s="434" t="b">
        <f>_xll.qlIndexAddFixings($B$1,D180,E180/100,TRUE,E180)</f>
        <v>1</v>
      </c>
    </row>
    <row r="181" spans="4:6" x14ac:dyDescent="0.2">
      <c r="D181" s="432">
        <v>41880</v>
      </c>
      <c r="E181" s="434">
        <v>0.14399999999999999</v>
      </c>
      <c r="F181" s="434" t="b">
        <f>_xll.qlIndexAddFixings($B$1,D181,E181/100,TRUE,E181)</f>
        <v>1</v>
      </c>
    </row>
    <row r="182" spans="4:6" x14ac:dyDescent="0.2">
      <c r="D182" s="432">
        <v>41879</v>
      </c>
      <c r="E182" s="434">
        <v>0.14499999999999999</v>
      </c>
      <c r="F182" s="434" t="b">
        <f>_xll.qlIndexAddFixings($B$1,D182,E182/100,TRUE,E182)</f>
        <v>1</v>
      </c>
    </row>
    <row r="183" spans="4:6" x14ac:dyDescent="0.2">
      <c r="D183" s="432">
        <v>41878</v>
      </c>
      <c r="E183" s="434">
        <v>0.13600000000000001</v>
      </c>
      <c r="F183" s="434" t="b">
        <f>_xll.qlIndexAddFixings($B$1,D183,E183/100,TRUE,E183)</f>
        <v>1</v>
      </c>
    </row>
    <row r="184" spans="4:6" x14ac:dyDescent="0.2">
      <c r="D184" s="432">
        <v>41877</v>
      </c>
      <c r="E184" s="434">
        <v>0.13500000000000001</v>
      </c>
      <c r="F184" s="434" t="b">
        <f>_xll.qlIndexAddFixings($B$1,D184,E184/100,TRUE,E184)</f>
        <v>1</v>
      </c>
    </row>
    <row r="185" spans="4:6" x14ac:dyDescent="0.2">
      <c r="D185" s="432">
        <v>41876</v>
      </c>
      <c r="E185" s="434">
        <v>0.128</v>
      </c>
      <c r="F185" s="434" t="b">
        <f>_xll.qlIndexAddFixings($B$1,D185,E185/100,TRUE,E185)</f>
        <v>1</v>
      </c>
    </row>
    <row r="186" spans="4:6" x14ac:dyDescent="0.2">
      <c r="D186" s="432">
        <v>41873</v>
      </c>
      <c r="E186" s="434">
        <v>0.16800000000000001</v>
      </c>
      <c r="F186" s="434" t="b">
        <f>_xll.qlIndexAddFixings($B$1,D186,E186/100,TRUE,E186)</f>
        <v>1</v>
      </c>
    </row>
    <row r="187" spans="4:6" x14ac:dyDescent="0.2">
      <c r="D187" s="432">
        <v>41872</v>
      </c>
      <c r="E187" s="434">
        <v>0.16700000000000001</v>
      </c>
      <c r="F187" s="434" t="b">
        <f>_xll.qlIndexAddFixings($B$1,D187,E187/100,TRUE,E187)</f>
        <v>1</v>
      </c>
    </row>
    <row r="188" spans="4:6" x14ac:dyDescent="0.2">
      <c r="D188" s="432">
        <v>41871</v>
      </c>
      <c r="E188" s="434">
        <v>0.17</v>
      </c>
      <c r="F188" s="434" t="b">
        <f>_xll.qlIndexAddFixings($B$1,D188,E188/100,TRUE,E188)</f>
        <v>1</v>
      </c>
    </row>
    <row r="189" spans="4:6" x14ac:dyDescent="0.2">
      <c r="D189" s="432">
        <v>41870</v>
      </c>
      <c r="E189" s="434">
        <v>0.17699999999999999</v>
      </c>
      <c r="F189" s="434" t="b">
        <f>_xll.qlIndexAddFixings($B$1,D189,E189/100,TRUE,E189)</f>
        <v>1</v>
      </c>
    </row>
    <row r="190" spans="4:6" x14ac:dyDescent="0.2">
      <c r="D190" s="432">
        <v>41869</v>
      </c>
      <c r="E190" s="434">
        <v>0.183</v>
      </c>
      <c r="F190" s="434" t="b">
        <f>_xll.qlIndexAddFixings($B$1,D190,E190/100,TRUE,E190)</f>
        <v>1</v>
      </c>
    </row>
    <row r="191" spans="4:6" x14ac:dyDescent="0.2">
      <c r="D191" s="432">
        <v>41866</v>
      </c>
      <c r="E191" s="434">
        <v>0.182</v>
      </c>
      <c r="F191" s="434" t="b">
        <f>_xll.qlIndexAddFixings($B$1,D191,E191/100,TRUE,E191)</f>
        <v>1</v>
      </c>
    </row>
    <row r="192" spans="4:6" x14ac:dyDescent="0.2">
      <c r="D192" s="432">
        <v>41865</v>
      </c>
      <c r="E192" s="434">
        <v>0.183</v>
      </c>
      <c r="F192" s="434" t="b">
        <f>_xll.qlIndexAddFixings($B$1,D192,E192/100,TRUE,E192)</f>
        <v>1</v>
      </c>
    </row>
    <row r="193" spans="4:6" x14ac:dyDescent="0.2">
      <c r="D193" s="432">
        <v>41864</v>
      </c>
      <c r="E193" s="434">
        <v>0.19</v>
      </c>
      <c r="F193" s="434" t="b">
        <f>_xll.qlIndexAddFixings($B$1,D193,E193/100,TRUE,E193)</f>
        <v>1</v>
      </c>
    </row>
    <row r="194" spans="4:6" x14ac:dyDescent="0.2">
      <c r="D194" s="432">
        <v>41863</v>
      </c>
      <c r="E194" s="434">
        <v>0.19</v>
      </c>
      <c r="F194" s="434" t="b">
        <f>_xll.qlIndexAddFixings($B$1,D194,E194/100,TRUE,E194)</f>
        <v>1</v>
      </c>
    </row>
    <row r="195" spans="4:6" x14ac:dyDescent="0.2">
      <c r="D195" s="432">
        <v>41862</v>
      </c>
      <c r="E195" s="434">
        <v>0.19600000000000001</v>
      </c>
      <c r="F195" s="434" t="b">
        <f>_xll.qlIndexAddFixings($B$1,D195,E195/100,TRUE,E195)</f>
        <v>1</v>
      </c>
    </row>
    <row r="196" spans="4:6" x14ac:dyDescent="0.2">
      <c r="D196" s="432">
        <v>41859</v>
      </c>
      <c r="E196" s="434">
        <v>0.19600000000000001</v>
      </c>
      <c r="F196" s="434" t="b">
        <f>_xll.qlIndexAddFixings($B$1,D196,E196/100,TRUE,E196)</f>
        <v>1</v>
      </c>
    </row>
    <row r="197" spans="4:6" x14ac:dyDescent="0.2">
      <c r="D197" s="432">
        <v>41858</v>
      </c>
      <c r="E197" s="434">
        <v>0.19400000000000001</v>
      </c>
      <c r="F197" s="434" t="b">
        <f>_xll.qlIndexAddFixings($B$1,D197,E197/100,TRUE,E197)</f>
        <v>1</v>
      </c>
    </row>
    <row r="198" spans="4:6" x14ac:dyDescent="0.2">
      <c r="D198" s="432">
        <v>41857</v>
      </c>
      <c r="E198" s="434">
        <v>0.19900000000000001</v>
      </c>
      <c r="F198" s="434" t="b">
        <f>_xll.qlIndexAddFixings($B$1,D198,E198/100,TRUE,E198)</f>
        <v>1</v>
      </c>
    </row>
    <row r="199" spans="4:6" x14ac:dyDescent="0.2">
      <c r="D199" s="432">
        <v>41856</v>
      </c>
      <c r="E199" s="434">
        <v>0.20200000000000001</v>
      </c>
      <c r="F199" s="434" t="b">
        <f>_xll.qlIndexAddFixings($B$1,D199,E199/100,TRUE,E199)</f>
        <v>1</v>
      </c>
    </row>
    <row r="200" spans="4:6" x14ac:dyDescent="0.2">
      <c r="D200" s="432">
        <v>41855</v>
      </c>
      <c r="E200" s="434">
        <v>0.20200000000000001</v>
      </c>
      <c r="F200" s="434" t="b">
        <f>_xll.qlIndexAddFixings($B$1,D200,E200/100,TRUE,E200)</f>
        <v>1</v>
      </c>
    </row>
    <row r="201" spans="4:6" x14ac:dyDescent="0.2">
      <c r="D201" s="432">
        <v>41852</v>
      </c>
      <c r="E201" s="434">
        <v>0.20100000000000001</v>
      </c>
      <c r="F201" s="434" t="b">
        <f>_xll.qlIndexAddFixings($B$1,D201,E201/100,TRUE,E201)</f>
        <v>1</v>
      </c>
    </row>
    <row r="202" spans="4:6" x14ac:dyDescent="0.2">
      <c r="D202" s="432">
        <v>41851</v>
      </c>
      <c r="E202" s="434">
        <v>0.20200000000000001</v>
      </c>
      <c r="F202" s="434" t="b">
        <f>_xll.qlIndexAddFixings($B$1,D202,E202/100,TRUE,E202)</f>
        <v>1</v>
      </c>
    </row>
    <row r="203" spans="4:6" x14ac:dyDescent="0.2">
      <c r="D203" s="432">
        <v>41850</v>
      </c>
      <c r="E203" s="434">
        <v>0.19900000000000001</v>
      </c>
      <c r="F203" s="434" t="b">
        <f>_xll.qlIndexAddFixings($B$1,D203,E203/100,TRUE,E203)</f>
        <v>1</v>
      </c>
    </row>
    <row r="204" spans="4:6" x14ac:dyDescent="0.2">
      <c r="D204" s="432">
        <v>41849</v>
      </c>
      <c r="E204" s="434">
        <v>0.20300000000000001</v>
      </c>
      <c r="F204" s="434" t="b">
        <f>_xll.qlIndexAddFixings($B$1,D204,E204/100,TRUE,E204)</f>
        <v>1</v>
      </c>
    </row>
    <row r="205" spans="4:6" x14ac:dyDescent="0.2">
      <c r="D205" s="432">
        <v>41848</v>
      </c>
      <c r="E205" s="434">
        <v>0.20100000000000001</v>
      </c>
      <c r="F205" s="434" t="b">
        <f>_xll.qlIndexAddFixings($B$1,D205,E205/100,TRUE,E205)</f>
        <v>1</v>
      </c>
    </row>
    <row r="206" spans="4:6" x14ac:dyDescent="0.2">
      <c r="D206" s="432">
        <v>41845</v>
      </c>
      <c r="E206" s="434">
        <v>0.20399999999999999</v>
      </c>
      <c r="F206" s="434" t="b">
        <f>_xll.qlIndexAddFixings($B$1,D206,E206/100,TRUE,E206)</f>
        <v>1</v>
      </c>
    </row>
    <row r="207" spans="4:6" x14ac:dyDescent="0.2">
      <c r="D207" s="432">
        <v>41844</v>
      </c>
      <c r="E207" s="434">
        <v>0.20100000000000001</v>
      </c>
      <c r="F207" s="434" t="b">
        <f>_xll.qlIndexAddFixings($B$1,D207,E207/100,TRUE,E207)</f>
        <v>1</v>
      </c>
    </row>
    <row r="208" spans="4:6" x14ac:dyDescent="0.2">
      <c r="D208" s="432">
        <v>41843</v>
      </c>
      <c r="E208" s="434">
        <v>0.20100000000000001</v>
      </c>
      <c r="F208" s="434" t="b">
        <f>_xll.qlIndexAddFixings($B$1,D208,E208/100,TRUE,E208)</f>
        <v>1</v>
      </c>
    </row>
    <row r="209" spans="4:6" x14ac:dyDescent="0.2">
      <c r="D209" s="432">
        <v>41842</v>
      </c>
      <c r="E209" s="434">
        <v>0.19900000000000001</v>
      </c>
      <c r="F209" s="434" t="b">
        <f>_xll.qlIndexAddFixings($B$1,D209,E209/100,TRUE,E209)</f>
        <v>1</v>
      </c>
    </row>
    <row r="210" spans="4:6" x14ac:dyDescent="0.2">
      <c r="D210" s="432">
        <v>41841</v>
      </c>
      <c r="E210" s="434">
        <v>0.192</v>
      </c>
      <c r="F210" s="434" t="b">
        <f>_xll.qlIndexAddFixings($B$1,D210,E210/100,TRUE,E210)</f>
        <v>1</v>
      </c>
    </row>
    <row r="211" spans="4:6" x14ac:dyDescent="0.2">
      <c r="D211" s="432">
        <v>41838</v>
      </c>
      <c r="E211" s="434">
        <v>0.189</v>
      </c>
      <c r="F211" s="434" t="b">
        <f>_xll.qlIndexAddFixings($B$1,D211,E211/100,TRUE,E211)</f>
        <v>1</v>
      </c>
    </row>
    <row r="212" spans="4:6" x14ac:dyDescent="0.2">
      <c r="D212" s="432">
        <v>41837</v>
      </c>
      <c r="E212" s="434">
        <v>0.188</v>
      </c>
      <c r="F212" s="434" t="b">
        <f>_xll.qlIndexAddFixings($B$1,D212,E212/100,TRUE,E212)</f>
        <v>1</v>
      </c>
    </row>
    <row r="213" spans="4:6" x14ac:dyDescent="0.2">
      <c r="D213" s="432">
        <v>41836</v>
      </c>
      <c r="E213" s="434">
        <v>0.192</v>
      </c>
      <c r="F213" s="434" t="b">
        <f>_xll.qlIndexAddFixings($B$1,D213,E213/100,TRUE,E213)</f>
        <v>1</v>
      </c>
    </row>
    <row r="214" spans="4:6" x14ac:dyDescent="0.2">
      <c r="D214" s="432">
        <v>41835</v>
      </c>
      <c r="E214" s="434">
        <v>0.191</v>
      </c>
      <c r="F214" s="434" t="b">
        <f>_xll.qlIndexAddFixings($B$1,D214,E214/100,TRUE,E214)</f>
        <v>1</v>
      </c>
    </row>
    <row r="215" spans="4:6" x14ac:dyDescent="0.2">
      <c r="D215" s="432">
        <v>41834</v>
      </c>
      <c r="E215" s="434">
        <v>0.192</v>
      </c>
      <c r="F215" s="434" t="b">
        <f>_xll.qlIndexAddFixings($B$1,D215,E215/100,TRUE,E215)</f>
        <v>1</v>
      </c>
    </row>
    <row r="216" spans="4:6" x14ac:dyDescent="0.2">
      <c r="D216" s="432">
        <v>41831</v>
      </c>
      <c r="E216" s="434">
        <v>0.187</v>
      </c>
      <c r="F216" s="434" t="b">
        <f>_xll.qlIndexAddFixings($B$1,D216,E216/100,TRUE,E216)</f>
        <v>1</v>
      </c>
    </row>
    <row r="217" spans="4:6" x14ac:dyDescent="0.2">
      <c r="D217" s="432">
        <v>41830</v>
      </c>
      <c r="E217" s="434">
        <v>0.182</v>
      </c>
      <c r="F217" s="434" t="b">
        <f>_xll.qlIndexAddFixings($B$1,D217,E217/100,TRUE,E217)</f>
        <v>1</v>
      </c>
    </row>
    <row r="218" spans="4:6" x14ac:dyDescent="0.2">
      <c r="D218" s="432">
        <v>41829</v>
      </c>
      <c r="E218" s="434">
        <v>0.182</v>
      </c>
      <c r="F218" s="434" t="b">
        <f>_xll.qlIndexAddFixings($B$1,D218,E218/100,TRUE,E218)</f>
        <v>1</v>
      </c>
    </row>
    <row r="219" spans="4:6" x14ac:dyDescent="0.2">
      <c r="D219" s="432">
        <v>41828</v>
      </c>
      <c r="E219" s="434">
        <v>0.17699999999999999</v>
      </c>
      <c r="F219" s="434" t="b">
        <f>_xll.qlIndexAddFixings($B$1,D219,E219/100,TRUE,E219)</f>
        <v>1</v>
      </c>
    </row>
    <row r="220" spans="4:6" x14ac:dyDescent="0.2">
      <c r="D220" s="432">
        <v>41827</v>
      </c>
      <c r="E220" s="434">
        <v>0.17799999999999999</v>
      </c>
      <c r="F220" s="434" t="b">
        <f>_xll.qlIndexAddFixings($B$1,D220,E220/100,TRUE,E220)</f>
        <v>1</v>
      </c>
    </row>
    <row r="221" spans="4:6" x14ac:dyDescent="0.2">
      <c r="D221" s="432">
        <v>41824</v>
      </c>
      <c r="E221" s="434">
        <v>0.17599999999999999</v>
      </c>
      <c r="F221" s="434" t="b">
        <f>_xll.qlIndexAddFixings($B$1,D221,E221/100,TRUE,E221)</f>
        <v>1</v>
      </c>
    </row>
    <row r="222" spans="4:6" x14ac:dyDescent="0.2">
      <c r="D222" s="432">
        <v>41823</v>
      </c>
      <c r="E222" s="434">
        <v>0.182</v>
      </c>
      <c r="F222" s="434" t="b">
        <f>_xll.qlIndexAddFixings($B$1,D222,E222/100,TRUE,E222)</f>
        <v>1</v>
      </c>
    </row>
    <row r="223" spans="4:6" x14ac:dyDescent="0.2">
      <c r="D223" s="432">
        <v>41822</v>
      </c>
      <c r="E223" s="434">
        <v>0.17799999999999999</v>
      </c>
      <c r="F223" s="434" t="b">
        <f>_xll.qlIndexAddFixings($B$1,D223,E223/100,TRUE,E223)</f>
        <v>1</v>
      </c>
    </row>
    <row r="224" spans="4:6" x14ac:dyDescent="0.2">
      <c r="D224" s="432">
        <v>41821</v>
      </c>
      <c r="E224" s="434">
        <v>0.18099999999999999</v>
      </c>
      <c r="F224" s="434" t="b">
        <f>_xll.qlIndexAddFixings($B$1,D224,E224/100,TRUE,E224)</f>
        <v>1</v>
      </c>
    </row>
    <row r="225" spans="4:6" x14ac:dyDescent="0.2">
      <c r="D225" s="432">
        <v>41820</v>
      </c>
      <c r="E225" s="434">
        <v>0.185</v>
      </c>
      <c r="F225" s="434" t="b">
        <f>_xll.qlIndexAddFixings($B$1,D225,E225/100,TRUE,E225)</f>
        <v>1</v>
      </c>
    </row>
    <row r="226" spans="4:6" x14ac:dyDescent="0.2">
      <c r="D226" s="432">
        <v>41817</v>
      </c>
      <c r="E226" s="434">
        <v>0.185</v>
      </c>
      <c r="F226" s="434" t="b">
        <f>_xll.qlIndexAddFixings($B$1,D226,E226/100,TRUE,E226)</f>
        <v>1</v>
      </c>
    </row>
    <row r="227" spans="4:6" x14ac:dyDescent="0.2">
      <c r="D227" s="432">
        <v>41816</v>
      </c>
      <c r="E227" s="434">
        <v>0.184</v>
      </c>
      <c r="F227" s="434" t="b">
        <f>_xll.qlIndexAddFixings($B$1,D227,E227/100,TRUE,E227)</f>
        <v>1</v>
      </c>
    </row>
    <row r="228" spans="4:6" x14ac:dyDescent="0.2">
      <c r="D228" s="432">
        <v>41815</v>
      </c>
      <c r="E228" s="434">
        <v>0.187</v>
      </c>
      <c r="F228" s="434" t="b">
        <f>_xll.qlIndexAddFixings($B$1,D228,E228/100,TRUE,E228)</f>
        <v>1</v>
      </c>
    </row>
    <row r="229" spans="4:6" x14ac:dyDescent="0.2">
      <c r="D229" s="432">
        <v>41814</v>
      </c>
      <c r="E229" s="434">
        <v>0.192</v>
      </c>
      <c r="F229" s="434" t="b">
        <f>_xll.qlIndexAddFixings($B$1,D229,E229/100,TRUE,E229)</f>
        <v>1</v>
      </c>
    </row>
    <row r="230" spans="4:6" x14ac:dyDescent="0.2">
      <c r="D230" s="432">
        <v>41813</v>
      </c>
      <c r="E230" s="434">
        <v>0.191</v>
      </c>
      <c r="F230" s="434" t="b">
        <f>_xll.qlIndexAddFixings($B$1,D230,E230/100,TRUE,E230)</f>
        <v>1</v>
      </c>
    </row>
    <row r="231" spans="4:6" x14ac:dyDescent="0.2">
      <c r="D231" s="432">
        <v>41810</v>
      </c>
      <c r="E231" s="434">
        <v>0.192</v>
      </c>
      <c r="F231" s="434" t="b">
        <f>_xll.qlIndexAddFixings($B$1,D231,E231/100,TRUE,E231)</f>
        <v>1</v>
      </c>
    </row>
    <row r="232" spans="4:6" x14ac:dyDescent="0.2">
      <c r="D232" s="432">
        <v>41809</v>
      </c>
      <c r="E232" s="434">
        <v>0.189</v>
      </c>
      <c r="F232" s="434" t="b">
        <f>_xll.qlIndexAddFixings($B$1,D232,E232/100,TRUE,E232)</f>
        <v>1</v>
      </c>
    </row>
    <row r="233" spans="4:6" x14ac:dyDescent="0.2">
      <c r="D233" s="432">
        <v>41808</v>
      </c>
      <c r="E233" s="434">
        <v>0.188</v>
      </c>
      <c r="F233" s="434" t="b">
        <f>_xll.qlIndexAddFixings($B$1,D233,E233/100,TRUE,E233)</f>
        <v>1</v>
      </c>
    </row>
    <row r="234" spans="4:6" x14ac:dyDescent="0.2">
      <c r="D234" s="432">
        <v>41807</v>
      </c>
      <c r="E234" s="434">
        <v>0.18099999999999999</v>
      </c>
      <c r="F234" s="434" t="b">
        <f>_xll.qlIndexAddFixings($B$1,D234,E234/100,TRUE,E234)</f>
        <v>1</v>
      </c>
    </row>
    <row r="235" spans="4:6" x14ac:dyDescent="0.2">
      <c r="D235" s="432">
        <v>41806</v>
      </c>
      <c r="E235" s="434">
        <v>0.17899999999999999</v>
      </c>
      <c r="F235" s="434" t="b">
        <f>_xll.qlIndexAddFixings($B$1,D235,E235/100,TRUE,E235)</f>
        <v>1</v>
      </c>
    </row>
    <row r="236" spans="4:6" x14ac:dyDescent="0.2">
      <c r="D236" s="432">
        <v>41803</v>
      </c>
      <c r="E236" s="434">
        <v>0.19600000000000001</v>
      </c>
      <c r="F236" s="434" t="b">
        <f>_xll.qlIndexAddFixings($B$1,D236,E236/100,TRUE,E236)</f>
        <v>1</v>
      </c>
    </row>
    <row r="237" spans="4:6" x14ac:dyDescent="0.2">
      <c r="D237" s="432">
        <v>41802</v>
      </c>
      <c r="E237" s="434">
        <v>0.19500000000000001</v>
      </c>
      <c r="F237" s="434" t="b">
        <f>_xll.qlIndexAddFixings($B$1,D237,E237/100,TRUE,E237)</f>
        <v>1</v>
      </c>
    </row>
    <row r="238" spans="4:6" x14ac:dyDescent="0.2">
      <c r="D238" s="432">
        <v>41801</v>
      </c>
      <c r="E238" s="434">
        <v>0.219</v>
      </c>
      <c r="F238" s="434" t="b">
        <f>_xll.qlIndexAddFixings($B$1,D238,E238/100,TRUE,E238)</f>
        <v>1</v>
      </c>
    </row>
    <row r="239" spans="4:6" x14ac:dyDescent="0.2">
      <c r="D239" s="432">
        <v>41800</v>
      </c>
      <c r="E239" s="434">
        <v>0.221</v>
      </c>
      <c r="F239" s="434" t="b">
        <f>_xll.qlIndexAddFixings($B$1,D239,E239/100,TRUE,E239)</f>
        <v>1</v>
      </c>
    </row>
    <row r="240" spans="4:6" x14ac:dyDescent="0.2">
      <c r="D240" s="432">
        <v>41799</v>
      </c>
      <c r="E240" s="434">
        <v>0.22</v>
      </c>
      <c r="F240" s="434" t="b">
        <f>_xll.qlIndexAddFixings($B$1,D240,E240/100,TRUE,E240)</f>
        <v>1</v>
      </c>
    </row>
    <row r="241" spans="4:6" x14ac:dyDescent="0.2">
      <c r="D241" s="432">
        <v>41796</v>
      </c>
      <c r="E241" s="434">
        <v>0.20599999999999999</v>
      </c>
      <c r="F241" s="434" t="b">
        <f>_xll.qlIndexAddFixings($B$1,D241,E241/100,TRUE,E241)</f>
        <v>1</v>
      </c>
    </row>
    <row r="242" spans="4:6" x14ac:dyDescent="0.2">
      <c r="D242" s="432">
        <v>41795</v>
      </c>
      <c r="E242" s="434">
        <v>0.21199999999999999</v>
      </c>
      <c r="F242" s="434" t="b">
        <f>_xll.qlIndexAddFixings($B$1,D242,E242/100,TRUE,E242)</f>
        <v>1</v>
      </c>
    </row>
    <row r="243" spans="4:6" x14ac:dyDescent="0.2">
      <c r="D243" s="432">
        <v>41794</v>
      </c>
      <c r="E243" s="434">
        <v>0.217</v>
      </c>
      <c r="F243" s="434" t="b">
        <f>_xll.qlIndexAddFixings($B$1,D243,E243/100,TRUE,E243)</f>
        <v>1</v>
      </c>
    </row>
    <row r="244" spans="4:6" x14ac:dyDescent="0.2">
      <c r="D244" s="432">
        <v>41793</v>
      </c>
      <c r="E244" s="434">
        <v>0.221</v>
      </c>
      <c r="F244" s="434" t="b">
        <f>_xll.qlIndexAddFixings($B$1,D244,E244/100,TRUE,E244)</f>
        <v>1</v>
      </c>
    </row>
    <row r="245" spans="4:6" x14ac:dyDescent="0.2">
      <c r="D245" s="432">
        <v>41792</v>
      </c>
      <c r="E245" s="434">
        <v>0.22500000000000001</v>
      </c>
      <c r="F245" s="434" t="b">
        <f>_xll.qlIndexAddFixings($B$1,D245,E245/100,TRUE,E245)</f>
        <v>1</v>
      </c>
    </row>
    <row r="246" spans="4:6" x14ac:dyDescent="0.2">
      <c r="D246" s="432">
        <v>41789</v>
      </c>
      <c r="E246" s="434">
        <v>0.23200000000000001</v>
      </c>
      <c r="F246" s="434" t="b">
        <f>_xll.qlIndexAddFixings($B$1,D246,E246/100,TRUE,E246)</f>
        <v>1</v>
      </c>
    </row>
    <row r="247" spans="4:6" x14ac:dyDescent="0.2">
      <c r="D247" s="432">
        <v>41788</v>
      </c>
      <c r="E247" s="434">
        <v>0.22700000000000001</v>
      </c>
      <c r="F247" s="434" t="b">
        <f>_xll.qlIndexAddFixings($B$1,D247,E247/100,TRUE,E247)</f>
        <v>1</v>
      </c>
    </row>
    <row r="248" spans="4:6" x14ac:dyDescent="0.2">
      <c r="D248" s="432">
        <v>41787</v>
      </c>
      <c r="E248" s="434">
        <v>0.23200000000000001</v>
      </c>
      <c r="F248" s="434" t="b">
        <f>_xll.qlIndexAddFixings($B$1,D248,E248/100,TRUE,E248)</f>
        <v>1</v>
      </c>
    </row>
    <row r="249" spans="4:6" x14ac:dyDescent="0.2">
      <c r="D249" s="432">
        <v>41786</v>
      </c>
      <c r="E249" s="434">
        <v>0.22700000000000001</v>
      </c>
      <c r="F249" s="434" t="b">
        <f>_xll.qlIndexAddFixings($B$1,D249,E249/100,TRUE,E249)</f>
        <v>1</v>
      </c>
    </row>
    <row r="250" spans="4:6" x14ac:dyDescent="0.2">
      <c r="D250" s="432">
        <v>41782</v>
      </c>
      <c r="E250" s="434">
        <v>0.23699999999999999</v>
      </c>
      <c r="F250" s="434" t="b">
        <f>_xll.qlIndexAddFixings($B$1,D250,E250/100,TRUE,E250)</f>
        <v>1</v>
      </c>
    </row>
    <row r="251" spans="4:6" x14ac:dyDescent="0.2">
      <c r="D251" s="432">
        <v>41781</v>
      </c>
      <c r="E251" s="434">
        <v>0.247</v>
      </c>
      <c r="F251" s="434" t="b">
        <f>_xll.qlIndexAddFixings($B$1,D251,E251/100,TRUE,E251)</f>
        <v>1</v>
      </c>
    </row>
    <row r="252" spans="4:6" x14ac:dyDescent="0.2">
      <c r="D252" s="432">
        <v>41780</v>
      </c>
      <c r="E252" s="434">
        <v>0.24399999999999999</v>
      </c>
      <c r="F252" s="434" t="b">
        <f>_xll.qlIndexAddFixings($B$1,D252,E252/100,TRUE,E252)</f>
        <v>1</v>
      </c>
    </row>
    <row r="253" spans="4:6" x14ac:dyDescent="0.2">
      <c r="D253" s="432">
        <v>41779</v>
      </c>
      <c r="E253" s="434">
        <v>0.24299999999999999</v>
      </c>
      <c r="F253" s="434" t="b">
        <f>_xll.qlIndexAddFixings($B$1,D253,E253/100,TRUE,E253)</f>
        <v>1</v>
      </c>
    </row>
    <row r="254" spans="4:6" x14ac:dyDescent="0.2">
      <c r="D254" s="432">
        <v>41778</v>
      </c>
      <c r="E254" s="434">
        <v>0.246</v>
      </c>
      <c r="F254" s="434" t="b">
        <f>_xll.qlIndexAddFixings($B$1,D254,E254/100,TRUE,E254)</f>
        <v>1</v>
      </c>
    </row>
    <row r="255" spans="4:6" x14ac:dyDescent="0.2">
      <c r="D255" s="432">
        <v>41775</v>
      </c>
      <c r="E255" s="434">
        <v>0.24299999999999999</v>
      </c>
      <c r="F255" s="434" t="b">
        <f>_xll.qlIndexAddFixings($B$1,D255,E255/100,TRUE,E255)</f>
        <v>1</v>
      </c>
    </row>
    <row r="256" spans="4:6" x14ac:dyDescent="0.2">
      <c r="D256" s="432">
        <v>41774</v>
      </c>
      <c r="E256" s="434">
        <v>0.23699999999999999</v>
      </c>
      <c r="F256" s="434" t="b">
        <f>_xll.qlIndexAddFixings($B$1,D256,E256/100,TRUE,E256)</f>
        <v>1</v>
      </c>
    </row>
    <row r="257" spans="4:6" x14ac:dyDescent="0.2">
      <c r="D257" s="432">
        <v>41773</v>
      </c>
      <c r="E257" s="434">
        <v>0.253</v>
      </c>
      <c r="F257" s="434" t="b">
        <f>_xll.qlIndexAddFixings($B$1,D257,E257/100,TRUE,E257)</f>
        <v>1</v>
      </c>
    </row>
    <row r="258" spans="4:6" x14ac:dyDescent="0.2">
      <c r="D258" s="432">
        <v>41772</v>
      </c>
      <c r="E258" s="434">
        <v>0.27800000000000002</v>
      </c>
      <c r="F258" s="434" t="b">
        <f>_xll.qlIndexAddFixings($B$1,D258,E258/100,TRUE,E258)</f>
        <v>1</v>
      </c>
    </row>
    <row r="259" spans="4:6" x14ac:dyDescent="0.2">
      <c r="D259" s="432">
        <v>41771</v>
      </c>
      <c r="E259" s="434">
        <v>0.28499999999999998</v>
      </c>
      <c r="F259" s="434" t="b">
        <f>_xll.qlIndexAddFixings($B$1,D259,E259/100,TRUE,E259)</f>
        <v>1</v>
      </c>
    </row>
    <row r="260" spans="4:6" x14ac:dyDescent="0.2">
      <c r="D260" s="432">
        <v>41768</v>
      </c>
      <c r="E260" s="435">
        <v>0.27100000000000002</v>
      </c>
      <c r="F260" s="435" t="b">
        <f>_xll.qlIndexAddFixings($B$1,D260,E260/100,TRUE,E260)</f>
        <v>1</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2015-08-30T11:48:14Z</dcterms:modified>
</cp:coreProperties>
</file>