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822" firstSheet="1" activeTab="4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Daily Deals Graph" sheetId="6" r:id="rId5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152511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A14" i="1" l="1"/>
  <c r="B14" i="1"/>
  <c r="D14" i="1" s="1"/>
  <c r="C14" i="1"/>
  <c r="A15" i="1"/>
  <c r="B15" i="1"/>
  <c r="D15" i="1" s="1"/>
  <c r="C15" i="1"/>
  <c r="A16" i="1"/>
  <c r="B16" i="1"/>
  <c r="D16" i="1" s="1"/>
  <c r="C16" i="1"/>
  <c r="A17" i="1"/>
  <c r="B17" i="1"/>
  <c r="D17" i="1" s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D23" i="1" s="1"/>
  <c r="C23" i="1"/>
  <c r="A24" i="1"/>
  <c r="B24" i="1"/>
  <c r="D24" i="1" s="1"/>
  <c r="C24" i="1"/>
  <c r="A25" i="1"/>
  <c r="B25" i="1"/>
  <c r="D25" i="1" s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D31" i="1" s="1"/>
  <c r="C31" i="1"/>
  <c r="A32" i="1"/>
  <c r="B32" i="1"/>
  <c r="D32" i="1" s="1"/>
  <c r="C32" i="1"/>
  <c r="A33" i="1"/>
  <c r="B33" i="1"/>
  <c r="D33" i="1" s="1"/>
  <c r="C33" i="1"/>
  <c r="A34" i="1"/>
  <c r="B34" i="1"/>
  <c r="D34" i="1" s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D39" i="1" s="1"/>
  <c r="C39" i="1"/>
  <c r="A40" i="1"/>
  <c r="B40" i="1"/>
  <c r="D40" i="1" s="1"/>
  <c r="C40" i="1"/>
  <c r="A41" i="1"/>
  <c r="B41" i="1"/>
  <c r="D41" i="1" s="1"/>
  <c r="C41" i="1"/>
  <c r="A42" i="1"/>
  <c r="B42" i="1"/>
  <c r="D42" i="1" s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D47" i="1" s="1"/>
  <c r="C47" i="1"/>
  <c r="A48" i="1"/>
  <c r="B48" i="1"/>
  <c r="D48" i="1" s="1"/>
  <c r="C48" i="1"/>
  <c r="A49" i="1"/>
  <c r="B49" i="1"/>
  <c r="D49" i="1" s="1"/>
  <c r="C49" i="1"/>
  <c r="A50" i="1"/>
  <c r="B50" i="1"/>
  <c r="D50" i="1" s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D55" i="1" s="1"/>
  <c r="C55" i="1"/>
  <c r="A56" i="1"/>
  <c r="B56" i="1"/>
  <c r="D56" i="1" s="1"/>
  <c r="C56" i="1"/>
  <c r="A57" i="1"/>
  <c r="B57" i="1"/>
  <c r="D57" i="1" s="1"/>
  <c r="C57" i="1"/>
  <c r="A58" i="1"/>
  <c r="B58" i="1"/>
  <c r="D58" i="1" s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D63" i="1" s="1"/>
  <c r="C63" i="1"/>
  <c r="A64" i="1"/>
  <c r="B64" i="1"/>
  <c r="D64" i="1" s="1"/>
  <c r="C64" i="1"/>
  <c r="A65" i="1"/>
  <c r="B65" i="1"/>
  <c r="D65" i="1" s="1"/>
  <c r="C65" i="1"/>
  <c r="A66" i="1"/>
  <c r="B66" i="1"/>
  <c r="D66" i="1" s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D71" i="1" s="1"/>
  <c r="C71" i="1"/>
  <c r="A72" i="1"/>
  <c r="B72" i="1"/>
  <c r="D72" i="1" s="1"/>
  <c r="C72" i="1"/>
  <c r="A73" i="1"/>
  <c r="B73" i="1"/>
  <c r="D73" i="1" s="1"/>
  <c r="C73" i="1"/>
  <c r="A74" i="1"/>
  <c r="B74" i="1"/>
  <c r="D74" i="1" s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D79" i="1" s="1"/>
  <c r="C79" i="1"/>
  <c r="A80" i="1"/>
  <c r="B80" i="1"/>
  <c r="D80" i="1" s="1"/>
  <c r="C80" i="1"/>
  <c r="A81" i="1"/>
  <c r="B81" i="1"/>
  <c r="D81" i="1" s="1"/>
  <c r="C81" i="1"/>
  <c r="A82" i="1"/>
  <c r="B82" i="1"/>
  <c r="D82" i="1" s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D87" i="1" s="1"/>
  <c r="C87" i="1"/>
  <c r="A88" i="1"/>
  <c r="B88" i="1"/>
  <c r="D88" i="1" s="1"/>
  <c r="C88" i="1"/>
  <c r="A89" i="1"/>
  <c r="B89" i="1"/>
  <c r="D89" i="1" s="1"/>
  <c r="C89" i="1"/>
  <c r="A90" i="1"/>
  <c r="B90" i="1"/>
  <c r="D90" i="1" s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D95" i="1" s="1"/>
  <c r="C95" i="1"/>
  <c r="A96" i="1"/>
  <c r="B96" i="1"/>
  <c r="D96" i="1" s="1"/>
  <c r="C96" i="1"/>
  <c r="A97" i="1"/>
  <c r="B97" i="1"/>
  <c r="D97" i="1" s="1"/>
  <c r="C97" i="1"/>
  <c r="A98" i="1"/>
  <c r="B98" i="1"/>
  <c r="D98" i="1" s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D103" i="1" s="1"/>
  <c r="C103" i="1"/>
  <c r="A104" i="1"/>
  <c r="B104" i="1"/>
  <c r="D104" i="1" s="1"/>
  <c r="C104" i="1"/>
  <c r="A105" i="1"/>
  <c r="B105" i="1"/>
  <c r="D105" i="1" s="1"/>
  <c r="C105" i="1"/>
  <c r="A106" i="1"/>
  <c r="B106" i="1"/>
  <c r="D106" i="1" s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D111" i="1" s="1"/>
  <c r="C111" i="1"/>
  <c r="A112" i="1"/>
  <c r="B112" i="1"/>
  <c r="D112" i="1" s="1"/>
  <c r="C112" i="1"/>
  <c r="A113" i="1"/>
  <c r="B113" i="1"/>
  <c r="D113" i="1" s="1"/>
  <c r="C113" i="1"/>
  <c r="A114" i="1"/>
  <c r="B114" i="1"/>
  <c r="D114" i="1" s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D119" i="1" s="1"/>
  <c r="C119" i="1"/>
  <c r="A120" i="1"/>
  <c r="B120" i="1"/>
  <c r="C120" i="1"/>
  <c r="A121" i="1"/>
  <c r="B121" i="1"/>
  <c r="C121" i="1"/>
  <c r="D121" i="1" s="1"/>
  <c r="A122" i="1"/>
  <c r="B122" i="1"/>
  <c r="D122" i="1" s="1"/>
  <c r="C122" i="1"/>
  <c r="A123" i="1"/>
  <c r="B123" i="1"/>
  <c r="D123" i="1" s="1"/>
  <c r="C123" i="1"/>
  <c r="A124" i="1"/>
  <c r="B124" i="1"/>
  <c r="C124" i="1"/>
  <c r="A125" i="1"/>
  <c r="B125" i="1"/>
  <c r="C125" i="1"/>
  <c r="A126" i="1"/>
  <c r="B126" i="1"/>
  <c r="D126" i="1" s="1"/>
  <c r="C126" i="1"/>
  <c r="A127" i="1"/>
  <c r="B127" i="1"/>
  <c r="C127" i="1"/>
  <c r="D127" i="1"/>
  <c r="A128" i="1"/>
  <c r="B128" i="1"/>
  <c r="D128" i="1" s="1"/>
  <c r="C128" i="1"/>
  <c r="A129" i="1"/>
  <c r="B129" i="1"/>
  <c r="D129" i="1" s="1"/>
  <c r="C129" i="1"/>
  <c r="A130" i="1"/>
  <c r="B130" i="1"/>
  <c r="C130" i="1"/>
  <c r="A131" i="1"/>
  <c r="B131" i="1"/>
  <c r="C131" i="1"/>
  <c r="A132" i="1"/>
  <c r="B132" i="1"/>
  <c r="D132" i="1" s="1"/>
  <c r="C132" i="1"/>
  <c r="A133" i="1"/>
  <c r="B133" i="1"/>
  <c r="C133" i="1"/>
  <c r="D133" i="1"/>
  <c r="A134" i="1"/>
  <c r="B134" i="1"/>
  <c r="C134" i="1"/>
  <c r="A135" i="1"/>
  <c r="B135" i="1"/>
  <c r="D135" i="1" s="1"/>
  <c r="C135" i="1"/>
  <c r="A136" i="1"/>
  <c r="B136" i="1"/>
  <c r="C136" i="1"/>
  <c r="A137" i="1"/>
  <c r="B137" i="1"/>
  <c r="C137" i="1"/>
  <c r="D137" i="1" s="1"/>
  <c r="A138" i="1"/>
  <c r="B138" i="1"/>
  <c r="D138" i="1" s="1"/>
  <c r="C138" i="1"/>
  <c r="A139" i="1"/>
  <c r="B139" i="1"/>
  <c r="D139" i="1" s="1"/>
  <c r="C139" i="1"/>
  <c r="A140" i="1"/>
  <c r="B140" i="1"/>
  <c r="C140" i="1"/>
  <c r="A141" i="1"/>
  <c r="B141" i="1"/>
  <c r="C141" i="1"/>
  <c r="A142" i="1"/>
  <c r="B142" i="1"/>
  <c r="D142" i="1" s="1"/>
  <c r="C142" i="1"/>
  <c r="A143" i="1"/>
  <c r="B143" i="1"/>
  <c r="C143" i="1"/>
  <c r="D143" i="1"/>
  <c r="A144" i="1"/>
  <c r="B144" i="1"/>
  <c r="D144" i="1" s="1"/>
  <c r="C144" i="1"/>
  <c r="A145" i="1"/>
  <c r="B145" i="1"/>
  <c r="D145" i="1" s="1"/>
  <c r="C145" i="1"/>
  <c r="A146" i="1"/>
  <c r="B146" i="1"/>
  <c r="C146" i="1"/>
  <c r="A147" i="1"/>
  <c r="B147" i="1"/>
  <c r="C147" i="1"/>
  <c r="A148" i="1"/>
  <c r="B148" i="1"/>
  <c r="D148" i="1" s="1"/>
  <c r="C148" i="1"/>
  <c r="A149" i="1"/>
  <c r="B149" i="1"/>
  <c r="C149" i="1"/>
  <c r="D149" i="1"/>
  <c r="A150" i="1"/>
  <c r="B150" i="1"/>
  <c r="C150" i="1"/>
  <c r="A151" i="1"/>
  <c r="B151" i="1"/>
  <c r="D151" i="1" s="1"/>
  <c r="C151" i="1"/>
  <c r="A152" i="1"/>
  <c r="B152" i="1"/>
  <c r="C152" i="1"/>
  <c r="A153" i="1"/>
  <c r="B153" i="1"/>
  <c r="C153" i="1"/>
  <c r="D153" i="1" s="1"/>
  <c r="A154" i="1"/>
  <c r="B154" i="1"/>
  <c r="D154" i="1" s="1"/>
  <c r="C154" i="1"/>
  <c r="A155" i="1"/>
  <c r="B155" i="1"/>
  <c r="C155" i="1"/>
  <c r="D155" i="1" s="1"/>
  <c r="A156" i="1"/>
  <c r="B156" i="1"/>
  <c r="D156" i="1" s="1"/>
  <c r="C156" i="1"/>
  <c r="A157" i="1"/>
  <c r="B157" i="1"/>
  <c r="C157" i="1"/>
  <c r="D157" i="1" s="1"/>
  <c r="A158" i="1"/>
  <c r="B158" i="1"/>
  <c r="D158" i="1" s="1"/>
  <c r="C158" i="1"/>
  <c r="A159" i="1"/>
  <c r="B159" i="1"/>
  <c r="C159" i="1"/>
  <c r="D159" i="1" s="1"/>
  <c r="A160" i="1"/>
  <c r="B160" i="1"/>
  <c r="D160" i="1" s="1"/>
  <c r="C160" i="1"/>
  <c r="A161" i="1"/>
  <c r="B161" i="1"/>
  <c r="C161" i="1"/>
  <c r="D161" i="1" s="1"/>
  <c r="A162" i="1"/>
  <c r="B162" i="1"/>
  <c r="D162" i="1" s="1"/>
  <c r="C162" i="1"/>
  <c r="A163" i="1"/>
  <c r="B163" i="1"/>
  <c r="C163" i="1"/>
  <c r="D163" i="1" s="1"/>
  <c r="A164" i="1"/>
  <c r="B164" i="1"/>
  <c r="D164" i="1" s="1"/>
  <c r="C164" i="1"/>
  <c r="A165" i="1"/>
  <c r="B165" i="1"/>
  <c r="C165" i="1"/>
  <c r="D165" i="1" s="1"/>
  <c r="A166" i="1"/>
  <c r="B166" i="1"/>
  <c r="D166" i="1" s="1"/>
  <c r="C166" i="1"/>
  <c r="A167" i="1"/>
  <c r="B167" i="1"/>
  <c r="C167" i="1"/>
  <c r="D167" i="1" s="1"/>
  <c r="A168" i="1"/>
  <c r="B168" i="1"/>
  <c r="D168" i="1" s="1"/>
  <c r="C168" i="1"/>
  <c r="A169" i="1"/>
  <c r="B169" i="1"/>
  <c r="C169" i="1"/>
  <c r="D169" i="1" s="1"/>
  <c r="A170" i="1"/>
  <c r="B170" i="1"/>
  <c r="D170" i="1" s="1"/>
  <c r="C170" i="1"/>
  <c r="A171" i="1"/>
  <c r="B171" i="1"/>
  <c r="C171" i="1"/>
  <c r="D171" i="1" s="1"/>
  <c r="A172" i="1"/>
  <c r="B172" i="1"/>
  <c r="D172" i="1" s="1"/>
  <c r="C172" i="1"/>
  <c r="A173" i="1"/>
  <c r="B173" i="1"/>
  <c r="C173" i="1"/>
  <c r="D173" i="1" s="1"/>
  <c r="A174" i="1"/>
  <c r="B174" i="1"/>
  <c r="D174" i="1" s="1"/>
  <c r="C174" i="1"/>
  <c r="A175" i="1"/>
  <c r="B175" i="1"/>
  <c r="C175" i="1"/>
  <c r="D175" i="1" s="1"/>
  <c r="A176" i="1"/>
  <c r="B176" i="1"/>
  <c r="D176" i="1" s="1"/>
  <c r="C176" i="1"/>
  <c r="A177" i="1"/>
  <c r="B177" i="1"/>
  <c r="C177" i="1"/>
  <c r="D177" i="1" s="1"/>
  <c r="A178" i="1"/>
  <c r="B178" i="1"/>
  <c r="D178" i="1" s="1"/>
  <c r="C178" i="1"/>
  <c r="A179" i="1"/>
  <c r="B179" i="1"/>
  <c r="C179" i="1"/>
  <c r="D179" i="1" s="1"/>
  <c r="A180" i="1"/>
  <c r="B180" i="1"/>
  <c r="D180" i="1" s="1"/>
  <c r="C180" i="1"/>
  <c r="A181" i="1"/>
  <c r="B181" i="1"/>
  <c r="C181" i="1"/>
  <c r="D181" i="1" s="1"/>
  <c r="A182" i="1"/>
  <c r="B182" i="1"/>
  <c r="D182" i="1" s="1"/>
  <c r="C182" i="1"/>
  <c r="A183" i="1"/>
  <c r="B183" i="1"/>
  <c r="C183" i="1"/>
  <c r="D183" i="1" s="1"/>
  <c r="A184" i="1"/>
  <c r="B184" i="1"/>
  <c r="D184" i="1" s="1"/>
  <c r="C184" i="1"/>
  <c r="A185" i="1"/>
  <c r="B185" i="1"/>
  <c r="C185" i="1"/>
  <c r="D185" i="1" s="1"/>
  <c r="A186" i="1"/>
  <c r="B186" i="1"/>
  <c r="D186" i="1" s="1"/>
  <c r="C186" i="1"/>
  <c r="A187" i="1"/>
  <c r="B187" i="1"/>
  <c r="C187" i="1"/>
  <c r="D187" i="1" s="1"/>
  <c r="A188" i="1"/>
  <c r="B188" i="1"/>
  <c r="D188" i="1" s="1"/>
  <c r="C188" i="1"/>
  <c r="A189" i="1"/>
  <c r="B189" i="1"/>
  <c r="C189" i="1"/>
  <c r="D189" i="1" s="1"/>
  <c r="A190" i="1"/>
  <c r="B190" i="1"/>
  <c r="D190" i="1" s="1"/>
  <c r="C190" i="1"/>
  <c r="A191" i="1"/>
  <c r="B191" i="1"/>
  <c r="C191" i="1"/>
  <c r="D191" i="1" s="1"/>
  <c r="A192" i="1"/>
  <c r="B192" i="1"/>
  <c r="D192" i="1" s="1"/>
  <c r="C192" i="1"/>
  <c r="A193" i="1"/>
  <c r="B193" i="1"/>
  <c r="C193" i="1"/>
  <c r="D193" i="1" s="1"/>
  <c r="A194" i="1"/>
  <c r="B194" i="1"/>
  <c r="D194" i="1" s="1"/>
  <c r="C194" i="1"/>
  <c r="A195" i="1"/>
  <c r="B195" i="1"/>
  <c r="C195" i="1"/>
  <c r="D195" i="1" s="1"/>
  <c r="A196" i="1"/>
  <c r="B196" i="1"/>
  <c r="D196" i="1" s="1"/>
  <c r="C196" i="1"/>
  <c r="A197" i="1"/>
  <c r="B197" i="1"/>
  <c r="C197" i="1"/>
  <c r="D197" i="1" s="1"/>
  <c r="A198" i="1"/>
  <c r="B198" i="1"/>
  <c r="D198" i="1" s="1"/>
  <c r="C198" i="1"/>
  <c r="A199" i="1"/>
  <c r="B199" i="1"/>
  <c r="C199" i="1"/>
  <c r="D199" i="1" s="1"/>
  <c r="A200" i="1"/>
  <c r="B200" i="1"/>
  <c r="D200" i="1" s="1"/>
  <c r="C200" i="1"/>
  <c r="A201" i="1"/>
  <c r="B201" i="1"/>
  <c r="C201" i="1"/>
  <c r="D201" i="1" s="1"/>
  <c r="A202" i="1"/>
  <c r="B202" i="1"/>
  <c r="D202" i="1" s="1"/>
  <c r="C202" i="1"/>
  <c r="A203" i="1"/>
  <c r="B203" i="1"/>
  <c r="C203" i="1"/>
  <c r="D203" i="1" s="1"/>
  <c r="A204" i="1"/>
  <c r="B204" i="1"/>
  <c r="D204" i="1" s="1"/>
  <c r="C204" i="1"/>
  <c r="A205" i="1"/>
  <c r="B205" i="1"/>
  <c r="C205" i="1"/>
  <c r="D205" i="1" s="1"/>
  <c r="A206" i="1"/>
  <c r="B206" i="1"/>
  <c r="D206" i="1" s="1"/>
  <c r="C206" i="1"/>
  <c r="A207" i="1"/>
  <c r="B207" i="1"/>
  <c r="C207" i="1"/>
  <c r="D207" i="1" s="1"/>
  <c r="A208" i="1"/>
  <c r="B208" i="1"/>
  <c r="D208" i="1" s="1"/>
  <c r="C208" i="1"/>
  <c r="A209" i="1"/>
  <c r="B209" i="1"/>
  <c r="C209" i="1"/>
  <c r="D209" i="1"/>
  <c r="A210" i="1"/>
  <c r="B210" i="1"/>
  <c r="D210" i="1" s="1"/>
  <c r="C210" i="1"/>
  <c r="A211" i="1"/>
  <c r="B211" i="1"/>
  <c r="C211" i="1"/>
  <c r="D211" i="1" s="1"/>
  <c r="A212" i="1"/>
  <c r="B212" i="1"/>
  <c r="D212" i="1" s="1"/>
  <c r="C212" i="1"/>
  <c r="A213" i="1"/>
  <c r="B213" i="1"/>
  <c r="C213" i="1"/>
  <c r="D213" i="1" s="1"/>
  <c r="A214" i="1"/>
  <c r="B214" i="1"/>
  <c r="D214" i="1" s="1"/>
  <c r="C214" i="1"/>
  <c r="A215" i="1"/>
  <c r="B215" i="1"/>
  <c r="C215" i="1"/>
  <c r="D215" i="1"/>
  <c r="A216" i="1"/>
  <c r="B216" i="1"/>
  <c r="D216" i="1" s="1"/>
  <c r="C216" i="1"/>
  <c r="A217" i="1"/>
  <c r="B217" i="1"/>
  <c r="C217" i="1"/>
  <c r="D217" i="1"/>
  <c r="A218" i="1"/>
  <c r="B218" i="1"/>
  <c r="D218" i="1" s="1"/>
  <c r="C218" i="1"/>
  <c r="A219" i="1"/>
  <c r="B219" i="1"/>
  <c r="C219" i="1"/>
  <c r="D219" i="1" s="1"/>
  <c r="A220" i="1"/>
  <c r="B220" i="1"/>
  <c r="D220" i="1" s="1"/>
  <c r="C220" i="1"/>
  <c r="A221" i="1"/>
  <c r="B221" i="1"/>
  <c r="C221" i="1"/>
  <c r="D221" i="1"/>
  <c r="A222" i="1"/>
  <c r="B222" i="1"/>
  <c r="D222" i="1" s="1"/>
  <c r="C222" i="1"/>
  <c r="A223" i="1"/>
  <c r="B223" i="1"/>
  <c r="C223" i="1"/>
  <c r="D223" i="1" s="1"/>
  <c r="A224" i="1"/>
  <c r="B224" i="1"/>
  <c r="D224" i="1" s="1"/>
  <c r="C224" i="1"/>
  <c r="A225" i="1"/>
  <c r="B225" i="1"/>
  <c r="C225" i="1"/>
  <c r="D225" i="1"/>
  <c r="A226" i="1"/>
  <c r="B226" i="1"/>
  <c r="D226" i="1" s="1"/>
  <c r="C226" i="1"/>
  <c r="A227" i="1"/>
  <c r="B227" i="1"/>
  <c r="C227" i="1"/>
  <c r="D227" i="1" s="1"/>
  <c r="A228" i="1"/>
  <c r="B228" i="1"/>
  <c r="D228" i="1" s="1"/>
  <c r="C228" i="1"/>
  <c r="A229" i="1"/>
  <c r="B229" i="1"/>
  <c r="C229" i="1"/>
  <c r="D229" i="1" s="1"/>
  <c r="A230" i="1"/>
  <c r="B230" i="1"/>
  <c r="D230" i="1" s="1"/>
  <c r="C230" i="1"/>
  <c r="A231" i="1"/>
  <c r="B231" i="1"/>
  <c r="C231" i="1"/>
  <c r="D231" i="1"/>
  <c r="A232" i="1"/>
  <c r="B232" i="1"/>
  <c r="D232" i="1" s="1"/>
  <c r="C232" i="1"/>
  <c r="A233" i="1"/>
  <c r="B233" i="1"/>
  <c r="C233" i="1"/>
  <c r="D233" i="1"/>
  <c r="A234" i="1"/>
  <c r="B234" i="1"/>
  <c r="D234" i="1" s="1"/>
  <c r="C234" i="1"/>
  <c r="A235" i="1"/>
  <c r="B235" i="1"/>
  <c r="C235" i="1"/>
  <c r="D235" i="1" s="1"/>
  <c r="A236" i="1"/>
  <c r="B236" i="1"/>
  <c r="D236" i="1" s="1"/>
  <c r="C236" i="1"/>
  <c r="A237" i="1"/>
  <c r="B237" i="1"/>
  <c r="C237" i="1"/>
  <c r="D237" i="1"/>
  <c r="A238" i="1"/>
  <c r="B238" i="1"/>
  <c r="D238" i="1" s="1"/>
  <c r="C238" i="1"/>
  <c r="A239" i="1"/>
  <c r="B239" i="1"/>
  <c r="C239" i="1"/>
  <c r="D239" i="1" s="1"/>
  <c r="A240" i="1"/>
  <c r="B240" i="1"/>
  <c r="D240" i="1" s="1"/>
  <c r="C240" i="1"/>
  <c r="A241" i="1"/>
  <c r="B241" i="1"/>
  <c r="C241" i="1"/>
  <c r="D241" i="1"/>
  <c r="A242" i="1"/>
  <c r="B242" i="1"/>
  <c r="D242" i="1" s="1"/>
  <c r="C242" i="1"/>
  <c r="A243" i="1"/>
  <c r="B243" i="1"/>
  <c r="C243" i="1"/>
  <c r="D243" i="1" s="1"/>
  <c r="A244" i="1"/>
  <c r="B244" i="1"/>
  <c r="D244" i="1" s="1"/>
  <c r="C244" i="1"/>
  <c r="A245" i="1"/>
  <c r="B245" i="1"/>
  <c r="C245" i="1"/>
  <c r="D245" i="1" s="1"/>
  <c r="A246" i="1"/>
  <c r="B246" i="1"/>
  <c r="D246" i="1" s="1"/>
  <c r="C246" i="1"/>
  <c r="A247" i="1"/>
  <c r="B247" i="1"/>
  <c r="C247" i="1"/>
  <c r="D247" i="1"/>
  <c r="A248" i="1"/>
  <c r="B248" i="1"/>
  <c r="D248" i="1" s="1"/>
  <c r="C248" i="1"/>
  <c r="A249" i="1"/>
  <c r="B249" i="1"/>
  <c r="C249" i="1"/>
  <c r="D249" i="1"/>
  <c r="A250" i="1"/>
  <c r="B250" i="1"/>
  <c r="D250" i="1" s="1"/>
  <c r="C250" i="1"/>
  <c r="A251" i="1"/>
  <c r="B251" i="1"/>
  <c r="C251" i="1"/>
  <c r="D251" i="1" s="1"/>
  <c r="A252" i="1"/>
  <c r="B252" i="1"/>
  <c r="D252" i="1" s="1"/>
  <c r="C252" i="1"/>
  <c r="A253" i="1"/>
  <c r="B253" i="1"/>
  <c r="C253" i="1"/>
  <c r="D253" i="1"/>
  <c r="A254" i="1"/>
  <c r="B254" i="1"/>
  <c r="D254" i="1" s="1"/>
  <c r="C254" i="1"/>
  <c r="A255" i="1"/>
  <c r="B255" i="1"/>
  <c r="C255" i="1"/>
  <c r="D255" i="1" s="1"/>
  <c r="A256" i="1"/>
  <c r="B256" i="1"/>
  <c r="D256" i="1" s="1"/>
  <c r="C256" i="1"/>
  <c r="A257" i="1"/>
  <c r="B257" i="1"/>
  <c r="C257" i="1"/>
  <c r="D257" i="1"/>
  <c r="A258" i="1"/>
  <c r="B258" i="1"/>
  <c r="D258" i="1" s="1"/>
  <c r="C258" i="1"/>
  <c r="A259" i="1"/>
  <c r="B259" i="1"/>
  <c r="C259" i="1"/>
  <c r="D259" i="1" s="1"/>
  <c r="A260" i="1"/>
  <c r="B260" i="1"/>
  <c r="D260" i="1" s="1"/>
  <c r="C260" i="1"/>
  <c r="A261" i="1"/>
  <c r="B261" i="1"/>
  <c r="C261" i="1"/>
  <c r="D261" i="1" s="1"/>
  <c r="A262" i="1"/>
  <c r="B262" i="1"/>
  <c r="D262" i="1" s="1"/>
  <c r="C262" i="1"/>
  <c r="A263" i="1"/>
  <c r="B263" i="1"/>
  <c r="C263" i="1"/>
  <c r="D263" i="1"/>
  <c r="A264" i="1"/>
  <c r="B264" i="1"/>
  <c r="D264" i="1" s="1"/>
  <c r="C264" i="1"/>
  <c r="A265" i="1"/>
  <c r="B265" i="1"/>
  <c r="C265" i="1"/>
  <c r="D265" i="1"/>
  <c r="A266" i="1"/>
  <c r="B266" i="1"/>
  <c r="D266" i="1" s="1"/>
  <c r="C266" i="1"/>
  <c r="A267" i="1"/>
  <c r="B267" i="1"/>
  <c r="C267" i="1"/>
  <c r="D267" i="1" s="1"/>
  <c r="A268" i="1"/>
  <c r="B268" i="1"/>
  <c r="D268" i="1" s="1"/>
  <c r="C268" i="1"/>
  <c r="A269" i="1"/>
  <c r="B269" i="1"/>
  <c r="C269" i="1"/>
  <c r="D269" i="1"/>
  <c r="A270" i="1"/>
  <c r="B270" i="1"/>
  <c r="D270" i="1" s="1"/>
  <c r="C270" i="1"/>
  <c r="A271" i="1"/>
  <c r="B271" i="1"/>
  <c r="C271" i="1"/>
  <c r="D271" i="1" s="1"/>
  <c r="A272" i="1"/>
  <c r="B272" i="1"/>
  <c r="D272" i="1" s="1"/>
  <c r="C272" i="1"/>
  <c r="A273" i="1"/>
  <c r="B273" i="1"/>
  <c r="C273" i="1"/>
  <c r="D273" i="1"/>
  <c r="A274" i="1"/>
  <c r="B274" i="1"/>
  <c r="D274" i="1" s="1"/>
  <c r="C274" i="1"/>
  <c r="A275" i="1"/>
  <c r="B275" i="1"/>
  <c r="C275" i="1"/>
  <c r="D275" i="1" s="1"/>
  <c r="A276" i="1"/>
  <c r="B276" i="1"/>
  <c r="D276" i="1" s="1"/>
  <c r="C276" i="1"/>
  <c r="A277" i="1"/>
  <c r="B277" i="1"/>
  <c r="C277" i="1"/>
  <c r="D277" i="1" s="1"/>
  <c r="A278" i="1"/>
  <c r="B278" i="1"/>
  <c r="D278" i="1" s="1"/>
  <c r="C278" i="1"/>
  <c r="A279" i="1"/>
  <c r="B279" i="1"/>
  <c r="C279" i="1"/>
  <c r="D279" i="1"/>
  <c r="A280" i="1"/>
  <c r="B280" i="1"/>
  <c r="D280" i="1" s="1"/>
  <c r="C280" i="1"/>
  <c r="A281" i="1"/>
  <c r="B281" i="1"/>
  <c r="C281" i="1"/>
  <c r="D281" i="1"/>
  <c r="A282" i="1"/>
  <c r="B282" i="1"/>
  <c r="D282" i="1" s="1"/>
  <c r="C282" i="1"/>
  <c r="A283" i="1"/>
  <c r="B283" i="1"/>
  <c r="C283" i="1"/>
  <c r="D283" i="1" s="1"/>
  <c r="A284" i="1"/>
  <c r="B284" i="1"/>
  <c r="D284" i="1" s="1"/>
  <c r="C284" i="1"/>
  <c r="A285" i="1"/>
  <c r="B285" i="1"/>
  <c r="C285" i="1"/>
  <c r="D285" i="1"/>
  <c r="A286" i="1"/>
  <c r="B286" i="1"/>
  <c r="D286" i="1" s="1"/>
  <c r="C286" i="1"/>
  <c r="A287" i="1"/>
  <c r="B287" i="1"/>
  <c r="C287" i="1"/>
  <c r="D287" i="1" s="1"/>
  <c r="A288" i="1"/>
  <c r="B288" i="1"/>
  <c r="D288" i="1" s="1"/>
  <c r="C288" i="1"/>
  <c r="A289" i="1"/>
  <c r="B289" i="1"/>
  <c r="C289" i="1"/>
  <c r="D289" i="1"/>
  <c r="A290" i="1"/>
  <c r="B290" i="1"/>
  <c r="D290" i="1" s="1"/>
  <c r="C290" i="1"/>
  <c r="A291" i="1"/>
  <c r="B291" i="1"/>
  <c r="C291" i="1"/>
  <c r="D291" i="1" s="1"/>
  <c r="A292" i="1"/>
  <c r="B292" i="1"/>
  <c r="D292" i="1" s="1"/>
  <c r="C292" i="1"/>
  <c r="A293" i="1"/>
  <c r="B293" i="1"/>
  <c r="C293" i="1"/>
  <c r="D293" i="1" s="1"/>
  <c r="A294" i="1"/>
  <c r="B294" i="1"/>
  <c r="D294" i="1" s="1"/>
  <c r="C294" i="1"/>
  <c r="A295" i="1"/>
  <c r="B295" i="1"/>
  <c r="C295" i="1"/>
  <c r="D295" i="1"/>
  <c r="A296" i="1"/>
  <c r="B296" i="1"/>
  <c r="D296" i="1" s="1"/>
  <c r="C296" i="1"/>
  <c r="A297" i="1"/>
  <c r="B297" i="1"/>
  <c r="C297" i="1"/>
  <c r="D297" i="1"/>
  <c r="A298" i="1"/>
  <c r="B298" i="1"/>
  <c r="D298" i="1" s="1"/>
  <c r="C298" i="1"/>
  <c r="A299" i="1"/>
  <c r="B299" i="1"/>
  <c r="C299" i="1"/>
  <c r="D299" i="1" s="1"/>
  <c r="A300" i="1"/>
  <c r="B300" i="1"/>
  <c r="D300" i="1" s="1"/>
  <c r="C300" i="1"/>
  <c r="A301" i="1"/>
  <c r="B301" i="1"/>
  <c r="C301" i="1"/>
  <c r="D301" i="1"/>
  <c r="A302" i="1"/>
  <c r="B302" i="1"/>
  <c r="D302" i="1" s="1"/>
  <c r="C302" i="1"/>
  <c r="A303" i="1"/>
  <c r="B303" i="1"/>
  <c r="C303" i="1"/>
  <c r="D303" i="1"/>
  <c r="A304" i="1"/>
  <c r="B304" i="1"/>
  <c r="D304" i="1" s="1"/>
  <c r="C304" i="1"/>
  <c r="A305" i="1"/>
  <c r="B305" i="1"/>
  <c r="C305" i="1"/>
  <c r="D305" i="1"/>
  <c r="A306" i="1"/>
  <c r="B306" i="1"/>
  <c r="D306" i="1" s="1"/>
  <c r="C306" i="1"/>
  <c r="A307" i="1"/>
  <c r="B307" i="1"/>
  <c r="C307" i="1"/>
  <c r="D307" i="1"/>
  <c r="A308" i="1"/>
  <c r="B308" i="1"/>
  <c r="D308" i="1" s="1"/>
  <c r="C308" i="1"/>
  <c r="A309" i="1"/>
  <c r="B309" i="1"/>
  <c r="C309" i="1"/>
  <c r="D309" i="1"/>
  <c r="A310" i="1"/>
  <c r="B310" i="1"/>
  <c r="D310" i="1" s="1"/>
  <c r="C310" i="1"/>
  <c r="A311" i="1"/>
  <c r="B311" i="1"/>
  <c r="C311" i="1"/>
  <c r="D311" i="1"/>
  <c r="A312" i="1"/>
  <c r="B312" i="1"/>
  <c r="D312" i="1" s="1"/>
  <c r="C312" i="1"/>
  <c r="A313" i="1"/>
  <c r="B313" i="1"/>
  <c r="C313" i="1"/>
  <c r="D313" i="1"/>
  <c r="A314" i="1"/>
  <c r="B314" i="1"/>
  <c r="D314" i="1" s="1"/>
  <c r="C314" i="1"/>
  <c r="A315" i="1"/>
  <c r="B315" i="1"/>
  <c r="C315" i="1"/>
  <c r="D315" i="1"/>
  <c r="A316" i="1"/>
  <c r="B316" i="1"/>
  <c r="D316" i="1" s="1"/>
  <c r="C316" i="1"/>
  <c r="A317" i="1"/>
  <c r="B317" i="1"/>
  <c r="C317" i="1"/>
  <c r="D317" i="1"/>
  <c r="A318" i="1"/>
  <c r="B318" i="1"/>
  <c r="D318" i="1" s="1"/>
  <c r="C318" i="1"/>
  <c r="A319" i="1"/>
  <c r="B319" i="1"/>
  <c r="C319" i="1"/>
  <c r="D319" i="1"/>
  <c r="A320" i="1"/>
  <c r="B320" i="1"/>
  <c r="D320" i="1" s="1"/>
  <c r="C320" i="1"/>
  <c r="A321" i="1"/>
  <c r="B321" i="1"/>
  <c r="C321" i="1"/>
  <c r="D321" i="1"/>
  <c r="A322" i="1"/>
  <c r="B322" i="1"/>
  <c r="D322" i="1" s="1"/>
  <c r="C322" i="1"/>
  <c r="A323" i="1"/>
  <c r="B323" i="1"/>
  <c r="C323" i="1"/>
  <c r="D323" i="1"/>
  <c r="A324" i="1"/>
  <c r="B324" i="1"/>
  <c r="D324" i="1" s="1"/>
  <c r="C324" i="1"/>
  <c r="A325" i="1"/>
  <c r="B325" i="1"/>
  <c r="C325" i="1"/>
  <c r="D325" i="1"/>
  <c r="A326" i="1"/>
  <c r="B326" i="1"/>
  <c r="D326" i="1" s="1"/>
  <c r="C326" i="1"/>
  <c r="A327" i="1"/>
  <c r="B327" i="1"/>
  <c r="C327" i="1"/>
  <c r="D327" i="1"/>
  <c r="A328" i="1"/>
  <c r="B328" i="1"/>
  <c r="D328" i="1" s="1"/>
  <c r="C328" i="1"/>
  <c r="A329" i="1"/>
  <c r="B329" i="1"/>
  <c r="C329" i="1"/>
  <c r="D329" i="1"/>
  <c r="A330" i="1"/>
  <c r="B330" i="1"/>
  <c r="D330" i="1" s="1"/>
  <c r="C330" i="1"/>
  <c r="A331" i="1"/>
  <c r="B331" i="1"/>
  <c r="C331" i="1"/>
  <c r="D331" i="1"/>
  <c r="A332" i="1"/>
  <c r="B332" i="1"/>
  <c r="D332" i="1" s="1"/>
  <c r="C332" i="1"/>
  <c r="A333" i="1"/>
  <c r="B333" i="1"/>
  <c r="C333" i="1"/>
  <c r="D333" i="1"/>
  <c r="A334" i="1"/>
  <c r="B334" i="1"/>
  <c r="D334" i="1" s="1"/>
  <c r="C334" i="1"/>
  <c r="A335" i="1"/>
  <c r="B335" i="1"/>
  <c r="C335" i="1"/>
  <c r="D335" i="1"/>
  <c r="A336" i="1"/>
  <c r="B336" i="1"/>
  <c r="D336" i="1" s="1"/>
  <c r="C336" i="1"/>
  <c r="A337" i="1"/>
  <c r="B337" i="1"/>
  <c r="C337" i="1"/>
  <c r="D337" i="1"/>
  <c r="A338" i="1"/>
  <c r="B338" i="1"/>
  <c r="D338" i="1" s="1"/>
  <c r="C338" i="1"/>
  <c r="A339" i="1"/>
  <c r="B339" i="1"/>
  <c r="C339" i="1"/>
  <c r="D339" i="1"/>
  <c r="A340" i="1"/>
  <c r="B340" i="1"/>
  <c r="D340" i="1" s="1"/>
  <c r="C340" i="1"/>
  <c r="A341" i="1"/>
  <c r="B341" i="1"/>
  <c r="C341" i="1"/>
  <c r="D341" i="1"/>
  <c r="A342" i="1"/>
  <c r="B342" i="1"/>
  <c r="D342" i="1" s="1"/>
  <c r="C342" i="1"/>
  <c r="A343" i="1"/>
  <c r="B343" i="1"/>
  <c r="C343" i="1"/>
  <c r="D343" i="1"/>
  <c r="A344" i="1"/>
  <c r="B344" i="1"/>
  <c r="D344" i="1" s="1"/>
  <c r="C344" i="1"/>
  <c r="A345" i="1"/>
  <c r="B345" i="1"/>
  <c r="C345" i="1"/>
  <c r="D345" i="1"/>
  <c r="A346" i="1"/>
  <c r="B346" i="1"/>
  <c r="D346" i="1" s="1"/>
  <c r="C346" i="1"/>
  <c r="A347" i="1"/>
  <c r="B347" i="1"/>
  <c r="C347" i="1"/>
  <c r="D347" i="1"/>
  <c r="A348" i="1"/>
  <c r="B348" i="1"/>
  <c r="D348" i="1" s="1"/>
  <c r="C348" i="1"/>
  <c r="A349" i="1"/>
  <c r="B349" i="1"/>
  <c r="C349" i="1"/>
  <c r="D349" i="1"/>
  <c r="A350" i="1"/>
  <c r="B350" i="1"/>
  <c r="D350" i="1" s="1"/>
  <c r="C350" i="1"/>
  <c r="A351" i="1"/>
  <c r="B351" i="1"/>
  <c r="C351" i="1"/>
  <c r="D351" i="1"/>
  <c r="A352" i="1"/>
  <c r="B352" i="1"/>
  <c r="D352" i="1" s="1"/>
  <c r="C352" i="1"/>
  <c r="A353" i="1"/>
  <c r="B353" i="1"/>
  <c r="C353" i="1"/>
  <c r="D353" i="1"/>
  <c r="A354" i="1"/>
  <c r="B354" i="1"/>
  <c r="D354" i="1" s="1"/>
  <c r="C354" i="1"/>
  <c r="A355" i="1"/>
  <c r="B355" i="1"/>
  <c r="C355" i="1"/>
  <c r="D355" i="1"/>
  <c r="A356" i="1"/>
  <c r="B356" i="1"/>
  <c r="D356" i="1" s="1"/>
  <c r="C356" i="1"/>
  <c r="A357" i="1"/>
  <c r="B357" i="1"/>
  <c r="C357" i="1"/>
  <c r="D357" i="1"/>
  <c r="A358" i="1"/>
  <c r="B358" i="1"/>
  <c r="D358" i="1" s="1"/>
  <c r="C358" i="1"/>
  <c r="A359" i="1"/>
  <c r="B359" i="1"/>
  <c r="C359" i="1"/>
  <c r="D359" i="1"/>
  <c r="A360" i="1"/>
  <c r="B360" i="1"/>
  <c r="D360" i="1" s="1"/>
  <c r="C360" i="1"/>
  <c r="A361" i="1"/>
  <c r="B361" i="1"/>
  <c r="C361" i="1"/>
  <c r="D361" i="1"/>
  <c r="A362" i="1"/>
  <c r="B362" i="1"/>
  <c r="D362" i="1" s="1"/>
  <c r="C362" i="1"/>
  <c r="A363" i="1"/>
  <c r="B363" i="1"/>
  <c r="C363" i="1"/>
  <c r="D363" i="1"/>
  <c r="A364" i="1"/>
  <c r="B364" i="1"/>
  <c r="D364" i="1" s="1"/>
  <c r="C364" i="1"/>
  <c r="A365" i="1"/>
  <c r="B365" i="1"/>
  <c r="C365" i="1"/>
  <c r="D365" i="1"/>
  <c r="A366" i="1"/>
  <c r="B366" i="1"/>
  <c r="D366" i="1" s="1"/>
  <c r="C366" i="1"/>
  <c r="A367" i="1"/>
  <c r="B367" i="1"/>
  <c r="C367" i="1"/>
  <c r="D367" i="1"/>
  <c r="A368" i="1"/>
  <c r="B368" i="1"/>
  <c r="D368" i="1" s="1"/>
  <c r="C368" i="1"/>
  <c r="A369" i="1"/>
  <c r="B369" i="1"/>
  <c r="C369" i="1"/>
  <c r="D369" i="1"/>
  <c r="A370" i="1"/>
  <c r="B370" i="1"/>
  <c r="D370" i="1" s="1"/>
  <c r="C370" i="1"/>
  <c r="A371" i="1"/>
  <c r="B371" i="1"/>
  <c r="C371" i="1"/>
  <c r="D371" i="1"/>
  <c r="A372" i="1"/>
  <c r="B372" i="1"/>
  <c r="D372" i="1" s="1"/>
  <c r="C372" i="1"/>
  <c r="A373" i="1"/>
  <c r="B373" i="1"/>
  <c r="C373" i="1"/>
  <c r="D373" i="1"/>
  <c r="A374" i="1"/>
  <c r="B374" i="1"/>
  <c r="D374" i="1" s="1"/>
  <c r="C374" i="1"/>
  <c r="A375" i="1"/>
  <c r="B375" i="1"/>
  <c r="C375" i="1"/>
  <c r="D375" i="1"/>
  <c r="A376" i="1"/>
  <c r="B376" i="1"/>
  <c r="D376" i="1" s="1"/>
  <c r="C376" i="1"/>
  <c r="A377" i="1"/>
  <c r="B377" i="1"/>
  <c r="C377" i="1"/>
  <c r="D377" i="1"/>
  <c r="A378" i="1"/>
  <c r="B378" i="1"/>
  <c r="D378" i="1" s="1"/>
  <c r="C378" i="1"/>
  <c r="A379" i="1"/>
  <c r="B379" i="1"/>
  <c r="C379" i="1"/>
  <c r="D379" i="1"/>
  <c r="A380" i="1"/>
  <c r="B380" i="1"/>
  <c r="D380" i="1" s="1"/>
  <c r="C380" i="1"/>
  <c r="A381" i="1"/>
  <c r="B381" i="1"/>
  <c r="C381" i="1"/>
  <c r="D381" i="1"/>
  <c r="A382" i="1"/>
  <c r="B382" i="1"/>
  <c r="D382" i="1" s="1"/>
  <c r="C382" i="1"/>
  <c r="A383" i="1"/>
  <c r="B383" i="1"/>
  <c r="C383" i="1"/>
  <c r="D383" i="1"/>
  <c r="A384" i="1"/>
  <c r="B384" i="1"/>
  <c r="D384" i="1" s="1"/>
  <c r="C384" i="1"/>
  <c r="A385" i="1"/>
  <c r="B385" i="1"/>
  <c r="C385" i="1"/>
  <c r="D385" i="1"/>
  <c r="A386" i="1"/>
  <c r="B386" i="1"/>
  <c r="D386" i="1" s="1"/>
  <c r="C386" i="1"/>
  <c r="A387" i="1"/>
  <c r="B387" i="1"/>
  <c r="C387" i="1"/>
  <c r="D387" i="1"/>
  <c r="A388" i="1"/>
  <c r="B388" i="1"/>
  <c r="D388" i="1" s="1"/>
  <c r="C388" i="1"/>
  <c r="A389" i="1"/>
  <c r="B389" i="1"/>
  <c r="C389" i="1"/>
  <c r="D389" i="1"/>
  <c r="A390" i="1"/>
  <c r="B390" i="1"/>
  <c r="D390" i="1" s="1"/>
  <c r="C390" i="1"/>
  <c r="A391" i="1"/>
  <c r="B391" i="1"/>
  <c r="C391" i="1"/>
  <c r="D391" i="1"/>
  <c r="A392" i="1"/>
  <c r="B392" i="1"/>
  <c r="D392" i="1" s="1"/>
  <c r="C392" i="1"/>
  <c r="A393" i="1"/>
  <c r="B393" i="1"/>
  <c r="C393" i="1"/>
  <c r="D393" i="1"/>
  <c r="A394" i="1"/>
  <c r="B394" i="1"/>
  <c r="D394" i="1" s="1"/>
  <c r="C394" i="1"/>
  <c r="A395" i="1"/>
  <c r="B395" i="1"/>
  <c r="C395" i="1"/>
  <c r="D395" i="1"/>
  <c r="A396" i="1"/>
  <c r="B396" i="1"/>
  <c r="D396" i="1" s="1"/>
  <c r="C396" i="1"/>
  <c r="A397" i="1"/>
  <c r="B397" i="1"/>
  <c r="C397" i="1"/>
  <c r="D397" i="1"/>
  <c r="A398" i="1"/>
  <c r="B398" i="1"/>
  <c r="D398" i="1" s="1"/>
  <c r="C398" i="1"/>
  <c r="A399" i="1"/>
  <c r="B399" i="1"/>
  <c r="C399" i="1"/>
  <c r="D399" i="1"/>
  <c r="A400" i="1"/>
  <c r="B400" i="1"/>
  <c r="D400" i="1" s="1"/>
  <c r="C400" i="1"/>
  <c r="A401" i="1"/>
  <c r="B401" i="1"/>
  <c r="C401" i="1"/>
  <c r="D401" i="1"/>
  <c r="A402" i="1"/>
  <c r="B402" i="1"/>
  <c r="D402" i="1" s="1"/>
  <c r="C402" i="1"/>
  <c r="A403" i="1"/>
  <c r="B403" i="1"/>
  <c r="C403" i="1"/>
  <c r="D403" i="1"/>
  <c r="A404" i="1"/>
  <c r="B404" i="1"/>
  <c r="D404" i="1" s="1"/>
  <c r="C404" i="1"/>
  <c r="A405" i="1"/>
  <c r="B405" i="1"/>
  <c r="C405" i="1"/>
  <c r="D405" i="1"/>
  <c r="A406" i="1"/>
  <c r="B406" i="1"/>
  <c r="D406" i="1" s="1"/>
  <c r="C406" i="1"/>
  <c r="A407" i="1"/>
  <c r="B407" i="1"/>
  <c r="C407" i="1"/>
  <c r="D407" i="1"/>
  <c r="A408" i="1"/>
  <c r="B408" i="1"/>
  <c r="D408" i="1" s="1"/>
  <c r="C408" i="1"/>
  <c r="A409" i="1"/>
  <c r="B409" i="1"/>
  <c r="C409" i="1"/>
  <c r="D409" i="1"/>
  <c r="A410" i="1"/>
  <c r="B410" i="1"/>
  <c r="D410" i="1" s="1"/>
  <c r="C410" i="1"/>
  <c r="A411" i="1"/>
  <c r="B411" i="1"/>
  <c r="C411" i="1"/>
  <c r="D411" i="1"/>
  <c r="A412" i="1"/>
  <c r="B412" i="1"/>
  <c r="D412" i="1" s="1"/>
  <c r="C412" i="1"/>
  <c r="A413" i="1"/>
  <c r="B413" i="1"/>
  <c r="C413" i="1"/>
  <c r="D413" i="1"/>
  <c r="A414" i="1"/>
  <c r="B414" i="1"/>
  <c r="D414" i="1" s="1"/>
  <c r="C414" i="1"/>
  <c r="A415" i="1"/>
  <c r="B415" i="1"/>
  <c r="C415" i="1"/>
  <c r="D415" i="1"/>
  <c r="A416" i="1"/>
  <c r="B416" i="1"/>
  <c r="D416" i="1" s="1"/>
  <c r="C416" i="1"/>
  <c r="A417" i="1"/>
  <c r="B417" i="1"/>
  <c r="C417" i="1"/>
  <c r="D417" i="1"/>
  <c r="A418" i="1"/>
  <c r="B418" i="1"/>
  <c r="D418" i="1" s="1"/>
  <c r="C418" i="1"/>
  <c r="A419" i="1"/>
  <c r="B419" i="1"/>
  <c r="C419" i="1"/>
  <c r="D419" i="1"/>
  <c r="A420" i="1"/>
  <c r="B420" i="1"/>
  <c r="D420" i="1" s="1"/>
  <c r="C420" i="1"/>
  <c r="A421" i="1"/>
  <c r="B421" i="1"/>
  <c r="C421" i="1"/>
  <c r="D421" i="1"/>
  <c r="A422" i="1"/>
  <c r="B422" i="1"/>
  <c r="D422" i="1" s="1"/>
  <c r="C422" i="1"/>
  <c r="A423" i="1"/>
  <c r="B423" i="1"/>
  <c r="C423" i="1"/>
  <c r="D423" i="1"/>
  <c r="A424" i="1"/>
  <c r="B424" i="1"/>
  <c r="D424" i="1" s="1"/>
  <c r="C424" i="1"/>
  <c r="A425" i="1"/>
  <c r="B425" i="1"/>
  <c r="C425" i="1"/>
  <c r="D425" i="1"/>
  <c r="A426" i="1"/>
  <c r="B426" i="1"/>
  <c r="D426" i="1" s="1"/>
  <c r="C426" i="1"/>
  <c r="A427" i="1"/>
  <c r="B427" i="1"/>
  <c r="C427" i="1"/>
  <c r="D427" i="1"/>
  <c r="A428" i="1"/>
  <c r="B428" i="1"/>
  <c r="D428" i="1" s="1"/>
  <c r="C428" i="1"/>
  <c r="A429" i="1"/>
  <c r="B429" i="1"/>
  <c r="C429" i="1"/>
  <c r="D429" i="1"/>
  <c r="A430" i="1"/>
  <c r="B430" i="1"/>
  <c r="D430" i="1" s="1"/>
  <c r="C430" i="1"/>
  <c r="A431" i="1"/>
  <c r="B431" i="1"/>
  <c r="C431" i="1"/>
  <c r="D431" i="1"/>
  <c r="A432" i="1"/>
  <c r="B432" i="1"/>
  <c r="D432" i="1" s="1"/>
  <c r="C432" i="1"/>
  <c r="A433" i="1"/>
  <c r="B433" i="1"/>
  <c r="C433" i="1"/>
  <c r="D433" i="1"/>
  <c r="A434" i="1"/>
  <c r="B434" i="1"/>
  <c r="D434" i="1" s="1"/>
  <c r="C434" i="1"/>
  <c r="A435" i="1"/>
  <c r="B435" i="1"/>
  <c r="C435" i="1"/>
  <c r="D435" i="1"/>
  <c r="A436" i="1"/>
  <c r="B436" i="1"/>
  <c r="D436" i="1" s="1"/>
  <c r="C436" i="1"/>
  <c r="A437" i="1"/>
  <c r="B437" i="1"/>
  <c r="C437" i="1"/>
  <c r="D437" i="1"/>
  <c r="A438" i="1"/>
  <c r="B438" i="1"/>
  <c r="D438" i="1" s="1"/>
  <c r="C438" i="1"/>
  <c r="A439" i="1"/>
  <c r="B439" i="1"/>
  <c r="C439" i="1"/>
  <c r="D439" i="1"/>
  <c r="A440" i="1"/>
  <c r="B440" i="1"/>
  <c r="D440" i="1" s="1"/>
  <c r="C440" i="1"/>
  <c r="A441" i="1"/>
  <c r="B441" i="1"/>
  <c r="C441" i="1"/>
  <c r="D441" i="1"/>
  <c r="A442" i="1"/>
  <c r="B442" i="1"/>
  <c r="D442" i="1" s="1"/>
  <c r="C442" i="1"/>
  <c r="A443" i="1"/>
  <c r="B443" i="1"/>
  <c r="C443" i="1"/>
  <c r="D443" i="1"/>
  <c r="A444" i="1"/>
  <c r="B444" i="1"/>
  <c r="D444" i="1" s="1"/>
  <c r="C444" i="1"/>
  <c r="A445" i="1"/>
  <c r="B445" i="1"/>
  <c r="C445" i="1"/>
  <c r="D445" i="1"/>
  <c r="A446" i="1"/>
  <c r="B446" i="1"/>
  <c r="D446" i="1" s="1"/>
  <c r="C446" i="1"/>
  <c r="A447" i="1"/>
  <c r="B447" i="1"/>
  <c r="C447" i="1"/>
  <c r="D447" i="1"/>
  <c r="A448" i="1"/>
  <c r="B448" i="1"/>
  <c r="D448" i="1" s="1"/>
  <c r="C448" i="1"/>
  <c r="A449" i="1"/>
  <c r="B449" i="1"/>
  <c r="C449" i="1"/>
  <c r="D449" i="1"/>
  <c r="A450" i="1"/>
  <c r="B450" i="1"/>
  <c r="D450" i="1" s="1"/>
  <c r="C450" i="1"/>
  <c r="A451" i="1"/>
  <c r="B451" i="1"/>
  <c r="C451" i="1"/>
  <c r="D451" i="1"/>
  <c r="A452" i="1"/>
  <c r="B452" i="1"/>
  <c r="D452" i="1" s="1"/>
  <c r="C452" i="1"/>
  <c r="A453" i="1"/>
  <c r="B453" i="1"/>
  <c r="C453" i="1"/>
  <c r="D453" i="1"/>
  <c r="A454" i="1"/>
  <c r="B454" i="1"/>
  <c r="D454" i="1" s="1"/>
  <c r="C454" i="1"/>
  <c r="A455" i="1"/>
  <c r="B455" i="1"/>
  <c r="C455" i="1"/>
  <c r="D455" i="1"/>
  <c r="A456" i="1"/>
  <c r="B456" i="1"/>
  <c r="D456" i="1" s="1"/>
  <c r="C456" i="1"/>
  <c r="A457" i="1"/>
  <c r="B457" i="1"/>
  <c r="C457" i="1"/>
  <c r="D457" i="1"/>
  <c r="A458" i="1"/>
  <c r="B458" i="1"/>
  <c r="D458" i="1" s="1"/>
  <c r="C458" i="1"/>
  <c r="A459" i="1"/>
  <c r="B459" i="1"/>
  <c r="C459" i="1"/>
  <c r="D459" i="1"/>
  <c r="A460" i="1"/>
  <c r="B460" i="1"/>
  <c r="D460" i="1" s="1"/>
  <c r="C460" i="1"/>
  <c r="A461" i="1"/>
  <c r="B461" i="1"/>
  <c r="C461" i="1"/>
  <c r="D461" i="1"/>
  <c r="A462" i="1"/>
  <c r="B462" i="1"/>
  <c r="D462" i="1" s="1"/>
  <c r="C462" i="1"/>
  <c r="A463" i="1"/>
  <c r="B463" i="1"/>
  <c r="C463" i="1"/>
  <c r="D463" i="1"/>
  <c r="A464" i="1"/>
  <c r="B464" i="1"/>
  <c r="D464" i="1" s="1"/>
  <c r="C464" i="1"/>
  <c r="A465" i="1"/>
  <c r="B465" i="1"/>
  <c r="C465" i="1"/>
  <c r="D465" i="1"/>
  <c r="A466" i="1"/>
  <c r="B466" i="1"/>
  <c r="D466" i="1" s="1"/>
  <c r="C466" i="1"/>
  <c r="A467" i="1"/>
  <c r="B467" i="1"/>
  <c r="C467" i="1"/>
  <c r="D467" i="1"/>
  <c r="A468" i="1"/>
  <c r="B468" i="1"/>
  <c r="D468" i="1" s="1"/>
  <c r="C468" i="1"/>
  <c r="A469" i="1"/>
  <c r="B469" i="1"/>
  <c r="C469" i="1"/>
  <c r="D469" i="1"/>
  <c r="A470" i="1"/>
  <c r="B470" i="1"/>
  <c r="D470" i="1" s="1"/>
  <c r="C470" i="1"/>
  <c r="A471" i="1"/>
  <c r="B471" i="1"/>
  <c r="C471" i="1"/>
  <c r="D471" i="1"/>
  <c r="A472" i="1"/>
  <c r="B472" i="1"/>
  <c r="D472" i="1" s="1"/>
  <c r="C472" i="1"/>
  <c r="A473" i="1"/>
  <c r="B473" i="1"/>
  <c r="C473" i="1"/>
  <c r="D473" i="1"/>
  <c r="A474" i="1"/>
  <c r="B474" i="1"/>
  <c r="D474" i="1" s="1"/>
  <c r="C474" i="1"/>
  <c r="A475" i="1"/>
  <c r="B475" i="1"/>
  <c r="C475" i="1"/>
  <c r="D475" i="1"/>
  <c r="A476" i="1"/>
  <c r="B476" i="1"/>
  <c r="D476" i="1" s="1"/>
  <c r="C476" i="1"/>
  <c r="A477" i="1"/>
  <c r="B477" i="1"/>
  <c r="C477" i="1"/>
  <c r="D477" i="1"/>
  <c r="A478" i="1"/>
  <c r="B478" i="1"/>
  <c r="D478" i="1" s="1"/>
  <c r="C478" i="1"/>
  <c r="A479" i="1"/>
  <c r="B479" i="1"/>
  <c r="C479" i="1"/>
  <c r="D479" i="1"/>
  <c r="A480" i="1"/>
  <c r="B480" i="1"/>
  <c r="D480" i="1" s="1"/>
  <c r="C480" i="1"/>
  <c r="A481" i="1"/>
  <c r="B481" i="1"/>
  <c r="C481" i="1"/>
  <c r="D481" i="1"/>
  <c r="A482" i="1"/>
  <c r="B482" i="1"/>
  <c r="D482" i="1" s="1"/>
  <c r="C482" i="1"/>
  <c r="A483" i="1"/>
  <c r="B483" i="1"/>
  <c r="C483" i="1"/>
  <c r="D483" i="1"/>
  <c r="A484" i="1"/>
  <c r="B484" i="1"/>
  <c r="D484" i="1" s="1"/>
  <c r="C484" i="1"/>
  <c r="A485" i="1"/>
  <c r="B485" i="1"/>
  <c r="C485" i="1"/>
  <c r="D485" i="1"/>
  <c r="A486" i="1"/>
  <c r="B486" i="1"/>
  <c r="D486" i="1" s="1"/>
  <c r="C486" i="1"/>
  <c r="A487" i="1"/>
  <c r="B487" i="1"/>
  <c r="C487" i="1"/>
  <c r="D487" i="1"/>
  <c r="A488" i="1"/>
  <c r="B488" i="1"/>
  <c r="D488" i="1" s="1"/>
  <c r="C488" i="1"/>
  <c r="A489" i="1"/>
  <c r="B489" i="1"/>
  <c r="C489" i="1"/>
  <c r="D489" i="1"/>
  <c r="A490" i="1"/>
  <c r="B490" i="1"/>
  <c r="D490" i="1" s="1"/>
  <c r="C490" i="1"/>
  <c r="A491" i="1"/>
  <c r="B491" i="1"/>
  <c r="C491" i="1"/>
  <c r="D491" i="1"/>
  <c r="A492" i="1"/>
  <c r="B492" i="1"/>
  <c r="D492" i="1" s="1"/>
  <c r="C492" i="1"/>
  <c r="A493" i="1"/>
  <c r="B493" i="1"/>
  <c r="C493" i="1"/>
  <c r="D493" i="1"/>
  <c r="A494" i="1"/>
  <c r="B494" i="1"/>
  <c r="D494" i="1" s="1"/>
  <c r="C494" i="1"/>
  <c r="A495" i="1"/>
  <c r="B495" i="1"/>
  <c r="C495" i="1"/>
  <c r="D495" i="1"/>
  <c r="A496" i="1"/>
  <c r="B496" i="1"/>
  <c r="D496" i="1" s="1"/>
  <c r="C496" i="1"/>
  <c r="A497" i="1"/>
  <c r="B497" i="1"/>
  <c r="C497" i="1"/>
  <c r="D497" i="1"/>
  <c r="A498" i="1"/>
  <c r="B498" i="1"/>
  <c r="D498" i="1" s="1"/>
  <c r="C498" i="1"/>
  <c r="A499" i="1"/>
  <c r="B499" i="1"/>
  <c r="C499" i="1"/>
  <c r="D499" i="1"/>
  <c r="A500" i="1"/>
  <c r="B500" i="1"/>
  <c r="D500" i="1" s="1"/>
  <c r="C500" i="1"/>
  <c r="A501" i="1"/>
  <c r="B501" i="1"/>
  <c r="C501" i="1"/>
  <c r="D501" i="1"/>
  <c r="A502" i="1"/>
  <c r="B502" i="1"/>
  <c r="D502" i="1" s="1"/>
  <c r="C502" i="1"/>
  <c r="A503" i="1"/>
  <c r="B503" i="1"/>
  <c r="C503" i="1"/>
  <c r="D503" i="1"/>
  <c r="A504" i="1"/>
  <c r="B504" i="1"/>
  <c r="D504" i="1" s="1"/>
  <c r="C504" i="1"/>
  <c r="A505" i="1"/>
  <c r="B505" i="1"/>
  <c r="C505" i="1"/>
  <c r="D505" i="1"/>
  <c r="A506" i="1"/>
  <c r="B506" i="1"/>
  <c r="D506" i="1" s="1"/>
  <c r="C506" i="1"/>
  <c r="A507" i="1"/>
  <c r="B507" i="1"/>
  <c r="C507" i="1"/>
  <c r="D507" i="1"/>
  <c r="A508" i="1"/>
  <c r="B508" i="1"/>
  <c r="D508" i="1" s="1"/>
  <c r="C508" i="1"/>
  <c r="A509" i="1"/>
  <c r="B509" i="1"/>
  <c r="C509" i="1"/>
  <c r="D509" i="1"/>
  <c r="A510" i="1"/>
  <c r="B510" i="1"/>
  <c r="D510" i="1" s="1"/>
  <c r="C510" i="1"/>
  <c r="A511" i="1"/>
  <c r="B511" i="1"/>
  <c r="C511" i="1"/>
  <c r="D511" i="1"/>
  <c r="A512" i="1"/>
  <c r="B512" i="1"/>
  <c r="D512" i="1" s="1"/>
  <c r="C512" i="1"/>
  <c r="A513" i="1"/>
  <c r="B513" i="1"/>
  <c r="C513" i="1"/>
  <c r="D513" i="1"/>
  <c r="A514" i="1"/>
  <c r="B514" i="1"/>
  <c r="D514" i="1" s="1"/>
  <c r="C514" i="1"/>
  <c r="A515" i="1"/>
  <c r="B515" i="1"/>
  <c r="C515" i="1"/>
  <c r="D515" i="1"/>
  <c r="A516" i="1"/>
  <c r="B516" i="1"/>
  <c r="D516" i="1" s="1"/>
  <c r="C516" i="1"/>
  <c r="A517" i="1"/>
  <c r="B517" i="1"/>
  <c r="C517" i="1"/>
  <c r="D517" i="1"/>
  <c r="A518" i="1"/>
  <c r="B518" i="1"/>
  <c r="D518" i="1" s="1"/>
  <c r="C518" i="1"/>
  <c r="A519" i="1"/>
  <c r="B519" i="1"/>
  <c r="C519" i="1"/>
  <c r="D519" i="1"/>
  <c r="A520" i="1"/>
  <c r="B520" i="1"/>
  <c r="D520" i="1" s="1"/>
  <c r="C520" i="1"/>
  <c r="A521" i="1"/>
  <c r="B521" i="1"/>
  <c r="C521" i="1"/>
  <c r="D521" i="1"/>
  <c r="A522" i="1"/>
  <c r="B522" i="1"/>
  <c r="D522" i="1" s="1"/>
  <c r="C522" i="1"/>
  <c r="A523" i="1"/>
  <c r="B523" i="1"/>
  <c r="C523" i="1"/>
  <c r="D523" i="1"/>
  <c r="A524" i="1"/>
  <c r="B524" i="1"/>
  <c r="D524" i="1" s="1"/>
  <c r="C524" i="1"/>
  <c r="A525" i="1"/>
  <c r="B525" i="1"/>
  <c r="C525" i="1"/>
  <c r="D525" i="1"/>
  <c r="A526" i="1"/>
  <c r="B526" i="1"/>
  <c r="D526" i="1" s="1"/>
  <c r="C526" i="1"/>
  <c r="A527" i="1"/>
  <c r="B527" i="1"/>
  <c r="C527" i="1"/>
  <c r="D527" i="1"/>
  <c r="A528" i="1"/>
  <c r="B528" i="1"/>
  <c r="D528" i="1" s="1"/>
  <c r="C528" i="1"/>
  <c r="A529" i="1"/>
  <c r="B529" i="1"/>
  <c r="C529" i="1"/>
  <c r="D529" i="1"/>
  <c r="A530" i="1"/>
  <c r="B530" i="1"/>
  <c r="D530" i="1" s="1"/>
  <c r="C530" i="1"/>
  <c r="A531" i="1"/>
  <c r="B531" i="1"/>
  <c r="C531" i="1"/>
  <c r="D531" i="1"/>
  <c r="A532" i="1"/>
  <c r="B532" i="1"/>
  <c r="D532" i="1" s="1"/>
  <c r="C532" i="1"/>
  <c r="A533" i="1"/>
  <c r="B533" i="1"/>
  <c r="C533" i="1"/>
  <c r="D533" i="1"/>
  <c r="A534" i="1"/>
  <c r="B534" i="1"/>
  <c r="D534" i="1" s="1"/>
  <c r="C534" i="1"/>
  <c r="A535" i="1"/>
  <c r="B535" i="1"/>
  <c r="C535" i="1"/>
  <c r="D53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111" i="6" l="1"/>
  <c r="B79" i="6"/>
  <c r="B55" i="6"/>
  <c r="B47" i="6"/>
  <c r="B39" i="6"/>
  <c r="D125" i="1"/>
  <c r="B140" i="6"/>
  <c r="B135" i="6"/>
  <c r="B87" i="6"/>
  <c r="B150" i="6"/>
  <c r="B145" i="6"/>
  <c r="B137" i="6"/>
  <c r="B129" i="6"/>
  <c r="B121" i="6"/>
  <c r="B113" i="6"/>
  <c r="B105" i="6"/>
  <c r="B97" i="6"/>
  <c r="B89" i="6"/>
  <c r="B81" i="6"/>
  <c r="B73" i="6"/>
  <c r="B65" i="6"/>
  <c r="B57" i="6"/>
  <c r="B49" i="6"/>
  <c r="B41" i="6"/>
  <c r="B63" i="6"/>
  <c r="D147" i="1"/>
  <c r="B119" i="6"/>
  <c r="B147" i="6"/>
  <c r="B71" i="6"/>
  <c r="B136" i="6"/>
  <c r="B128" i="6"/>
  <c r="B120" i="6"/>
  <c r="B112" i="6"/>
  <c r="B104" i="6"/>
  <c r="B96" i="6"/>
  <c r="B88" i="6"/>
  <c r="B80" i="6"/>
  <c r="B72" i="6"/>
  <c r="B64" i="6"/>
  <c r="B56" i="6"/>
  <c r="B48" i="6"/>
  <c r="B40" i="6"/>
  <c r="B127" i="6"/>
  <c r="B103" i="6"/>
  <c r="D141" i="1"/>
  <c r="D131" i="1"/>
  <c r="B141" i="6"/>
  <c r="B95" i="6"/>
  <c r="B143" i="6"/>
  <c r="D118" i="1"/>
  <c r="B133" i="6"/>
  <c r="D110" i="1"/>
  <c r="B125" i="6"/>
  <c r="D102" i="1"/>
  <c r="B117" i="6"/>
  <c r="D94" i="1"/>
  <c r="B109" i="6"/>
  <c r="D86" i="1"/>
  <c r="B101" i="6"/>
  <c r="D78" i="1"/>
  <c r="B93" i="6"/>
  <c r="D70" i="1"/>
  <c r="B85" i="6"/>
  <c r="D62" i="1"/>
  <c r="B77" i="6"/>
  <c r="D54" i="1"/>
  <c r="B69" i="6"/>
  <c r="D46" i="1"/>
  <c r="B61" i="6"/>
  <c r="D38" i="1"/>
  <c r="B53" i="6"/>
  <c r="D30" i="1"/>
  <c r="B45" i="6"/>
  <c r="D22" i="1"/>
  <c r="B37" i="6"/>
  <c r="D150" i="1"/>
  <c r="D134" i="1"/>
  <c r="D152" i="1"/>
  <c r="D136" i="1"/>
  <c r="D120" i="1"/>
  <c r="B138" i="6"/>
  <c r="D115" i="1"/>
  <c r="B130" i="6"/>
  <c r="D107" i="1"/>
  <c r="B122" i="6"/>
  <c r="D99" i="1"/>
  <c r="B114" i="6"/>
  <c r="D91" i="1"/>
  <c r="B106" i="6"/>
  <c r="D83" i="1"/>
  <c r="B98" i="6"/>
  <c r="D75" i="1"/>
  <c r="B90" i="6"/>
  <c r="D67" i="1"/>
  <c r="B82" i="6"/>
  <c r="D59" i="1"/>
  <c r="B74" i="6"/>
  <c r="D51" i="1"/>
  <c r="B66" i="6"/>
  <c r="D43" i="1"/>
  <c r="B58" i="6"/>
  <c r="D35" i="1"/>
  <c r="B50" i="6"/>
  <c r="D27" i="1"/>
  <c r="B42" i="6"/>
  <c r="D19" i="1"/>
  <c r="B34" i="6"/>
  <c r="D140" i="1"/>
  <c r="B149" i="6"/>
  <c r="D124" i="1"/>
  <c r="B142" i="6"/>
  <c r="D117" i="1"/>
  <c r="B132" i="6"/>
  <c r="D109" i="1"/>
  <c r="B124" i="6"/>
  <c r="D101" i="1"/>
  <c r="B116" i="6"/>
  <c r="D93" i="1"/>
  <c r="B108" i="6"/>
  <c r="D85" i="1"/>
  <c r="B100" i="6"/>
  <c r="D77" i="1"/>
  <c r="B92" i="6"/>
  <c r="D69" i="1"/>
  <c r="B84" i="6"/>
  <c r="D61" i="1"/>
  <c r="B76" i="6"/>
  <c r="D53" i="1"/>
  <c r="B68" i="6"/>
  <c r="D45" i="1"/>
  <c r="B60" i="6"/>
  <c r="D37" i="1"/>
  <c r="B52" i="6"/>
  <c r="D29" i="1"/>
  <c r="B44" i="6"/>
  <c r="D21" i="1"/>
  <c r="B36" i="6"/>
  <c r="B144" i="6"/>
  <c r="D26" i="1"/>
  <c r="D18" i="1"/>
  <c r="B146" i="6"/>
  <c r="B134" i="6"/>
  <c r="B126" i="6"/>
  <c r="B118" i="6"/>
  <c r="B110" i="6"/>
  <c r="B102" i="6"/>
  <c r="B94" i="6"/>
  <c r="B86" i="6"/>
  <c r="B78" i="6"/>
  <c r="B70" i="6"/>
  <c r="B62" i="6"/>
  <c r="B54" i="6"/>
  <c r="B46" i="6"/>
  <c r="B38" i="6"/>
  <c r="D146" i="1"/>
  <c r="D130" i="1"/>
  <c r="B148" i="6"/>
  <c r="B139" i="6"/>
  <c r="D116" i="1"/>
  <c r="B131" i="6"/>
  <c r="D108" i="1"/>
  <c r="B123" i="6"/>
  <c r="D100" i="1"/>
  <c r="B115" i="6"/>
  <c r="D92" i="1"/>
  <c r="B107" i="6"/>
  <c r="D84" i="1"/>
  <c r="B99" i="6"/>
  <c r="D76" i="1"/>
  <c r="B91" i="6"/>
  <c r="D68" i="1"/>
  <c r="B83" i="6"/>
  <c r="D60" i="1"/>
  <c r="B75" i="6"/>
  <c r="D52" i="1"/>
  <c r="B67" i="6"/>
  <c r="D44" i="1"/>
  <c r="B59" i="6"/>
  <c r="D36" i="1"/>
  <c r="B51" i="6"/>
  <c r="D28" i="1"/>
  <c r="B43" i="6"/>
  <c r="D20" i="1"/>
  <c r="B35" i="6"/>
</calcChain>
</file>

<file path=xl/sharedStrings.xml><?xml version="1.0" encoding="utf-8"?>
<sst xmlns="http://schemas.openxmlformats.org/spreadsheetml/2006/main" count="9103" uniqueCount="754">
  <si>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</si>
  <si>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</si>
  <si>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</si>
  <si>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</si>
  <si>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</si>
  <si>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</si>
  <si>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</si>
  <si>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</si>
  <si>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</si>
  <si>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</si>
  <si>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</si>
  <si>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</si>
  <si>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</si>
  <si>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</si>
  <si>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</si>
  <si>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</si>
  <si>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</si>
  <si>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</si>
  <si>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</si>
  <si>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</si>
  <si>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</si>
  <si>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</si>
  <si>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</si>
  <si>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</si>
  <si>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</si>
  <si>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</si>
  <si>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</si>
  <si>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</si>
  <si>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</si>
  <si>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</si>
  <si>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</si>
  <si>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</si>
  <si>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</si>
  <si>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</si>
  <si>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</si>
  <si>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</si>
  <si>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</si>
  <si>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</si>
  <si>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</si>
  <si>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</si>
  <si>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</si>
  <si>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</si>
  <si>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</si>
  <si>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</si>
  <si>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</si>
  <si>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</si>
  <si>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</si>
  <si>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</si>
  <si>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</si>
  <si>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</si>
  <si>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</si>
  <si>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</si>
  <si>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</si>
  <si>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</si>
  <si>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</si>
  <si>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</si>
  <si>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</si>
  <si>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</si>
  <si>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</si>
  <si>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</si>
  <si>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</si>
  <si>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</si>
  <si>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</si>
  <si>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</si>
  <si>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</si>
  <si>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</si>
  <si>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</si>
  <si>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</si>
  <si>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</si>
  <si>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</si>
  <si>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</si>
  <si>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</si>
  <si>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</si>
  <si>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</si>
  <si>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</si>
  <si>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</si>
  <si>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</si>
  <si>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</si>
  <si>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</si>
  <si>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</si>
  <si>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</si>
  <si>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</si>
  <si>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</si>
  <si>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</si>
  <si>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</si>
  <si>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</si>
  <si>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</si>
  <si>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</si>
  <si>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</si>
  <si>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</si>
  <si>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</si>
  <si>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</si>
  <si>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</si>
  <si>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</si>
  <si>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</si>
  <si>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</si>
  <si>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</si>
  <si>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</si>
  <si>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</si>
  <si>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</si>
  <si>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</si>
  <si>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</si>
  <si>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</si>
  <si>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</si>
  <si>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</si>
  <si>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</si>
  <si>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</si>
  <si>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</si>
  <si>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</si>
  <si>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</si>
  <si>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</si>
  <si>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</si>
  <si>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</si>
  <si>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</si>
  <si>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</si>
  <si>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</si>
  <si>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</si>
  <si>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</si>
  <si>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</si>
  <si>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</si>
  <si>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</si>
  <si>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</si>
  <si>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</si>
  <si>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</si>
  <si>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</si>
  <si>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</si>
  <si>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</si>
  <si>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</si>
  <si>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</si>
  <si>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</si>
  <si>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</si>
  <si>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</si>
  <si>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</si>
  <si>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</si>
  <si>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</si>
  <si>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</si>
  <si>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</si>
  <si>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</si>
  <si>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</si>
  <si>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</si>
  <si>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</si>
  <si>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</si>
  <si>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</si>
  <si>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</si>
  <si>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</si>
  <si>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</si>
  <si>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</si>
  <si>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</si>
  <si>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</si>
  <si>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</si>
  <si>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</si>
  <si>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</si>
  <si>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</si>
  <si>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</si>
  <si>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</si>
  <si>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</si>
  <si>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</si>
  <si>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</si>
  <si>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</si>
  <si>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</si>
  <si>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</si>
  <si>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</si>
  <si>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</si>
  <si>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</si>
  <si>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</si>
  <si>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</si>
  <si>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</si>
  <si>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</si>
  <si>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</si>
  <si>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</si>
  <si>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</si>
  <si>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</si>
  <si>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</si>
  <si>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</si>
  <si>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</si>
  <si>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</si>
  <si>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</si>
  <si>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</si>
  <si>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</si>
  <si>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</si>
  <si>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</si>
  <si>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</si>
  <si>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</si>
  <si>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</si>
  <si>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</si>
  <si>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</si>
  <si>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</si>
  <si>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</si>
  <si>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</si>
  <si>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</si>
  <si>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</si>
  <si>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</si>
  <si>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</si>
  <si>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</si>
  <si>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</si>
  <si>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</si>
  <si>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</si>
  <si>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</si>
  <si>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</si>
  <si>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</si>
  <si>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</si>
  <si>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</si>
  <si>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</si>
  <si>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</si>
  <si>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</si>
  <si>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</si>
  <si>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</si>
  <si>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</si>
  <si>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</si>
  <si>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</si>
  <si>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</si>
  <si>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</si>
  <si>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</si>
  <si>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</si>
  <si>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</si>
  <si>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</si>
  <si>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</si>
  <si>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</si>
  <si>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</si>
  <si>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</si>
  <si>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</si>
  <si>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</si>
  <si>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</si>
  <si>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</si>
  <si>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</si>
  <si>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</si>
  <si>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</si>
  <si>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</si>
  <si>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</si>
  <si>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</si>
  <si>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</si>
  <si>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</si>
  <si>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</si>
  <si>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</si>
  <si>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</si>
  <si>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</si>
  <si>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</si>
  <si>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</si>
  <si>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</si>
  <si>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</si>
  <si>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</si>
  <si>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</si>
  <si>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</si>
  <si>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</si>
  <si>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</si>
  <si>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</si>
  <si>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</si>
  <si>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</si>
  <si>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</si>
  <si>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</si>
  <si>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</si>
  <si>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</si>
  <si>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</si>
  <si>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</si>
  <si>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</si>
  <si>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</si>
  <si>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</si>
  <si>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</si>
  <si>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</si>
  <si>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</si>
  <si>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</si>
  <si>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</si>
  <si>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</si>
  <si>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</si>
  <si>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</si>
  <si>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</si>
  <si>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</si>
  <si>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</si>
  <si>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</si>
  <si>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</si>
  <si>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</si>
  <si>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</si>
  <si>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</si>
  <si>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</si>
  <si>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</si>
  <si>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</si>
  <si>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</si>
  <si>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</si>
  <si>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</si>
  <si>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</si>
  <si>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</si>
  <si>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</si>
  <si>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</si>
  <si>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</si>
  <si>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</si>
  <si>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</si>
  <si>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</si>
  <si>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</si>
  <si>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</si>
  <si>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</si>
  <si>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</si>
  <si>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</si>
  <si>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</si>
  <si>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</si>
  <si>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</si>
  <si>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</si>
  <si>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</si>
  <si>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</si>
  <si>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</si>
  <si>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</si>
  <si>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</si>
  <si>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</si>
  <si>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</si>
  <si>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</si>
  <si>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</si>
  <si>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</si>
  <si>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</si>
  <si>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</si>
  <si>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</si>
  <si>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</si>
  <si>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</si>
  <si>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</si>
  <si>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</si>
  <si>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</si>
  <si>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</si>
  <si>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</si>
  <si>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</si>
  <si>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</si>
  <si>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</si>
  <si>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</si>
  <si>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</si>
  <si>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</si>
  <si>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</si>
  <si>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</si>
  <si>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</si>
  <si>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</si>
  <si>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</si>
  <si>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</si>
  <si>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</si>
  <si>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</si>
  <si>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</si>
  <si>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</si>
  <si>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</si>
  <si>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</si>
  <si>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</si>
  <si>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</si>
  <si>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</si>
  <si>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</si>
  <si>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</si>
  <si>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</si>
  <si>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</si>
  <si>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</si>
  <si>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</si>
  <si>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</si>
  <si>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</si>
  <si>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</si>
  <si>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</si>
  <si>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</si>
  <si>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</si>
  <si>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</si>
  <si>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</si>
  <si>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</si>
  <si>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</si>
  <si>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</si>
  <si>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</si>
  <si>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</si>
  <si>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</si>
  <si>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</si>
  <si>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</si>
  <si>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</si>
  <si>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</si>
  <si>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</si>
  <si>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</si>
  <si>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</si>
  <si>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</si>
  <si>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</si>
  <si>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</si>
  <si>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</si>
  <si>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</si>
  <si>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</si>
  <si>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</si>
  <si>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</si>
  <si>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</si>
  <si>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</si>
  <si>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</si>
  <si>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</si>
  <si>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</si>
  <si>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</si>
  <si>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</si>
  <si>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</si>
  <si>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</si>
  <si>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</si>
  <si>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</si>
  <si>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</si>
  <si>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</si>
  <si>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</si>
  <si>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</si>
  <si>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</si>
  <si>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</si>
  <si>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</si>
  <si>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</si>
  <si>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</si>
  <si>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</si>
  <si>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</si>
  <si>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</si>
  <si>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</si>
  <si>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</si>
  <si>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</si>
  <si>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</si>
  <si>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</si>
  <si>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</si>
  <si>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</si>
  <si>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</si>
  <si>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</si>
  <si>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</si>
  <si>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</si>
  <si>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</si>
  <si>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</si>
  <si>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</si>
  <si>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</si>
  <si>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</si>
  <si>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</si>
  <si>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</si>
  <si>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</si>
  <si>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</si>
  <si>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</si>
  <si>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</si>
  <si>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</si>
  <si>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</si>
  <si>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</si>
  <si>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</si>
  <si>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</si>
  <si>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</si>
  <si>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</si>
  <si>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</si>
  <si>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</si>
  <si>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</si>
  <si>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</si>
  <si>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</si>
  <si>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</si>
  <si>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</si>
  <si>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</si>
  <si>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</si>
  <si>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</si>
  <si>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</si>
  <si>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</si>
  <si>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</si>
  <si>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</si>
  <si>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</si>
  <si>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</si>
  <si>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</si>
  <si>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</si>
  <si>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</si>
  <si>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</si>
  <si>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</si>
  <si>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</si>
  <si>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</si>
  <si>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</si>
  <si>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</si>
  <si>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</si>
  <si>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</si>
  <si>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</si>
  <si>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</si>
  <si>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</si>
  <si>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</si>
  <si>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</si>
  <si>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</si>
  <si>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</si>
  <si>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</si>
  <si>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</si>
  <si>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</si>
  <si>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</si>
  <si>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</si>
  <si>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</si>
  <si>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</si>
  <si>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</si>
  <si>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</si>
  <si>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</si>
  <si>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</si>
  <si>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</si>
  <si>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</si>
  <si>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</si>
  <si>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</si>
  <si>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</si>
  <si>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</si>
  <si>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</si>
  <si>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</si>
  <si>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</si>
  <si>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</si>
  <si>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</si>
  <si>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</si>
  <si>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</si>
  <si>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</si>
  <si>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</si>
  <si>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</si>
  <si>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</si>
  <si>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</si>
  <si>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</si>
  <si>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</si>
  <si>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</si>
  <si>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</si>
  <si>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</si>
  <si>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</si>
  <si>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</si>
  <si>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</si>
  <si>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</si>
  <si>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</si>
  <si>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</si>
  <si>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</si>
  <si>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</si>
  <si>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</si>
  <si>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</si>
  <si>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</si>
  <si>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</si>
  <si>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</si>
  <si>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</si>
  <si>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</si>
  <si>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</si>
  <si>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</si>
  <si>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</si>
  <si>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</si>
  <si>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</si>
  <si>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</si>
  <si>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</si>
  <si>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</si>
  <si>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</si>
  <si>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</si>
  <si>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</si>
  <si>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</si>
  <si>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</si>
  <si>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</si>
  <si>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</si>
  <si>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</si>
  <si>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</si>
  <si>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</si>
  <si>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</si>
  <si>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</si>
  <si>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</si>
  <si>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</si>
  <si>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</si>
  <si>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</si>
  <si>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</si>
  <si>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</si>
  <si>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</si>
  <si>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</si>
  <si>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</si>
  <si>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</si>
  <si>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</si>
  <si>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</si>
  <si>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</si>
  <si>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</si>
  <si>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</si>
  <si>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</si>
  <si>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</si>
  <si>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</si>
  <si>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</si>
  <si>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</si>
  <si>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</si>
  <si>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</si>
  <si>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</si>
  <si>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</si>
  <si>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</si>
  <si>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</si>
  <si>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</si>
  <si>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</si>
  <si>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</si>
  <si>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</si>
  <si>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</si>
  <si>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</si>
  <si>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</si>
  <si>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</si>
  <si>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</si>
  <si>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</si>
  <si>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</si>
  <si>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</si>
  <si>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</si>
  <si>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</si>
  <si>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</si>
  <si>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</si>
  <si>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</si>
  <si>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</si>
  <si>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</si>
  <si>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</si>
  <si>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</si>
  <si>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</si>
  <si>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</si>
  <si>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</si>
  <si>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</si>
  <si>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</si>
  <si>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</si>
  <si>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</si>
  <si>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</si>
  <si>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</si>
  <si>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</si>
  <si>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</si>
  <si>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</si>
  <si>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</si>
  <si>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</si>
  <si>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</si>
  <si>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</si>
  <si>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</si>
  <si>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</si>
  <si>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</si>
  <si>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</si>
  <si>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</si>
  <si>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</si>
  <si>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</si>
  <si>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</si>
  <si>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</si>
  <si>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</si>
  <si>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</si>
  <si>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</si>
  <si>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</si>
  <si>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</si>
  <si>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</si>
  <si>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</si>
  <si>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</si>
  <si>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</si>
  <si>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</si>
  <si>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</si>
  <si>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</si>
  <si>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</si>
  <si>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</si>
  <si>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</si>
  <si>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</si>
  <si>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</si>
  <si>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</si>
  <si>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</si>
  <si>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</si>
  <si>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</si>
  <si>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</si>
  <si>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</si>
  <si>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</si>
  <si>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</si>
  <si>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</si>
  <si>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</si>
  <si>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</si>
  <si>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</si>
  <si>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</si>
  <si>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</si>
  <si>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</si>
  <si>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</si>
  <si>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</si>
  <si>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</si>
  <si>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</si>
  <si>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</si>
  <si>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</si>
  <si>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</si>
  <si>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</si>
  <si>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</si>
  <si>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</si>
  <si>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</si>
  <si>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</si>
  <si>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</si>
  <si>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</si>
  <si>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</si>
  <si>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</si>
  <si>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</si>
  <si>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</si>
  <si>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</si>
  <si>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</si>
  <si>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</si>
  <si>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</si>
  <si>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</si>
  <si>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</si>
  <si>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</si>
  <si>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</si>
  <si>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</si>
  <si>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</si>
  <si>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</si>
  <si>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</si>
  <si>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</si>
  <si>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</si>
  <si>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</si>
  <si>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</si>
  <si>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</si>
  <si>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</si>
  <si>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</si>
  <si>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</si>
  <si>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</si>
  <si>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</si>
  <si>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</si>
  <si>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</si>
  <si>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</si>
  <si>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</si>
  <si>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</si>
  <si>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</si>
  <si>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</si>
  <si>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</si>
  <si>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</si>
  <si>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</si>
  <si>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</si>
  <si>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</si>
  <si>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</si>
  <si>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</si>
  <si>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</si>
  <si>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</si>
  <si>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</si>
  <si>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</si>
  <si>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</si>
  <si>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</si>
  <si>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</si>
  <si>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</si>
  <si>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</si>
  <si>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</si>
  <si>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</si>
  <si>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</si>
  <si>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</si>
  <si>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</si>
  <si>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</si>
  <si>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</si>
  <si>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</si>
  <si>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</si>
  <si>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</si>
  <si>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</si>
  <si>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</si>
  <si>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</si>
  <si>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</si>
  <si>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</si>
  <si>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</si>
  <si>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</si>
  <si>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</si>
  <si>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</si>
  <si>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</si>
  <si>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</si>
  <si>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</si>
  <si>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</si>
  <si>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</si>
  <si>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</si>
  <si>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</si>
  <si>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</si>
  <si>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</si>
  <si>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</si>
  <si>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</si>
  <si>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</si>
  <si>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</si>
  <si>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</si>
  <si>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</si>
  <si>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</si>
  <si>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</si>
  <si>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</si>
  <si>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</si>
  <si>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</si>
  <si>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</si>
  <si>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</si>
  <si>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</si>
  <si>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</si>
  <si>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</si>
  <si>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</si>
  <si>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</si>
  <si>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</si>
  <si>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</si>
  <si>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</si>
  <si>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</si>
  <si>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</si>
  <si>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</si>
  <si>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</si>
  <si>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</si>
  <si>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</si>
  <si>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</si>
  <si>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</si>
  <si>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</si>
  <si>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</si>
  <si>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EnronOnline Broker Detail for 5/24/2001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</si>
</sst>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169" fontId="0" fillId="0" borderId="0" xfId="0" applyNumberFormat="1"/>
    <xf numFmtId="0" fontId="0" fillId="2" borderId="26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8143790079590056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60641390858761E-2"/>
          <c:y val="0.17837382321152009"/>
          <c:w val="0.94696104936721404"/>
          <c:h val="0.75144717012512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Graph'!$B$33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'Daily Deals Graph'!$A$34:$A$69</c:f>
              <c:numCache>
                <c:formatCode>mm/dd/yy</c:formatCode>
                <c:ptCount val="36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</c:numCache>
            </c:numRef>
          </c:cat>
          <c:val>
            <c:numRef>
              <c:f>'Daily Deals Graph'!$B$34:$B$69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53806912"/>
        <c:axId val="153807472"/>
      </c:barChart>
      <c:catAx>
        <c:axId val="1538069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7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80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6912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19</xdr:col>
      <xdr:colOff>28575</xdr:colOff>
      <xdr:row>31</xdr:row>
      <xdr:rowOff>9525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5.703284490737" createdVersion="1" recordCount="119" upgradeOnRefresh="1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5.702936458336" createdVersion="1" recordCount="119" upgradeOnRefresh="1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5.703085185189" createdVersion="1" recordCount="522" upgradeOnRefresh="1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5.703170486115" createdVersion="1" recordCount="522" upgradeOnRefresh="1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5.70338796296" createdVersion="1" recordCount="119" upgradeOnRefresh="1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7" hier="0"/>
  </pageFields>
  <dataFields count="2">
    <dataField name="DEAL COUNT" fld="10" subtotal="count" baseField="0" baseItem="0"/>
    <dataField name="BROKER SAVING" fld="3" baseField="0" baseItem="0"/>
  </dataFields>
  <formats count="4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">
      <pivotArea dataOnly="0" grandRow="1" outline="0" fieldPosition="0"/>
    </format>
    <format dxfId="72">
      <pivotArea type="origin" dataOnly="0" labelOnly="1" outline="0" fieldPosition="0"/>
    </format>
    <format dxfId="71">
      <pivotArea type="origin" dataOnly="0" labelOnly="1" outline="0" fieldPosition="0"/>
    </format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5:D41" firstHeaderRow="1" firstDataRow="2" firstDataCol="1" rowPageCount="1" colPageCount="1"/>
  <pivotFields count="19">
    <pivotField axis="axisPage" compact="0" numFmtId="169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0"/>
        <item m="1" x="3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">
    <i>
      <x/>
    </i>
    <i>
      <x v="1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1" hier="0"/>
  </pageFields>
  <dataFields count="1">
    <dataField name="FAILED TRANSACTION COUNT" fld="6" subtotal="count" baseField="0" baseItem="0"/>
  </dataFields>
  <formats count="14">
    <format dxfId="8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field="0" type="button" dataOnly="0" labelOnly="1" outline="0" axis="axisPage" fieldPosition="0"/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dataOnly="0" labelOnly="1" outline="0" fieldPosition="0">
        <references count="1">
          <reference field="0" count="1">
            <x v="10"/>
          </reference>
        </references>
      </pivotArea>
    </format>
    <format dxfId="79">
      <pivotArea dataOnly="0" labelOnly="1" outline="0" fieldPosition="0">
        <references count="1">
          <reference field="0" count="1">
            <x v="10"/>
          </reference>
        </references>
      </pivotArea>
    </format>
    <format dxfId="78">
      <pivotArea type="origin" dataOnly="0" labelOnly="1" outline="0" fieldPosition="0"/>
    </format>
    <format dxfId="77">
      <pivotArea dataOnly="0" labelOnly="1" outline="0" fieldPosition="0">
        <references count="1">
          <reference field="0" count="1">
            <x v="11"/>
          </reference>
        </references>
      </pivotArea>
    </format>
    <format dxfId="76">
      <pivotArea field="0" type="button" dataOnly="0" labelOnly="1" outline="0" axis="axisPage" fieldPosition="0"/>
    </format>
    <format dxfId="75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zoomScale="80" workbookViewId="0">
      <selection activeCell="F22" sqref="F22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8.85546875" style="82" customWidth="1"/>
    <col min="7" max="7" width="22.285156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753</v>
      </c>
      <c r="B1" s="124"/>
    </row>
    <row r="3" spans="1:8" ht="20.25" x14ac:dyDescent="0.3">
      <c r="A3" s="111" t="s">
        <v>259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225</v>
      </c>
      <c r="B6" s="91">
        <v>37035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39" t="s">
        <v>538</v>
      </c>
      <c r="C9" s="143"/>
      <c r="D9" s="139" t="s">
        <v>535</v>
      </c>
      <c r="E9" s="143"/>
      <c r="F9" s="139" t="s">
        <v>537</v>
      </c>
      <c r="G9" s="141" t="s">
        <v>536</v>
      </c>
      <c r="H9" s="83"/>
    </row>
    <row r="10" spans="1:8" x14ac:dyDescent="0.2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40"/>
      <c r="G10" s="142"/>
      <c r="H10" s="84"/>
    </row>
    <row r="11" spans="1:8" x14ac:dyDescent="0.2">
      <c r="A11" s="122" t="s">
        <v>118</v>
      </c>
      <c r="B11" s="76">
        <v>4</v>
      </c>
      <c r="C11" s="77">
        <v>14</v>
      </c>
      <c r="D11" s="24">
        <v>570</v>
      </c>
      <c r="E11" s="25">
        <v>1053</v>
      </c>
      <c r="F11" s="24">
        <v>18</v>
      </c>
      <c r="G11" s="19">
        <v>1623</v>
      </c>
      <c r="H11" s="84"/>
    </row>
    <row r="12" spans="1:8" x14ac:dyDescent="0.2">
      <c r="A12" s="123" t="s">
        <v>32</v>
      </c>
      <c r="B12" s="94"/>
      <c r="C12" s="95">
        <v>13</v>
      </c>
      <c r="D12" s="26"/>
      <c r="E12" s="27">
        <v>869</v>
      </c>
      <c r="F12" s="26">
        <v>13</v>
      </c>
      <c r="G12" s="20">
        <v>869</v>
      </c>
      <c r="H12" s="84"/>
    </row>
    <row r="13" spans="1:8" x14ac:dyDescent="0.2">
      <c r="A13" s="123" t="s">
        <v>556</v>
      </c>
      <c r="B13" s="94">
        <v>5</v>
      </c>
      <c r="C13" s="95"/>
      <c r="D13" s="26">
        <v>466.25</v>
      </c>
      <c r="E13" s="27"/>
      <c r="F13" s="26">
        <v>5</v>
      </c>
      <c r="G13" s="20">
        <v>466.25</v>
      </c>
      <c r="H13" s="85"/>
    </row>
    <row r="14" spans="1:8" x14ac:dyDescent="0.2">
      <c r="A14" s="123" t="s">
        <v>596</v>
      </c>
      <c r="B14" s="94"/>
      <c r="C14" s="95">
        <v>4</v>
      </c>
      <c r="D14" s="26"/>
      <c r="E14" s="27">
        <v>740</v>
      </c>
      <c r="F14" s="26">
        <v>4</v>
      </c>
      <c r="G14" s="20">
        <v>740</v>
      </c>
      <c r="H14" s="82"/>
    </row>
    <row r="15" spans="1:8" x14ac:dyDescent="0.2">
      <c r="A15" s="117" t="s">
        <v>222</v>
      </c>
      <c r="B15" s="93">
        <v>9</v>
      </c>
      <c r="C15" s="96">
        <v>31</v>
      </c>
      <c r="D15" s="80">
        <v>1036.25</v>
      </c>
      <c r="E15" s="81">
        <v>2662</v>
      </c>
      <c r="F15" s="128">
        <v>40</v>
      </c>
      <c r="G15" s="131">
        <v>3698.25</v>
      </c>
      <c r="H15" s="82"/>
    </row>
    <row r="16" spans="1:8" x14ac:dyDescent="0.2">
      <c r="F16"/>
      <c r="G16"/>
      <c r="H16" s="82"/>
    </row>
    <row r="17" spans="1:8" ht="13.5" thickBot="1" x14ac:dyDescent="0.25"/>
    <row r="18" spans="1:8" ht="15.75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25">
      <c r="A20" s="119"/>
      <c r="B20" s="139" t="s">
        <v>538</v>
      </c>
      <c r="C20" s="143"/>
      <c r="D20" s="144" t="s">
        <v>535</v>
      </c>
      <c r="E20" s="145"/>
      <c r="F20" s="146" t="s">
        <v>537</v>
      </c>
      <c r="G20" s="148" t="s">
        <v>536</v>
      </c>
    </row>
    <row r="21" spans="1:8" x14ac:dyDescent="0.2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7"/>
      <c r="G21" s="149"/>
    </row>
    <row r="22" spans="1:8" x14ac:dyDescent="0.2">
      <c r="A22" s="122" t="s">
        <v>118</v>
      </c>
      <c r="B22" s="76">
        <v>64</v>
      </c>
      <c r="C22" s="77">
        <v>162</v>
      </c>
      <c r="D22" s="97">
        <v>17207.5</v>
      </c>
      <c r="E22" s="98">
        <v>10041.040000000001</v>
      </c>
      <c r="F22" s="132">
        <v>226</v>
      </c>
      <c r="G22" s="133">
        <v>27248.54</v>
      </c>
    </row>
    <row r="23" spans="1:8" x14ac:dyDescent="0.2">
      <c r="A23" s="123" t="s">
        <v>32</v>
      </c>
      <c r="B23" s="94">
        <v>28</v>
      </c>
      <c r="C23" s="95">
        <v>213</v>
      </c>
      <c r="D23" s="78">
        <v>4207.5</v>
      </c>
      <c r="E23" s="79">
        <v>18857</v>
      </c>
      <c r="F23" s="134">
        <v>241</v>
      </c>
      <c r="G23" s="135">
        <v>23064.5</v>
      </c>
    </row>
    <row r="24" spans="1:8" x14ac:dyDescent="0.2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">
      <c r="A25" s="123" t="s">
        <v>556</v>
      </c>
      <c r="B25" s="94">
        <v>37</v>
      </c>
      <c r="C25" s="95">
        <v>1</v>
      </c>
      <c r="D25" s="78">
        <v>5766.25</v>
      </c>
      <c r="E25" s="79">
        <v>4</v>
      </c>
      <c r="F25" s="134">
        <v>38</v>
      </c>
      <c r="G25" s="135">
        <v>5770.25</v>
      </c>
    </row>
    <row r="26" spans="1:8" x14ac:dyDescent="0.2">
      <c r="A26" s="123" t="s">
        <v>596</v>
      </c>
      <c r="B26" s="94"/>
      <c r="C26" s="95">
        <v>9</v>
      </c>
      <c r="D26" s="78"/>
      <c r="E26" s="79">
        <v>1488</v>
      </c>
      <c r="F26" s="134">
        <v>9</v>
      </c>
      <c r="G26" s="135">
        <v>1488</v>
      </c>
    </row>
    <row r="27" spans="1:8" x14ac:dyDescent="0.2">
      <c r="A27" s="117" t="s">
        <v>222</v>
      </c>
      <c r="B27" s="93">
        <v>137</v>
      </c>
      <c r="C27" s="96">
        <v>385</v>
      </c>
      <c r="D27" s="80">
        <v>27816.080000000002</v>
      </c>
      <c r="E27" s="81">
        <v>30390.04</v>
      </c>
      <c r="F27" s="93">
        <v>522</v>
      </c>
      <c r="G27" s="131">
        <v>58206.12</v>
      </c>
    </row>
    <row r="28" spans="1:8" x14ac:dyDescent="0.2">
      <c r="A28" s="136"/>
    </row>
    <row r="30" spans="1:8" ht="20.25" x14ac:dyDescent="0.3">
      <c r="A30" s="112" t="s">
        <v>260</v>
      </c>
    </row>
    <row r="31" spans="1:8" ht="13.5" thickBot="1" x14ac:dyDescent="0.25">
      <c r="H31" s="38"/>
    </row>
    <row r="32" spans="1:8" s="102" customFormat="1" ht="15.75" thickBot="1" x14ac:dyDescent="0.3">
      <c r="A32" s="106" t="s">
        <v>352</v>
      </c>
      <c r="B32" s="107"/>
      <c r="C32" s="107"/>
      <c r="D32" s="108"/>
    </row>
    <row r="33" spans="1:7" ht="13.5" thickBot="1" x14ac:dyDescent="0.25">
      <c r="A33" s="92" t="s">
        <v>225</v>
      </c>
      <c r="B33" s="91">
        <v>37035</v>
      </c>
      <c r="C33" s="39"/>
      <c r="D33" s="40"/>
    </row>
    <row r="34" spans="1:7" ht="13.5" thickBot="1" x14ac:dyDescent="0.25"/>
    <row r="35" spans="1:7" ht="13.5" thickBot="1" x14ac:dyDescent="0.25">
      <c r="A35" s="43" t="s">
        <v>226</v>
      </c>
      <c r="B35" s="55" t="s">
        <v>224</v>
      </c>
      <c r="C35" s="56"/>
      <c r="D35" s="57"/>
      <c r="E35" s="36"/>
    </row>
    <row r="36" spans="1:7" x14ac:dyDescent="0.2">
      <c r="A36" s="55" t="s">
        <v>33</v>
      </c>
      <c r="B36" s="17" t="s">
        <v>63</v>
      </c>
      <c r="C36" s="23" t="s">
        <v>34</v>
      </c>
      <c r="D36" s="18" t="s">
        <v>222</v>
      </c>
      <c r="E36" s="36"/>
    </row>
    <row r="37" spans="1:7" x14ac:dyDescent="0.2">
      <c r="A37" s="17" t="s">
        <v>118</v>
      </c>
      <c r="B37" s="24"/>
      <c r="C37" s="25">
        <v>2</v>
      </c>
      <c r="D37" s="19">
        <v>2</v>
      </c>
      <c r="E37" s="73"/>
    </row>
    <row r="38" spans="1:7" x14ac:dyDescent="0.2">
      <c r="A38" s="37" t="s">
        <v>32</v>
      </c>
      <c r="B38" s="26"/>
      <c r="C38" s="27">
        <v>1</v>
      </c>
      <c r="D38" s="20">
        <v>1</v>
      </c>
      <c r="E38" s="73"/>
    </row>
    <row r="39" spans="1:7" x14ac:dyDescent="0.2">
      <c r="A39" s="37" t="s">
        <v>556</v>
      </c>
      <c r="B39" s="26">
        <v>1</v>
      </c>
      <c r="C39" s="27"/>
      <c r="D39" s="20">
        <v>1</v>
      </c>
      <c r="E39" s="73"/>
    </row>
    <row r="40" spans="1:7" x14ac:dyDescent="0.2">
      <c r="A40" s="37" t="s">
        <v>596</v>
      </c>
      <c r="B40" s="26"/>
      <c r="C40" s="27">
        <v>6</v>
      </c>
      <c r="D40" s="20">
        <v>6</v>
      </c>
      <c r="E40" s="84"/>
    </row>
    <row r="41" spans="1:7" x14ac:dyDescent="0.2">
      <c r="A41" s="21" t="s">
        <v>222</v>
      </c>
      <c r="B41" s="28">
        <v>1</v>
      </c>
      <c r="C41" s="29">
        <v>9</v>
      </c>
      <c r="D41" s="22">
        <v>10</v>
      </c>
      <c r="E41" s="84"/>
    </row>
    <row r="42" spans="1:7" x14ac:dyDescent="0.2">
      <c r="E42" s="84"/>
    </row>
    <row r="43" spans="1:7" x14ac:dyDescent="0.2">
      <c r="E43" s="84"/>
    </row>
    <row r="44" spans="1:7" ht="13.5" thickBot="1" x14ac:dyDescent="0.25">
      <c r="F44"/>
      <c r="G44"/>
    </row>
    <row r="45" spans="1:7" ht="15.75" thickBot="1" x14ac:dyDescent="0.3">
      <c r="A45" s="100" t="s">
        <v>527</v>
      </c>
      <c r="B45" s="109"/>
      <c r="C45" s="109"/>
      <c r="D45" s="110"/>
    </row>
    <row r="46" spans="1:7" ht="13.5" thickBot="1" x14ac:dyDescent="0.25">
      <c r="A46" s="43" t="s">
        <v>226</v>
      </c>
      <c r="B46" s="55" t="s">
        <v>224</v>
      </c>
      <c r="C46" s="56"/>
      <c r="D46" s="57"/>
    </row>
    <row r="47" spans="1:7" x14ac:dyDescent="0.2">
      <c r="A47" s="55" t="s">
        <v>33</v>
      </c>
      <c r="B47" s="17" t="s">
        <v>63</v>
      </c>
      <c r="C47" s="23" t="s">
        <v>34</v>
      </c>
      <c r="D47" s="18" t="s">
        <v>222</v>
      </c>
    </row>
    <row r="48" spans="1:7" x14ac:dyDescent="0.2">
      <c r="A48" s="17" t="s">
        <v>118</v>
      </c>
      <c r="B48" s="24">
        <v>20</v>
      </c>
      <c r="C48" s="25">
        <v>24</v>
      </c>
      <c r="D48" s="19">
        <v>44</v>
      </c>
    </row>
    <row r="49" spans="1:4" x14ac:dyDescent="0.2">
      <c r="A49" s="37" t="s">
        <v>32</v>
      </c>
      <c r="B49" s="26">
        <v>4</v>
      </c>
      <c r="C49" s="27">
        <v>38</v>
      </c>
      <c r="D49" s="20">
        <v>42</v>
      </c>
    </row>
    <row r="50" spans="1:4" x14ac:dyDescent="0.2">
      <c r="A50" s="37" t="s">
        <v>350</v>
      </c>
      <c r="B50" s="26">
        <v>20</v>
      </c>
      <c r="C50" s="27"/>
      <c r="D50" s="20">
        <v>20</v>
      </c>
    </row>
    <row r="51" spans="1:4" x14ac:dyDescent="0.2">
      <c r="A51" s="37" t="s">
        <v>556</v>
      </c>
      <c r="B51" s="26">
        <v>5</v>
      </c>
      <c r="C51" s="27"/>
      <c r="D51" s="20">
        <v>5</v>
      </c>
    </row>
    <row r="52" spans="1:4" x14ac:dyDescent="0.2">
      <c r="A52" s="37" t="s">
        <v>596</v>
      </c>
      <c r="B52" s="26"/>
      <c r="C52" s="27">
        <v>8</v>
      </c>
      <c r="D52" s="20">
        <v>8</v>
      </c>
    </row>
    <row r="53" spans="1:4" x14ac:dyDescent="0.2">
      <c r="A53" s="21" t="s">
        <v>222</v>
      </c>
      <c r="B53" s="28">
        <v>49</v>
      </c>
      <c r="C53" s="29">
        <v>70</v>
      </c>
      <c r="D53" s="22">
        <v>119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61:B65536 B25:B29 B17 B52">
    <cfRule type="cellIs" dxfId="8" priority="1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>
      <selection activeCell="B14" sqref="B14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5/24/2001</v>
      </c>
    </row>
    <row r="2" spans="1:5" ht="18" x14ac:dyDescent="0.25">
      <c r="A2" s="35"/>
    </row>
    <row r="4" spans="1:5" ht="18" x14ac:dyDescent="0.25">
      <c r="A4" s="42" t="s">
        <v>260</v>
      </c>
    </row>
    <row r="5" spans="1:5" ht="13.5" thickBot="1" x14ac:dyDescent="0.25"/>
    <row r="6" spans="1:5" ht="13.5" thickBot="1" x14ac:dyDescent="0.25">
      <c r="A6" s="150" t="s">
        <v>351</v>
      </c>
      <c r="B6" s="151"/>
      <c r="C6" s="151"/>
      <c r="D6" s="151"/>
      <c r="E6" s="152"/>
    </row>
    <row r="7" spans="1:5" ht="13.5" thickBot="1" x14ac:dyDescent="0.25"/>
    <row r="8" spans="1:5" ht="13.5" thickBot="1" x14ac:dyDescent="0.25">
      <c r="A8" s="58" t="s">
        <v>226</v>
      </c>
      <c r="B8" s="59"/>
      <c r="C8" s="55" t="s">
        <v>224</v>
      </c>
      <c r="D8" s="56"/>
      <c r="E8" s="57"/>
    </row>
    <row r="9" spans="1:5" x14ac:dyDescent="0.2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212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5" t="s">
        <v>376</v>
      </c>
      <c r="B17" s="46"/>
      <c r="C17" s="47">
        <v>20</v>
      </c>
      <c r="D17" s="48">
        <v>24</v>
      </c>
      <c r="E17" s="49">
        <v>44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214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5" t="s">
        <v>377</v>
      </c>
      <c r="B25" s="46"/>
      <c r="C25" s="47">
        <v>4</v>
      </c>
      <c r="D25" s="48">
        <v>38</v>
      </c>
      <c r="E25" s="49">
        <v>42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556</v>
      </c>
      <c r="B33" s="17" t="s">
        <v>210</v>
      </c>
      <c r="C33" s="24">
        <v>2</v>
      </c>
      <c r="D33" s="25"/>
      <c r="E33" s="19">
        <v>2</v>
      </c>
    </row>
    <row r="34" spans="1:5" x14ac:dyDescent="0.2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">
      <c r="A35" s="45" t="s">
        <v>558</v>
      </c>
      <c r="B35" s="46"/>
      <c r="C35" s="47">
        <v>5</v>
      </c>
      <c r="D35" s="48"/>
      <c r="E35" s="49">
        <v>5</v>
      </c>
    </row>
    <row r="36" spans="1:5" x14ac:dyDescent="0.2">
      <c r="A36" s="17" t="s">
        <v>596</v>
      </c>
      <c r="B36" s="17" t="s">
        <v>212</v>
      </c>
      <c r="C36" s="24"/>
      <c r="D36" s="25">
        <v>4</v>
      </c>
      <c r="E36" s="19">
        <v>4</v>
      </c>
    </row>
    <row r="37" spans="1:5" x14ac:dyDescent="0.2">
      <c r="A37" s="44"/>
      <c r="B37" s="37" t="s">
        <v>210</v>
      </c>
      <c r="C37" s="26"/>
      <c r="D37" s="27">
        <v>1</v>
      </c>
      <c r="E37" s="20">
        <v>1</v>
      </c>
    </row>
    <row r="38" spans="1:5" x14ac:dyDescent="0.2">
      <c r="A38" s="44"/>
      <c r="B38" s="37" t="s">
        <v>217</v>
      </c>
      <c r="C38" s="26"/>
      <c r="D38" s="27">
        <v>2</v>
      </c>
      <c r="E38" s="20">
        <v>2</v>
      </c>
    </row>
    <row r="39" spans="1:5" x14ac:dyDescent="0.2">
      <c r="A39" s="44"/>
      <c r="B39" s="37" t="s">
        <v>626</v>
      </c>
      <c r="C39" s="26"/>
      <c r="D39" s="27">
        <v>1</v>
      </c>
      <c r="E39" s="20">
        <v>1</v>
      </c>
    </row>
    <row r="40" spans="1:5" x14ac:dyDescent="0.2">
      <c r="A40" s="45" t="s">
        <v>628</v>
      </c>
      <c r="B40" s="46"/>
      <c r="C40" s="47"/>
      <c r="D40" s="48">
        <v>8</v>
      </c>
      <c r="E40" s="49">
        <v>8</v>
      </c>
    </row>
    <row r="41" spans="1:5" x14ac:dyDescent="0.2">
      <c r="A41" s="21" t="s">
        <v>222</v>
      </c>
      <c r="B41" s="50"/>
      <c r="C41" s="28">
        <v>49</v>
      </c>
      <c r="D41" s="29">
        <v>70</v>
      </c>
      <c r="E41" s="22">
        <v>119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5"/>
  <sheetViews>
    <sheetView topLeftCell="B1" zoomScale="85" workbookViewId="0">
      <pane ySplit="13" topLeftCell="A486" activePane="bottomLeft" state="frozen"/>
      <selection activeCell="D498" sqref="D498"/>
      <selection pane="bottomLeft" activeCell="G488" sqref="G488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 s="7">
        <v>50</v>
      </c>
      <c r="R467" t="s">
        <v>37</v>
      </c>
      <c r="S467" t="s">
        <v>38</v>
      </c>
      <c r="T467" s="11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 s="7">
        <v>50</v>
      </c>
      <c r="R468" t="s">
        <v>37</v>
      </c>
      <c r="S468" t="s">
        <v>38</v>
      </c>
      <c r="T468" s="11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 s="7">
        <v>50</v>
      </c>
      <c r="R469" t="s">
        <v>37</v>
      </c>
      <c r="S469" t="s">
        <v>38</v>
      </c>
      <c r="T469" s="11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 s="7">
        <v>50</v>
      </c>
      <c r="R470" t="s">
        <v>37</v>
      </c>
      <c r="S470" t="s">
        <v>38</v>
      </c>
      <c r="T470" s="11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 s="7">
        <v>25</v>
      </c>
      <c r="R471" t="s">
        <v>37</v>
      </c>
      <c r="S471" t="s">
        <v>38</v>
      </c>
      <c r="T471" s="1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 s="5">
        <v>37043.875</v>
      </c>
      <c r="AE477" s="5">
        <v>37072.875</v>
      </c>
    </row>
    <row r="478" spans="1:31" x14ac:dyDescent="0.2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693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 s="7">
        <v>10000</v>
      </c>
      <c r="R478" t="s">
        <v>66</v>
      </c>
      <c r="S478" t="s">
        <v>38</v>
      </c>
      <c r="T478" s="11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 s="5">
        <v>37043</v>
      </c>
      <c r="AE478" s="5">
        <v>37072</v>
      </c>
    </row>
    <row r="479" spans="1:31" x14ac:dyDescent="0.2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 s="5">
        <v>37043.875</v>
      </c>
      <c r="AE479" s="5">
        <v>37072.875</v>
      </c>
    </row>
    <row r="480" spans="1:31" x14ac:dyDescent="0.2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 s="5">
        <v>37043.875</v>
      </c>
      <c r="AE480" s="5">
        <v>37072.875</v>
      </c>
    </row>
    <row r="481" spans="1:31" x14ac:dyDescent="0.2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 s="5">
        <v>37043.875</v>
      </c>
      <c r="AE481" s="5">
        <v>37072.875</v>
      </c>
    </row>
    <row r="482" spans="1:31" x14ac:dyDescent="0.2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 s="5">
        <v>37043.875</v>
      </c>
      <c r="AE483" s="5">
        <v>37072.875</v>
      </c>
    </row>
    <row r="484" spans="1:31" x14ac:dyDescent="0.2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 s="5">
        <v>37043.875</v>
      </c>
      <c r="AE484" s="5">
        <v>37072.875</v>
      </c>
    </row>
    <row r="485" spans="1:31" x14ac:dyDescent="0.2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 s="5">
        <v>37043</v>
      </c>
      <c r="AE485" s="5">
        <v>37195</v>
      </c>
    </row>
    <row r="486" spans="1:31" x14ac:dyDescent="0.2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 s="5">
        <v>37043</v>
      </c>
      <c r="AE486" s="5">
        <v>37072</v>
      </c>
    </row>
    <row r="487" spans="1:31" x14ac:dyDescent="0.2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 s="7">
        <v>50</v>
      </c>
      <c r="R487" t="s">
        <v>37</v>
      </c>
      <c r="S487" t="s">
        <v>38</v>
      </c>
      <c r="T487" s="11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 s="5">
        <v>37043</v>
      </c>
      <c r="AE492" s="5">
        <v>37195</v>
      </c>
    </row>
    <row r="493" spans="1:31" x14ac:dyDescent="0.2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 s="5">
        <v>37043.875</v>
      </c>
      <c r="AE494" s="5">
        <v>37072.875</v>
      </c>
    </row>
    <row r="495" spans="1:31" x14ac:dyDescent="0.2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  <row r="496" spans="1:31" x14ac:dyDescent="0.2">
      <c r="A496" s="71">
        <f t="shared" ref="A496:A535" si="46">DATEVALUE(TEXT(F496, "mm/dd/yy"))</f>
        <v>37035</v>
      </c>
      <c r="B496" s="71" t="str">
        <f t="shared" ref="B496:B535" si="47">IF(K496="Power",IF(Z496="Enron Canada Corp.",LEFT(L496,9),LEFT(L496,13)),K496)</f>
        <v>US East Power</v>
      </c>
      <c r="C496" s="72">
        <f t="shared" ref="C496:C535" si="48">IF(K496="Power",((AE496-AD496+1)*16*SUM(O496:P496)),((AE496-AD496+1)*SUM(O496:P496)))</f>
        <v>24000</v>
      </c>
      <c r="D496" s="72">
        <f t="shared" ref="D496:D535" si="49">VLOOKUP(H496,$A$7:$E$11,(HLOOKUP(B496,$B$5:$E$6,2,FALSE)),FALSE)*C496</f>
        <v>120</v>
      </c>
      <c r="E496" s="3">
        <v>1288459</v>
      </c>
      <c r="F496" s="5">
        <v>37035.279050925899</v>
      </c>
      <c r="G496" t="s">
        <v>198</v>
      </c>
      <c r="H496" t="s">
        <v>32</v>
      </c>
      <c r="I496" t="s">
        <v>33</v>
      </c>
      <c r="K496" t="s">
        <v>34</v>
      </c>
      <c r="L496" t="s">
        <v>74</v>
      </c>
      <c r="M496">
        <v>32554</v>
      </c>
      <c r="N496" t="s">
        <v>113</v>
      </c>
      <c r="O496" s="7">
        <v>50</v>
      </c>
      <c r="R496" t="s">
        <v>37</v>
      </c>
      <c r="S496" t="s">
        <v>38</v>
      </c>
      <c r="T496" s="11">
        <v>62.25</v>
      </c>
      <c r="U496" t="s">
        <v>683</v>
      </c>
      <c r="V496" t="s">
        <v>94</v>
      </c>
      <c r="W496" t="s">
        <v>115</v>
      </c>
      <c r="X496" t="s">
        <v>42</v>
      </c>
      <c r="Y496" t="s">
        <v>43</v>
      </c>
      <c r="Z496" t="s">
        <v>44</v>
      </c>
      <c r="AA496">
        <v>96057479</v>
      </c>
      <c r="AB496">
        <v>620974.1</v>
      </c>
      <c r="AC496">
        <v>55134</v>
      </c>
      <c r="AD496" s="5">
        <v>37043.591666666704</v>
      </c>
      <c r="AE496" s="5">
        <v>37072.591666666704</v>
      </c>
    </row>
    <row r="497" spans="1:31" x14ac:dyDescent="0.2">
      <c r="A497" s="71">
        <f t="shared" si="46"/>
        <v>37035</v>
      </c>
      <c r="B497" s="71" t="str">
        <f t="shared" si="47"/>
        <v>US East Power</v>
      </c>
      <c r="C497" s="72">
        <f t="shared" si="48"/>
        <v>800</v>
      </c>
      <c r="D497" s="72">
        <f t="shared" si="49"/>
        <v>4</v>
      </c>
      <c r="E497" s="3">
        <v>1288501</v>
      </c>
      <c r="F497" s="5">
        <v>37035.286238425899</v>
      </c>
      <c r="G497" t="s">
        <v>88</v>
      </c>
      <c r="H497" t="s">
        <v>32</v>
      </c>
      <c r="I497" t="s">
        <v>33</v>
      </c>
      <c r="K497" t="s">
        <v>34</v>
      </c>
      <c r="L497" t="s">
        <v>74</v>
      </c>
      <c r="M497">
        <v>29082</v>
      </c>
      <c r="N497" t="s">
        <v>718</v>
      </c>
      <c r="O497" s="7">
        <v>50</v>
      </c>
      <c r="R497" t="s">
        <v>37</v>
      </c>
      <c r="S497" t="s">
        <v>38</v>
      </c>
      <c r="T497" s="11">
        <v>44.75</v>
      </c>
      <c r="U497" t="s">
        <v>685</v>
      </c>
      <c r="V497" t="s">
        <v>77</v>
      </c>
      <c r="W497" t="s">
        <v>90</v>
      </c>
      <c r="X497" t="s">
        <v>42</v>
      </c>
      <c r="Y497" t="s">
        <v>43</v>
      </c>
      <c r="Z497" t="s">
        <v>44</v>
      </c>
      <c r="AA497">
        <v>96021791</v>
      </c>
      <c r="AB497">
        <v>621012.1</v>
      </c>
      <c r="AC497">
        <v>64168</v>
      </c>
      <c r="AD497" s="5">
        <v>37036.875</v>
      </c>
      <c r="AE497" s="5">
        <v>37036.875</v>
      </c>
    </row>
    <row r="498" spans="1:31" x14ac:dyDescent="0.2">
      <c r="A498" s="71">
        <f t="shared" si="46"/>
        <v>37035</v>
      </c>
      <c r="B498" s="71" t="str">
        <f t="shared" si="47"/>
        <v>US East Power</v>
      </c>
      <c r="C498" s="72">
        <f t="shared" si="48"/>
        <v>800</v>
      </c>
      <c r="D498" s="72">
        <f t="shared" si="49"/>
        <v>4</v>
      </c>
      <c r="E498" s="3">
        <v>1288506</v>
      </c>
      <c r="F498" s="5">
        <v>37035.287418981497</v>
      </c>
      <c r="G498" t="s">
        <v>120</v>
      </c>
      <c r="H498" t="s">
        <v>118</v>
      </c>
      <c r="I498" t="s">
        <v>33</v>
      </c>
      <c r="K498" t="s">
        <v>34</v>
      </c>
      <c r="L498" t="s">
        <v>74</v>
      </c>
      <c r="M498">
        <v>29075</v>
      </c>
      <c r="N498" t="s">
        <v>719</v>
      </c>
      <c r="O498" s="7">
        <v>50</v>
      </c>
      <c r="R498" t="s">
        <v>37</v>
      </c>
      <c r="S498" t="s">
        <v>38</v>
      </c>
      <c r="T498" s="11">
        <v>26.75</v>
      </c>
      <c r="U498" t="s">
        <v>585</v>
      </c>
      <c r="V498" t="s">
        <v>608</v>
      </c>
      <c r="W498" t="s">
        <v>475</v>
      </c>
      <c r="X498" t="s">
        <v>42</v>
      </c>
      <c r="Y498" t="s">
        <v>43</v>
      </c>
      <c r="Z498" t="s">
        <v>44</v>
      </c>
      <c r="AA498">
        <v>96004396</v>
      </c>
      <c r="AB498">
        <v>621017.1</v>
      </c>
      <c r="AC498">
        <v>64245</v>
      </c>
      <c r="AD498" s="5">
        <v>37036.875</v>
      </c>
      <c r="AE498" s="5">
        <v>37036.875</v>
      </c>
    </row>
    <row r="499" spans="1:31" x14ac:dyDescent="0.2">
      <c r="A499" s="71">
        <f t="shared" si="46"/>
        <v>37035</v>
      </c>
      <c r="B499" s="71" t="str">
        <f t="shared" si="47"/>
        <v>US East Power</v>
      </c>
      <c r="C499" s="72">
        <f t="shared" si="48"/>
        <v>24000</v>
      </c>
      <c r="D499" s="72">
        <f t="shared" si="49"/>
        <v>120</v>
      </c>
      <c r="E499" s="3">
        <v>1288626</v>
      </c>
      <c r="F499" s="5">
        <v>37035.3065740741</v>
      </c>
      <c r="G499" t="s">
        <v>198</v>
      </c>
      <c r="H499" t="s">
        <v>32</v>
      </c>
      <c r="I499" t="s">
        <v>33</v>
      </c>
      <c r="K499" t="s">
        <v>34</v>
      </c>
      <c r="L499" t="s">
        <v>74</v>
      </c>
      <c r="M499">
        <v>32554</v>
      </c>
      <c r="N499" t="s">
        <v>113</v>
      </c>
      <c r="P499" s="7">
        <v>50</v>
      </c>
      <c r="R499" t="s">
        <v>37</v>
      </c>
      <c r="S499" t="s">
        <v>38</v>
      </c>
      <c r="T499" s="11">
        <v>61.75</v>
      </c>
      <c r="U499" t="s">
        <v>683</v>
      </c>
      <c r="V499" t="s">
        <v>94</v>
      </c>
      <c r="W499" t="s">
        <v>115</v>
      </c>
      <c r="X499" t="s">
        <v>42</v>
      </c>
      <c r="Y499" t="s">
        <v>43</v>
      </c>
      <c r="Z499" t="s">
        <v>44</v>
      </c>
      <c r="AA499">
        <v>96057479</v>
      </c>
      <c r="AB499">
        <v>621097.1</v>
      </c>
      <c r="AC499">
        <v>55134</v>
      </c>
      <c r="AD499" s="5">
        <v>37043.591666666704</v>
      </c>
      <c r="AE499" s="5">
        <v>37072.591666666704</v>
      </c>
    </row>
    <row r="500" spans="1:31" x14ac:dyDescent="0.2">
      <c r="A500" s="71">
        <f t="shared" si="46"/>
        <v>37035</v>
      </c>
      <c r="B500" s="71" t="str">
        <f t="shared" si="47"/>
        <v>US East Power</v>
      </c>
      <c r="C500" s="72">
        <f t="shared" si="48"/>
        <v>24000</v>
      </c>
      <c r="D500" s="72">
        <f t="shared" si="49"/>
        <v>120</v>
      </c>
      <c r="E500" s="3">
        <v>1288805</v>
      </c>
      <c r="F500" s="5">
        <v>37035.321944444397</v>
      </c>
      <c r="G500" t="s">
        <v>193</v>
      </c>
      <c r="H500" t="s">
        <v>118</v>
      </c>
      <c r="I500" t="s">
        <v>33</v>
      </c>
      <c r="K500" t="s">
        <v>34</v>
      </c>
      <c r="L500" t="s">
        <v>74</v>
      </c>
      <c r="M500">
        <v>26311</v>
      </c>
      <c r="N500" t="s">
        <v>720</v>
      </c>
      <c r="O500" s="7">
        <v>50</v>
      </c>
      <c r="R500" t="s">
        <v>37</v>
      </c>
      <c r="S500" t="s">
        <v>38</v>
      </c>
      <c r="T500" s="11">
        <v>72.5</v>
      </c>
      <c r="U500" t="s">
        <v>585</v>
      </c>
      <c r="V500" t="s">
        <v>608</v>
      </c>
      <c r="W500" t="s">
        <v>721</v>
      </c>
      <c r="X500" t="s">
        <v>42</v>
      </c>
      <c r="Y500" t="s">
        <v>43</v>
      </c>
      <c r="Z500" t="s">
        <v>44</v>
      </c>
      <c r="AA500">
        <v>96037738</v>
      </c>
      <c r="AB500">
        <v>621144.1</v>
      </c>
      <c r="AC500">
        <v>72209</v>
      </c>
      <c r="AD500" s="5">
        <v>37043.594444444403</v>
      </c>
      <c r="AE500" s="5">
        <v>37072.594444444403</v>
      </c>
    </row>
    <row r="501" spans="1:31" x14ac:dyDescent="0.2">
      <c r="A501" s="71">
        <f t="shared" si="46"/>
        <v>37035</v>
      </c>
      <c r="B501" s="71" t="str">
        <f t="shared" si="47"/>
        <v>US East Power</v>
      </c>
      <c r="C501" s="72">
        <f t="shared" si="48"/>
        <v>24000</v>
      </c>
      <c r="D501" s="72">
        <f t="shared" si="49"/>
        <v>120</v>
      </c>
      <c r="E501" s="3">
        <v>1288858</v>
      </c>
      <c r="F501" s="5">
        <v>37035.325798611098</v>
      </c>
      <c r="G501" t="s">
        <v>286</v>
      </c>
      <c r="H501" t="s">
        <v>118</v>
      </c>
      <c r="I501" t="s">
        <v>33</v>
      </c>
      <c r="K501" t="s">
        <v>34</v>
      </c>
      <c r="L501" t="s">
        <v>74</v>
      </c>
      <c r="M501">
        <v>26116</v>
      </c>
      <c r="N501" t="s">
        <v>690</v>
      </c>
      <c r="P501" s="7">
        <v>50</v>
      </c>
      <c r="R501" t="s">
        <v>37</v>
      </c>
      <c r="S501" t="s">
        <v>38</v>
      </c>
      <c r="T501" s="11">
        <v>55.25</v>
      </c>
      <c r="U501" t="s">
        <v>150</v>
      </c>
      <c r="V501" t="s">
        <v>123</v>
      </c>
      <c r="W501" t="s">
        <v>124</v>
      </c>
      <c r="X501" t="s">
        <v>42</v>
      </c>
      <c r="Y501" t="s">
        <v>43</v>
      </c>
      <c r="Z501" t="s">
        <v>44</v>
      </c>
      <c r="AA501">
        <v>96060365</v>
      </c>
      <c r="AB501">
        <v>621168.1</v>
      </c>
      <c r="AC501">
        <v>12</v>
      </c>
      <c r="AD501" s="5">
        <v>37408.715972222199</v>
      </c>
      <c r="AE501" s="5">
        <v>37437.715972222199</v>
      </c>
    </row>
    <row r="502" spans="1:31" x14ac:dyDescent="0.2">
      <c r="A502" s="71">
        <f t="shared" si="46"/>
        <v>37035</v>
      </c>
      <c r="B502" s="71" t="str">
        <f t="shared" si="47"/>
        <v>US East Power</v>
      </c>
      <c r="C502" s="72">
        <f t="shared" si="48"/>
        <v>24000</v>
      </c>
      <c r="D502" s="72">
        <f t="shared" si="49"/>
        <v>120</v>
      </c>
      <c r="E502" s="3">
        <v>1288905</v>
      </c>
      <c r="F502" s="5">
        <v>37035.327499999999</v>
      </c>
      <c r="G502" t="s">
        <v>198</v>
      </c>
      <c r="H502" t="s">
        <v>32</v>
      </c>
      <c r="I502" t="s">
        <v>33</v>
      </c>
      <c r="K502" t="s">
        <v>34</v>
      </c>
      <c r="L502" t="s">
        <v>74</v>
      </c>
      <c r="M502">
        <v>32554</v>
      </c>
      <c r="N502" t="s">
        <v>113</v>
      </c>
      <c r="P502" s="7">
        <v>50</v>
      </c>
      <c r="R502" t="s">
        <v>37</v>
      </c>
      <c r="S502" t="s">
        <v>38</v>
      </c>
      <c r="T502" s="11">
        <v>62.5</v>
      </c>
      <c r="U502" t="s">
        <v>683</v>
      </c>
      <c r="V502" t="s">
        <v>94</v>
      </c>
      <c r="W502" t="s">
        <v>115</v>
      </c>
      <c r="X502" t="s">
        <v>42</v>
      </c>
      <c r="Y502" t="s">
        <v>43</v>
      </c>
      <c r="Z502" t="s">
        <v>44</v>
      </c>
      <c r="AA502">
        <v>96057479</v>
      </c>
      <c r="AB502">
        <v>621179.1</v>
      </c>
      <c r="AC502">
        <v>55134</v>
      </c>
      <c r="AD502" s="5">
        <v>37043.591666666704</v>
      </c>
      <c r="AE502" s="5">
        <v>37072.591666666704</v>
      </c>
    </row>
    <row r="503" spans="1:31" x14ac:dyDescent="0.2">
      <c r="A503" s="71">
        <f t="shared" si="46"/>
        <v>37035</v>
      </c>
      <c r="B503" s="71" t="str">
        <f t="shared" si="47"/>
        <v>US East Power</v>
      </c>
      <c r="C503" s="72">
        <f t="shared" si="48"/>
        <v>800</v>
      </c>
      <c r="D503" s="72">
        <f t="shared" si="49"/>
        <v>4</v>
      </c>
      <c r="E503" s="3">
        <v>1288934</v>
      </c>
      <c r="F503" s="5">
        <v>37035.3282638889</v>
      </c>
      <c r="G503" t="s">
        <v>111</v>
      </c>
      <c r="H503" t="s">
        <v>32</v>
      </c>
      <c r="I503" t="s">
        <v>33</v>
      </c>
      <c r="K503" t="s">
        <v>34</v>
      </c>
      <c r="L503" t="s">
        <v>74</v>
      </c>
      <c r="M503">
        <v>29088</v>
      </c>
      <c r="N503" t="s">
        <v>686</v>
      </c>
      <c r="O503" s="7">
        <v>50</v>
      </c>
      <c r="R503" t="s">
        <v>37</v>
      </c>
      <c r="S503" t="s">
        <v>38</v>
      </c>
      <c r="T503" s="11">
        <v>30.8</v>
      </c>
      <c r="U503" t="s">
        <v>683</v>
      </c>
      <c r="V503" t="s">
        <v>94</v>
      </c>
      <c r="W503" t="s">
        <v>95</v>
      </c>
      <c r="X503" t="s">
        <v>42</v>
      </c>
      <c r="Y503" t="s">
        <v>43</v>
      </c>
      <c r="Z503" t="s">
        <v>44</v>
      </c>
      <c r="AB503">
        <v>621184.1</v>
      </c>
      <c r="AC503">
        <v>3246</v>
      </c>
      <c r="AD503" s="5">
        <v>37036.875</v>
      </c>
      <c r="AE503" s="5">
        <v>37036.875</v>
      </c>
    </row>
    <row r="504" spans="1:31" x14ac:dyDescent="0.2">
      <c r="A504" s="71">
        <f t="shared" si="46"/>
        <v>37035</v>
      </c>
      <c r="B504" s="71" t="str">
        <f t="shared" si="47"/>
        <v>US East Power</v>
      </c>
      <c r="C504" s="72">
        <f t="shared" si="48"/>
        <v>800</v>
      </c>
      <c r="D504" s="72">
        <f t="shared" si="49"/>
        <v>4</v>
      </c>
      <c r="E504" s="3">
        <v>1288936</v>
      </c>
      <c r="F504" s="5">
        <v>37035.328321759298</v>
      </c>
      <c r="G504" t="s">
        <v>111</v>
      </c>
      <c r="H504" t="s">
        <v>32</v>
      </c>
      <c r="I504" t="s">
        <v>33</v>
      </c>
      <c r="K504" t="s">
        <v>34</v>
      </c>
      <c r="L504" t="s">
        <v>74</v>
      </c>
      <c r="M504">
        <v>29088</v>
      </c>
      <c r="N504" t="s">
        <v>686</v>
      </c>
      <c r="O504" s="7">
        <v>50</v>
      </c>
      <c r="R504" t="s">
        <v>37</v>
      </c>
      <c r="S504" t="s">
        <v>38</v>
      </c>
      <c r="T504" s="11">
        <v>30.7</v>
      </c>
      <c r="U504" t="s">
        <v>683</v>
      </c>
      <c r="V504" t="s">
        <v>94</v>
      </c>
      <c r="W504" t="s">
        <v>95</v>
      </c>
      <c r="X504" t="s">
        <v>42</v>
      </c>
      <c r="Y504" t="s">
        <v>43</v>
      </c>
      <c r="Z504" t="s">
        <v>44</v>
      </c>
      <c r="AB504">
        <v>621185.1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6"/>
        <v>37035</v>
      </c>
      <c r="B505" s="71" t="str">
        <f t="shared" si="47"/>
        <v>US East Power</v>
      </c>
      <c r="C505" s="72">
        <f t="shared" si="48"/>
        <v>800</v>
      </c>
      <c r="D505" s="72">
        <f t="shared" si="49"/>
        <v>4</v>
      </c>
      <c r="E505" s="3">
        <v>1289208</v>
      </c>
      <c r="F505" s="5">
        <v>37035.3381828704</v>
      </c>
      <c r="G505" t="s">
        <v>111</v>
      </c>
      <c r="H505" t="s">
        <v>32</v>
      </c>
      <c r="I505" t="s">
        <v>33</v>
      </c>
      <c r="K505" t="s">
        <v>34</v>
      </c>
      <c r="L505" t="s">
        <v>74</v>
      </c>
      <c r="M505">
        <v>29088</v>
      </c>
      <c r="N505" t="s">
        <v>686</v>
      </c>
      <c r="O505" s="7">
        <v>50</v>
      </c>
      <c r="R505" t="s">
        <v>37</v>
      </c>
      <c r="S505" t="s">
        <v>38</v>
      </c>
      <c r="T505" s="11">
        <v>30.9</v>
      </c>
      <c r="U505" t="s">
        <v>683</v>
      </c>
      <c r="V505" t="s">
        <v>94</v>
      </c>
      <c r="W505" t="s">
        <v>95</v>
      </c>
      <c r="X505" t="s">
        <v>42</v>
      </c>
      <c r="Y505" t="s">
        <v>43</v>
      </c>
      <c r="Z505" t="s">
        <v>44</v>
      </c>
      <c r="AB505">
        <v>621256.1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6"/>
        <v>37035</v>
      </c>
      <c r="B506" s="71" t="str">
        <f t="shared" si="47"/>
        <v>US West Power</v>
      </c>
      <c r="C506" s="72">
        <f t="shared" si="48"/>
        <v>12400</v>
      </c>
      <c r="D506" s="72">
        <f t="shared" si="49"/>
        <v>93</v>
      </c>
      <c r="E506" s="3">
        <v>1289851</v>
      </c>
      <c r="F506" s="5">
        <v>37035.359050925901</v>
      </c>
      <c r="G506" t="s">
        <v>120</v>
      </c>
      <c r="H506" t="s">
        <v>118</v>
      </c>
      <c r="I506" t="s">
        <v>33</v>
      </c>
      <c r="K506" t="s">
        <v>34</v>
      </c>
      <c r="L506" t="s">
        <v>35</v>
      </c>
      <c r="M506">
        <v>36473</v>
      </c>
      <c r="N506" t="s">
        <v>519</v>
      </c>
      <c r="P506" s="7">
        <v>25</v>
      </c>
      <c r="R506" t="s">
        <v>37</v>
      </c>
      <c r="S506" t="s">
        <v>38</v>
      </c>
      <c r="T506" s="11">
        <v>375</v>
      </c>
      <c r="U506" t="s">
        <v>722</v>
      </c>
      <c r="V506" t="s">
        <v>399</v>
      </c>
      <c r="W506" t="s">
        <v>41</v>
      </c>
      <c r="X506" t="s">
        <v>42</v>
      </c>
      <c r="Y506" t="s">
        <v>43</v>
      </c>
      <c r="Z506" t="s">
        <v>44</v>
      </c>
      <c r="AA506">
        <v>96004396</v>
      </c>
      <c r="AB506">
        <v>621397.1</v>
      </c>
      <c r="AC506">
        <v>64245</v>
      </c>
      <c r="AD506" s="5">
        <v>37073.875</v>
      </c>
      <c r="AE506" s="5">
        <v>37103.875</v>
      </c>
    </row>
    <row r="507" spans="1:31" x14ac:dyDescent="0.2">
      <c r="A507" s="71">
        <f t="shared" si="46"/>
        <v>37035</v>
      </c>
      <c r="B507" s="71" t="str">
        <f t="shared" si="47"/>
        <v>US East Power</v>
      </c>
      <c r="C507" s="72">
        <f t="shared" si="48"/>
        <v>4000</v>
      </c>
      <c r="D507" s="72">
        <f t="shared" si="49"/>
        <v>20</v>
      </c>
      <c r="E507" s="3">
        <v>1289996</v>
      </c>
      <c r="F507" s="5">
        <v>37035.361585648097</v>
      </c>
      <c r="G507" t="s">
        <v>88</v>
      </c>
      <c r="H507" t="s">
        <v>32</v>
      </c>
      <c r="I507" t="s">
        <v>33</v>
      </c>
      <c r="K507" t="s">
        <v>34</v>
      </c>
      <c r="L507" t="s">
        <v>170</v>
      </c>
      <c r="M507">
        <v>51152</v>
      </c>
      <c r="N507" t="s">
        <v>723</v>
      </c>
      <c r="P507" s="7">
        <v>50</v>
      </c>
      <c r="R507" t="s">
        <v>37</v>
      </c>
      <c r="S507" t="s">
        <v>38</v>
      </c>
      <c r="T507" s="11">
        <v>68.5</v>
      </c>
      <c r="U507" t="s">
        <v>724</v>
      </c>
      <c r="V507" t="s">
        <v>173</v>
      </c>
      <c r="W507" t="s">
        <v>90</v>
      </c>
      <c r="X507" t="s">
        <v>42</v>
      </c>
      <c r="Y507" t="s">
        <v>43</v>
      </c>
      <c r="Z507" t="s">
        <v>71</v>
      </c>
      <c r="AB507">
        <v>621409.1</v>
      </c>
      <c r="AC507">
        <v>64168</v>
      </c>
      <c r="AD507" s="5">
        <v>37046.875</v>
      </c>
      <c r="AE507" s="5">
        <v>37050.875</v>
      </c>
    </row>
    <row r="508" spans="1:31" x14ac:dyDescent="0.2">
      <c r="A508" s="71">
        <f t="shared" si="46"/>
        <v>37035</v>
      </c>
      <c r="B508" s="71" t="str">
        <f t="shared" si="47"/>
        <v>US East Power</v>
      </c>
      <c r="C508" s="72">
        <f t="shared" si="48"/>
        <v>800</v>
      </c>
      <c r="D508" s="72">
        <f t="shared" si="49"/>
        <v>4</v>
      </c>
      <c r="E508" s="3">
        <v>1290189</v>
      </c>
      <c r="F508" s="5">
        <v>37035.366493055597</v>
      </c>
      <c r="G508" t="s">
        <v>565</v>
      </c>
      <c r="H508" t="s">
        <v>596</v>
      </c>
      <c r="I508" t="s">
        <v>33</v>
      </c>
      <c r="K508" t="s">
        <v>34</v>
      </c>
      <c r="L508" t="s">
        <v>74</v>
      </c>
      <c r="M508">
        <v>29088</v>
      </c>
      <c r="N508" t="s">
        <v>686</v>
      </c>
      <c r="P508" s="7">
        <v>50</v>
      </c>
      <c r="R508" t="s">
        <v>37</v>
      </c>
      <c r="S508" t="s">
        <v>38</v>
      </c>
      <c r="T508" s="11">
        <v>31</v>
      </c>
      <c r="U508" t="s">
        <v>725</v>
      </c>
      <c r="V508" t="s">
        <v>94</v>
      </c>
      <c r="W508" t="s">
        <v>95</v>
      </c>
      <c r="X508" t="s">
        <v>42</v>
      </c>
      <c r="Y508" t="s">
        <v>43</v>
      </c>
      <c r="Z508" t="s">
        <v>44</v>
      </c>
      <c r="AA508">
        <v>96047472</v>
      </c>
      <c r="AB508">
        <v>621431.1</v>
      </c>
      <c r="AC508">
        <v>71243</v>
      </c>
      <c r="AD508" s="5">
        <v>37036.875</v>
      </c>
      <c r="AE508" s="5">
        <v>37036.875</v>
      </c>
    </row>
    <row r="509" spans="1:31" x14ac:dyDescent="0.2">
      <c r="A509" s="71">
        <f t="shared" si="46"/>
        <v>37035</v>
      </c>
      <c r="B509" s="71" t="str">
        <f t="shared" si="47"/>
        <v>US West Power</v>
      </c>
      <c r="C509" s="72">
        <f t="shared" si="48"/>
        <v>12400</v>
      </c>
      <c r="D509" s="72">
        <f t="shared" si="49"/>
        <v>93</v>
      </c>
      <c r="E509" s="3">
        <v>1291072</v>
      </c>
      <c r="F509" s="5">
        <v>37035.3850578704</v>
      </c>
      <c r="G509" t="s">
        <v>53</v>
      </c>
      <c r="H509" t="s">
        <v>118</v>
      </c>
      <c r="I509" t="s">
        <v>33</v>
      </c>
      <c r="K509" t="s">
        <v>34</v>
      </c>
      <c r="L509" t="s">
        <v>35</v>
      </c>
      <c r="M509">
        <v>36469</v>
      </c>
      <c r="N509" t="s">
        <v>726</v>
      </c>
      <c r="O509" s="7">
        <v>25</v>
      </c>
      <c r="R509" t="s">
        <v>37</v>
      </c>
      <c r="S509" t="s">
        <v>38</v>
      </c>
      <c r="T509" s="11">
        <v>349.5</v>
      </c>
      <c r="U509" t="s">
        <v>722</v>
      </c>
      <c r="V509" t="s">
        <v>51</v>
      </c>
      <c r="W509" t="s">
        <v>52</v>
      </c>
      <c r="X509" t="s">
        <v>42</v>
      </c>
      <c r="Y509" t="s">
        <v>43</v>
      </c>
      <c r="Z509" t="s">
        <v>44</v>
      </c>
      <c r="AA509">
        <v>96028954</v>
      </c>
      <c r="AB509">
        <v>621490.1</v>
      </c>
      <c r="AC509">
        <v>54979</v>
      </c>
      <c r="AD509" s="5">
        <v>37073.875</v>
      </c>
      <c r="AE509" s="5">
        <v>37103.875</v>
      </c>
    </row>
    <row r="510" spans="1:31" x14ac:dyDescent="0.2">
      <c r="A510" s="71">
        <f t="shared" si="46"/>
        <v>37035</v>
      </c>
      <c r="B510" s="71" t="str">
        <f t="shared" si="47"/>
        <v>US West Power</v>
      </c>
      <c r="C510" s="72">
        <f t="shared" si="48"/>
        <v>12400</v>
      </c>
      <c r="D510" s="72">
        <f t="shared" si="49"/>
        <v>93</v>
      </c>
      <c r="E510" s="3">
        <v>1291073</v>
      </c>
      <c r="F510" s="5">
        <v>37035.3850578704</v>
      </c>
      <c r="G510" t="s">
        <v>53</v>
      </c>
      <c r="H510" t="s">
        <v>118</v>
      </c>
      <c r="I510" t="s">
        <v>33</v>
      </c>
      <c r="K510" t="s">
        <v>34</v>
      </c>
      <c r="L510" t="s">
        <v>35</v>
      </c>
      <c r="M510">
        <v>36465</v>
      </c>
      <c r="N510" t="s">
        <v>727</v>
      </c>
      <c r="P510" s="7">
        <v>25</v>
      </c>
      <c r="R510" t="s">
        <v>37</v>
      </c>
      <c r="S510" t="s">
        <v>38</v>
      </c>
      <c r="T510" s="11">
        <v>357.5</v>
      </c>
      <c r="U510" t="s">
        <v>722</v>
      </c>
      <c r="V510" t="s">
        <v>51</v>
      </c>
      <c r="W510" t="s">
        <v>52</v>
      </c>
      <c r="X510" t="s">
        <v>42</v>
      </c>
      <c r="Y510" t="s">
        <v>43</v>
      </c>
      <c r="Z510" t="s">
        <v>44</v>
      </c>
      <c r="AA510">
        <v>96028954</v>
      </c>
      <c r="AB510">
        <v>621491.1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6"/>
        <v>37035</v>
      </c>
      <c r="B511" s="71" t="str">
        <f t="shared" si="47"/>
        <v>US East Power</v>
      </c>
      <c r="C511" s="72">
        <f t="shared" si="48"/>
        <v>24000</v>
      </c>
      <c r="D511" s="72">
        <f t="shared" si="49"/>
        <v>120</v>
      </c>
      <c r="E511" s="3">
        <v>1291170</v>
      </c>
      <c r="F511" s="5">
        <v>37035.387499999997</v>
      </c>
      <c r="G511" t="s">
        <v>53</v>
      </c>
      <c r="H511" t="s">
        <v>118</v>
      </c>
      <c r="I511" t="s">
        <v>33</v>
      </c>
      <c r="K511" t="s">
        <v>34</v>
      </c>
      <c r="L511" t="s">
        <v>74</v>
      </c>
      <c r="M511">
        <v>26302</v>
      </c>
      <c r="N511" t="s">
        <v>710</v>
      </c>
      <c r="P511" s="7">
        <v>50</v>
      </c>
      <c r="R511" t="s">
        <v>37</v>
      </c>
      <c r="S511" t="s">
        <v>38</v>
      </c>
      <c r="T511" s="11">
        <v>65.75</v>
      </c>
      <c r="U511" t="s">
        <v>150</v>
      </c>
      <c r="V511" t="s">
        <v>464</v>
      </c>
      <c r="W511" t="s">
        <v>711</v>
      </c>
      <c r="X511" t="s">
        <v>42</v>
      </c>
      <c r="Y511" t="s">
        <v>43</v>
      </c>
      <c r="Z511" t="s">
        <v>44</v>
      </c>
      <c r="AA511">
        <v>96028954</v>
      </c>
      <c r="AB511">
        <v>621503.1</v>
      </c>
      <c r="AC511">
        <v>54979</v>
      </c>
      <c r="AD511" s="5">
        <v>37043.600694444402</v>
      </c>
      <c r="AE511" s="5">
        <v>37072.600694444402</v>
      </c>
    </row>
    <row r="512" spans="1:31" x14ac:dyDescent="0.2">
      <c r="A512" s="71">
        <f t="shared" si="46"/>
        <v>37035</v>
      </c>
      <c r="B512" s="71" t="str">
        <f t="shared" si="47"/>
        <v>Natural Gas</v>
      </c>
      <c r="C512" s="72">
        <f t="shared" si="48"/>
        <v>180000</v>
      </c>
      <c r="D512" s="72">
        <f t="shared" si="49"/>
        <v>45</v>
      </c>
      <c r="E512" s="3">
        <v>1291312</v>
      </c>
      <c r="F512" s="5">
        <v>37035.390810185199</v>
      </c>
      <c r="G512" t="s">
        <v>298</v>
      </c>
      <c r="H512" t="s">
        <v>118</v>
      </c>
      <c r="I512" t="s">
        <v>33</v>
      </c>
      <c r="K512" t="s">
        <v>63</v>
      </c>
      <c r="L512" t="s">
        <v>64</v>
      </c>
      <c r="M512">
        <v>36165</v>
      </c>
      <c r="N512" t="s">
        <v>691</v>
      </c>
      <c r="P512" s="7">
        <v>6000</v>
      </c>
      <c r="R512" t="s">
        <v>66</v>
      </c>
      <c r="S512" t="s">
        <v>38</v>
      </c>
      <c r="T512" s="11">
        <v>-7.4999999999999997E-2</v>
      </c>
      <c r="U512" t="s">
        <v>309</v>
      </c>
      <c r="V512" t="s">
        <v>310</v>
      </c>
      <c r="W512" t="s">
        <v>311</v>
      </c>
      <c r="X512" t="s">
        <v>70</v>
      </c>
      <c r="Y512" t="s">
        <v>43</v>
      </c>
      <c r="Z512" t="s">
        <v>71</v>
      </c>
      <c r="AA512">
        <v>95000242</v>
      </c>
      <c r="AB512" t="s">
        <v>728</v>
      </c>
      <c r="AC512">
        <v>232</v>
      </c>
      <c r="AD512" s="5">
        <v>37043.875</v>
      </c>
      <c r="AE512" s="5">
        <v>37072.875</v>
      </c>
    </row>
    <row r="513" spans="1:31" x14ac:dyDescent="0.2">
      <c r="A513" s="71">
        <f t="shared" si="46"/>
        <v>37035</v>
      </c>
      <c r="B513" s="71" t="str">
        <f t="shared" si="47"/>
        <v>Natural Gas</v>
      </c>
      <c r="C513" s="72">
        <f t="shared" si="48"/>
        <v>1500000</v>
      </c>
      <c r="D513" s="72">
        <f t="shared" si="49"/>
        <v>375</v>
      </c>
      <c r="E513" s="3">
        <v>1291522</v>
      </c>
      <c r="F513" s="5">
        <v>37035.397256944401</v>
      </c>
      <c r="G513" t="s">
        <v>103</v>
      </c>
      <c r="H513" t="s">
        <v>118</v>
      </c>
      <c r="I513" t="s">
        <v>33</v>
      </c>
      <c r="K513" t="s">
        <v>63</v>
      </c>
      <c r="L513" t="s">
        <v>64</v>
      </c>
      <c r="M513">
        <v>33999</v>
      </c>
      <c r="N513" t="s">
        <v>695</v>
      </c>
      <c r="P513" s="7">
        <v>50000</v>
      </c>
      <c r="R513" t="s">
        <v>66</v>
      </c>
      <c r="S513" t="s">
        <v>38</v>
      </c>
      <c r="T513" s="11">
        <v>0.03</v>
      </c>
      <c r="U513" t="s">
        <v>309</v>
      </c>
      <c r="V513" t="s">
        <v>160</v>
      </c>
      <c r="W513" t="s">
        <v>161</v>
      </c>
      <c r="X513" t="s">
        <v>70</v>
      </c>
      <c r="Y513" t="s">
        <v>43</v>
      </c>
      <c r="Z513" t="s">
        <v>71</v>
      </c>
      <c r="AA513">
        <v>96045266</v>
      </c>
      <c r="AB513" t="s">
        <v>729</v>
      </c>
      <c r="AC513">
        <v>53350</v>
      </c>
      <c r="AD513" s="5">
        <v>37043</v>
      </c>
      <c r="AE513" s="5">
        <v>37072</v>
      </c>
    </row>
    <row r="514" spans="1:31" x14ac:dyDescent="0.2">
      <c r="A514" s="71">
        <f t="shared" si="46"/>
        <v>37035</v>
      </c>
      <c r="B514" s="71" t="str">
        <f t="shared" si="47"/>
        <v>Natural Gas</v>
      </c>
      <c r="C514" s="72">
        <f t="shared" si="48"/>
        <v>300000</v>
      </c>
      <c r="D514" s="72">
        <f t="shared" si="49"/>
        <v>75</v>
      </c>
      <c r="E514" s="3">
        <v>1292445</v>
      </c>
      <c r="F514" s="5">
        <v>37035.4374537037</v>
      </c>
      <c r="G514" t="s">
        <v>195</v>
      </c>
      <c r="H514" t="s">
        <v>118</v>
      </c>
      <c r="I514" t="s">
        <v>33</v>
      </c>
      <c r="K514" t="s">
        <v>63</v>
      </c>
      <c r="L514" t="s">
        <v>64</v>
      </c>
      <c r="M514">
        <v>36157</v>
      </c>
      <c r="N514" t="s">
        <v>514</v>
      </c>
      <c r="O514" s="7">
        <v>10000</v>
      </c>
      <c r="R514" t="s">
        <v>66</v>
      </c>
      <c r="S514" t="s">
        <v>38</v>
      </c>
      <c r="T514" s="11">
        <v>-4.4999999999999998E-2</v>
      </c>
      <c r="U514" t="s">
        <v>679</v>
      </c>
      <c r="V514" t="s">
        <v>160</v>
      </c>
      <c r="W514" t="s">
        <v>161</v>
      </c>
      <c r="X514" t="s">
        <v>70</v>
      </c>
      <c r="Y514" t="s">
        <v>43</v>
      </c>
      <c r="Z514" t="s">
        <v>71</v>
      </c>
      <c r="AA514">
        <v>96041878</v>
      </c>
      <c r="AB514" t="s">
        <v>730</v>
      </c>
      <c r="AC514">
        <v>11135</v>
      </c>
      <c r="AD514" s="5">
        <v>37043.875</v>
      </c>
      <c r="AE514" s="5">
        <v>37072.875</v>
      </c>
    </row>
    <row r="515" spans="1:31" x14ac:dyDescent="0.2">
      <c r="A515" s="71">
        <f t="shared" si="46"/>
        <v>37035</v>
      </c>
      <c r="B515" s="71" t="str">
        <f t="shared" si="47"/>
        <v>US East Power</v>
      </c>
      <c r="C515" s="72">
        <f t="shared" si="48"/>
        <v>4000</v>
      </c>
      <c r="D515" s="72">
        <f t="shared" si="49"/>
        <v>20</v>
      </c>
      <c r="E515" s="3">
        <v>1292853</v>
      </c>
      <c r="F515" s="5">
        <v>37035.467743055597</v>
      </c>
      <c r="G515" t="s">
        <v>120</v>
      </c>
      <c r="H515" t="s">
        <v>118</v>
      </c>
      <c r="I515" t="s">
        <v>33</v>
      </c>
      <c r="K515" t="s">
        <v>34</v>
      </c>
      <c r="L515" t="s">
        <v>74</v>
      </c>
      <c r="M515">
        <v>29070</v>
      </c>
      <c r="N515" t="s">
        <v>665</v>
      </c>
      <c r="O515" s="7">
        <v>50</v>
      </c>
      <c r="R515" t="s">
        <v>37</v>
      </c>
      <c r="S515" t="s">
        <v>38</v>
      </c>
      <c r="T515" s="11">
        <v>31</v>
      </c>
      <c r="U515" t="s">
        <v>150</v>
      </c>
      <c r="V515" t="s">
        <v>151</v>
      </c>
      <c r="W515" t="s">
        <v>127</v>
      </c>
      <c r="X515" t="s">
        <v>42</v>
      </c>
      <c r="Y515" t="s">
        <v>43</v>
      </c>
      <c r="Z515" t="s">
        <v>44</v>
      </c>
      <c r="AA515">
        <v>96004396</v>
      </c>
      <c r="AB515">
        <v>621680.1</v>
      </c>
      <c r="AC515">
        <v>64245</v>
      </c>
      <c r="AD515" s="5">
        <v>37039.875</v>
      </c>
      <c r="AE515" s="5">
        <v>37043.875</v>
      </c>
    </row>
    <row r="516" spans="1:31" x14ac:dyDescent="0.2">
      <c r="A516" s="71">
        <f t="shared" si="46"/>
        <v>37035</v>
      </c>
      <c r="B516" s="71" t="str">
        <f t="shared" si="47"/>
        <v>US East Power</v>
      </c>
      <c r="C516" s="72">
        <f t="shared" si="48"/>
        <v>24000</v>
      </c>
      <c r="D516" s="72">
        <f t="shared" si="49"/>
        <v>120</v>
      </c>
      <c r="E516" s="3">
        <v>1292856</v>
      </c>
      <c r="F516" s="5">
        <v>37035.467870370398</v>
      </c>
      <c r="G516" t="s">
        <v>120</v>
      </c>
      <c r="H516" t="s">
        <v>118</v>
      </c>
      <c r="I516" t="s">
        <v>33</v>
      </c>
      <c r="K516" t="s">
        <v>34</v>
      </c>
      <c r="L516" t="s">
        <v>74</v>
      </c>
      <c r="M516">
        <v>3749</v>
      </c>
      <c r="N516" t="s">
        <v>126</v>
      </c>
      <c r="O516" s="7">
        <v>50</v>
      </c>
      <c r="R516" t="s">
        <v>37</v>
      </c>
      <c r="S516" t="s">
        <v>38</v>
      </c>
      <c r="T516" s="11">
        <v>63.4</v>
      </c>
      <c r="U516" t="s">
        <v>150</v>
      </c>
      <c r="V516" t="s">
        <v>151</v>
      </c>
      <c r="W516" t="s">
        <v>127</v>
      </c>
      <c r="X516" t="s">
        <v>42</v>
      </c>
      <c r="Y516" t="s">
        <v>43</v>
      </c>
      <c r="Z516" t="s">
        <v>44</v>
      </c>
      <c r="AA516">
        <v>96004396</v>
      </c>
      <c r="AB516">
        <v>621681.1</v>
      </c>
      <c r="AC516">
        <v>64245</v>
      </c>
      <c r="AD516" s="5">
        <v>37043.715972222199</v>
      </c>
      <c r="AE516" s="5">
        <v>37072.715972222199</v>
      </c>
    </row>
    <row r="517" spans="1:31" x14ac:dyDescent="0.2">
      <c r="A517" s="71">
        <f t="shared" si="46"/>
        <v>37035</v>
      </c>
      <c r="B517" s="71" t="str">
        <f t="shared" si="47"/>
        <v>Natural Gas</v>
      </c>
      <c r="C517" s="72">
        <f t="shared" si="48"/>
        <v>150000</v>
      </c>
      <c r="D517" s="72">
        <f t="shared" si="49"/>
        <v>37.5</v>
      </c>
      <c r="E517" s="3">
        <v>1292857</v>
      </c>
      <c r="F517" s="5">
        <v>37035.467951388899</v>
      </c>
      <c r="G517" t="s">
        <v>693</v>
      </c>
      <c r="H517" t="s">
        <v>556</v>
      </c>
      <c r="I517" t="s">
        <v>33</v>
      </c>
      <c r="K517" t="s">
        <v>63</v>
      </c>
      <c r="L517" t="s">
        <v>64</v>
      </c>
      <c r="M517">
        <v>33999</v>
      </c>
      <c r="N517" t="s">
        <v>695</v>
      </c>
      <c r="O517" s="7">
        <v>5000</v>
      </c>
      <c r="R517" t="s">
        <v>66</v>
      </c>
      <c r="S517" t="s">
        <v>38</v>
      </c>
      <c r="T517" s="11">
        <v>2.75E-2</v>
      </c>
      <c r="U517" t="s">
        <v>696</v>
      </c>
      <c r="V517" t="s">
        <v>160</v>
      </c>
      <c r="W517" t="s">
        <v>161</v>
      </c>
      <c r="X517" t="s">
        <v>70</v>
      </c>
      <c r="Y517" t="s">
        <v>43</v>
      </c>
      <c r="Z517" t="s">
        <v>71</v>
      </c>
      <c r="AA517">
        <v>96003709</v>
      </c>
      <c r="AB517" t="s">
        <v>731</v>
      </c>
      <c r="AC517">
        <v>51163</v>
      </c>
      <c r="AD517" s="5">
        <v>37043</v>
      </c>
      <c r="AE517" s="5">
        <v>37072</v>
      </c>
    </row>
    <row r="518" spans="1:31" x14ac:dyDescent="0.2">
      <c r="A518" s="71">
        <f t="shared" si="46"/>
        <v>37035</v>
      </c>
      <c r="B518" s="71" t="str">
        <f t="shared" si="47"/>
        <v>US East Power</v>
      </c>
      <c r="C518" s="72">
        <f t="shared" si="48"/>
        <v>4000</v>
      </c>
      <c r="D518" s="72">
        <f t="shared" si="49"/>
        <v>20</v>
      </c>
      <c r="E518" s="3">
        <v>1292909</v>
      </c>
      <c r="F518" s="5">
        <v>37035.472372685203</v>
      </c>
      <c r="G518" t="s">
        <v>120</v>
      </c>
      <c r="H518" t="s">
        <v>118</v>
      </c>
      <c r="I518" t="s">
        <v>33</v>
      </c>
      <c r="K518" t="s">
        <v>34</v>
      </c>
      <c r="L518" t="s">
        <v>74</v>
      </c>
      <c r="M518">
        <v>29070</v>
      </c>
      <c r="N518" t="s">
        <v>665</v>
      </c>
      <c r="O518" s="7">
        <v>50</v>
      </c>
      <c r="R518" t="s">
        <v>37</v>
      </c>
      <c r="S518" t="s">
        <v>38</v>
      </c>
      <c r="T518" s="11">
        <v>30.5</v>
      </c>
      <c r="U518" t="s">
        <v>150</v>
      </c>
      <c r="V518" t="s">
        <v>151</v>
      </c>
      <c r="W518" t="s">
        <v>127</v>
      </c>
      <c r="X518" t="s">
        <v>42</v>
      </c>
      <c r="Y518" t="s">
        <v>43</v>
      </c>
      <c r="Z518" t="s">
        <v>44</v>
      </c>
      <c r="AA518">
        <v>96004396</v>
      </c>
      <c r="AB518">
        <v>621702.1</v>
      </c>
      <c r="AC518">
        <v>64245</v>
      </c>
      <c r="AD518" s="5">
        <v>37039.875</v>
      </c>
      <c r="AE518" s="5">
        <v>37043.875</v>
      </c>
    </row>
    <row r="519" spans="1:31" x14ac:dyDescent="0.2">
      <c r="A519" s="71">
        <f t="shared" si="46"/>
        <v>37035</v>
      </c>
      <c r="B519" s="71" t="str">
        <f t="shared" si="47"/>
        <v>US East Power</v>
      </c>
      <c r="C519" s="72">
        <f t="shared" si="48"/>
        <v>24000</v>
      </c>
      <c r="D519" s="72">
        <f t="shared" si="49"/>
        <v>120</v>
      </c>
      <c r="E519" s="3">
        <v>1292984</v>
      </c>
      <c r="F519" s="5">
        <v>37035.479687500003</v>
      </c>
      <c r="G519" t="s">
        <v>101</v>
      </c>
      <c r="H519" t="s">
        <v>32</v>
      </c>
      <c r="I519" t="s">
        <v>33</v>
      </c>
      <c r="K519" t="s">
        <v>34</v>
      </c>
      <c r="L519" t="s">
        <v>74</v>
      </c>
      <c r="M519">
        <v>32554</v>
      </c>
      <c r="N519" t="s">
        <v>113</v>
      </c>
      <c r="O519" s="7">
        <v>50</v>
      </c>
      <c r="R519" t="s">
        <v>37</v>
      </c>
      <c r="S519" t="s">
        <v>38</v>
      </c>
      <c r="T519" s="11">
        <v>61.75</v>
      </c>
      <c r="U519" t="s">
        <v>683</v>
      </c>
      <c r="V519" t="s">
        <v>94</v>
      </c>
      <c r="W519" t="s">
        <v>115</v>
      </c>
      <c r="X519" t="s">
        <v>42</v>
      </c>
      <c r="Y519" t="s">
        <v>43</v>
      </c>
      <c r="Z519" t="s">
        <v>44</v>
      </c>
      <c r="AA519">
        <v>96006417</v>
      </c>
      <c r="AB519">
        <v>621724.1</v>
      </c>
      <c r="AC519">
        <v>56264</v>
      </c>
      <c r="AD519" s="5">
        <v>37043.591666666704</v>
      </c>
      <c r="AE519" s="5">
        <v>37072.591666666704</v>
      </c>
    </row>
    <row r="520" spans="1:31" x14ac:dyDescent="0.2">
      <c r="A520" s="71">
        <f t="shared" si="46"/>
        <v>37035</v>
      </c>
      <c r="B520" s="71" t="str">
        <f t="shared" si="47"/>
        <v>US East Power</v>
      </c>
      <c r="C520" s="72">
        <f t="shared" si="48"/>
        <v>73600</v>
      </c>
      <c r="D520" s="72">
        <f t="shared" si="49"/>
        <v>368</v>
      </c>
      <c r="E520" s="3">
        <v>1293087</v>
      </c>
      <c r="F520" s="5">
        <v>37035.487129629597</v>
      </c>
      <c r="G520" t="s">
        <v>91</v>
      </c>
      <c r="H520" t="s">
        <v>596</v>
      </c>
      <c r="I520" t="s">
        <v>33</v>
      </c>
      <c r="K520" t="s">
        <v>34</v>
      </c>
      <c r="L520" t="s">
        <v>447</v>
      </c>
      <c r="M520">
        <v>34797</v>
      </c>
      <c r="N520" t="s">
        <v>481</v>
      </c>
      <c r="P520" s="7">
        <v>50</v>
      </c>
      <c r="R520" t="s">
        <v>37</v>
      </c>
      <c r="S520" t="s">
        <v>38</v>
      </c>
      <c r="T520" s="11">
        <v>38.25</v>
      </c>
      <c r="U520" t="s">
        <v>655</v>
      </c>
      <c r="V520" t="s">
        <v>482</v>
      </c>
      <c r="W520" t="s">
        <v>483</v>
      </c>
      <c r="X520" t="s">
        <v>42</v>
      </c>
      <c r="Y520" t="s">
        <v>43</v>
      </c>
      <c r="Z520" t="s">
        <v>44</v>
      </c>
      <c r="AA520">
        <v>96009016</v>
      </c>
      <c r="AB520">
        <v>621750.1</v>
      </c>
      <c r="AC520">
        <v>18</v>
      </c>
      <c r="AD520" s="5">
        <v>37165</v>
      </c>
      <c r="AE520" s="5">
        <v>37256</v>
      </c>
    </row>
    <row r="521" spans="1:31" x14ac:dyDescent="0.2">
      <c r="A521" s="71">
        <f t="shared" si="46"/>
        <v>37035</v>
      </c>
      <c r="B521" s="71" t="str">
        <f t="shared" si="47"/>
        <v>US West Power</v>
      </c>
      <c r="C521" s="72">
        <f t="shared" si="48"/>
        <v>12000</v>
      </c>
      <c r="D521" s="72">
        <f t="shared" si="49"/>
        <v>90</v>
      </c>
      <c r="E521" s="3">
        <v>1293149</v>
      </c>
      <c r="F521" s="5">
        <v>37035.490821759297</v>
      </c>
      <c r="G521" t="s">
        <v>117</v>
      </c>
      <c r="H521" t="s">
        <v>118</v>
      </c>
      <c r="I521" t="s">
        <v>33</v>
      </c>
      <c r="K521" t="s">
        <v>34</v>
      </c>
      <c r="L521" t="s">
        <v>35</v>
      </c>
      <c r="M521">
        <v>36468</v>
      </c>
      <c r="N521" t="s">
        <v>57</v>
      </c>
      <c r="O521" s="7">
        <v>25</v>
      </c>
      <c r="R521" t="s">
        <v>37</v>
      </c>
      <c r="S521" t="s">
        <v>38</v>
      </c>
      <c r="T521" s="11">
        <v>300</v>
      </c>
      <c r="U521" t="s">
        <v>119</v>
      </c>
      <c r="V521" t="s">
        <v>51</v>
      </c>
      <c r="W521" t="s">
        <v>52</v>
      </c>
      <c r="X521" t="s">
        <v>42</v>
      </c>
      <c r="Y521" t="s">
        <v>43</v>
      </c>
      <c r="Z521" t="s">
        <v>44</v>
      </c>
      <c r="AA521">
        <v>96013065</v>
      </c>
      <c r="AB521">
        <v>621759.1</v>
      </c>
      <c r="AC521">
        <v>55265</v>
      </c>
      <c r="AD521" s="5">
        <v>37043.875</v>
      </c>
      <c r="AE521" s="5">
        <v>37072.875</v>
      </c>
    </row>
    <row r="522" spans="1:31" x14ac:dyDescent="0.2">
      <c r="A522" s="71">
        <f t="shared" si="46"/>
        <v>37035</v>
      </c>
      <c r="B522" s="71" t="str">
        <f t="shared" si="47"/>
        <v>US East Power</v>
      </c>
      <c r="C522" s="72">
        <f t="shared" si="48"/>
        <v>4000</v>
      </c>
      <c r="D522" s="72">
        <f t="shared" si="49"/>
        <v>20</v>
      </c>
      <c r="E522" s="3">
        <v>1293277</v>
      </c>
      <c r="F522" s="5">
        <v>37035.4993287037</v>
      </c>
      <c r="G522" t="s">
        <v>120</v>
      </c>
      <c r="H522" t="s">
        <v>118</v>
      </c>
      <c r="I522" t="s">
        <v>33</v>
      </c>
      <c r="K522" t="s">
        <v>34</v>
      </c>
      <c r="L522" t="s">
        <v>74</v>
      </c>
      <c r="M522">
        <v>51350</v>
      </c>
      <c r="N522" t="s">
        <v>732</v>
      </c>
      <c r="P522" s="7">
        <v>50</v>
      </c>
      <c r="R522" t="s">
        <v>37</v>
      </c>
      <c r="S522" t="s">
        <v>38</v>
      </c>
      <c r="T522" s="11">
        <v>63</v>
      </c>
      <c r="U522" t="s">
        <v>473</v>
      </c>
      <c r="V522" t="s">
        <v>151</v>
      </c>
      <c r="W522" t="s">
        <v>127</v>
      </c>
      <c r="X522" t="s">
        <v>42</v>
      </c>
      <c r="Y522" t="s">
        <v>43</v>
      </c>
      <c r="Z522" t="s">
        <v>44</v>
      </c>
      <c r="AA522">
        <v>96004396</v>
      </c>
      <c r="AB522">
        <v>621795.1</v>
      </c>
      <c r="AC522">
        <v>64245</v>
      </c>
      <c r="AD522" s="5">
        <v>37046.875</v>
      </c>
      <c r="AE522" s="5">
        <v>37050.875</v>
      </c>
    </row>
    <row r="523" spans="1:31" x14ac:dyDescent="0.2">
      <c r="A523" s="71">
        <f t="shared" si="46"/>
        <v>37035</v>
      </c>
      <c r="B523" s="71" t="str">
        <f t="shared" si="47"/>
        <v>US East Power</v>
      </c>
      <c r="C523" s="72">
        <f t="shared" si="48"/>
        <v>24000</v>
      </c>
      <c r="D523" s="72">
        <f t="shared" si="49"/>
        <v>120</v>
      </c>
      <c r="E523" s="3">
        <v>1293513</v>
      </c>
      <c r="F523" s="5">
        <v>37035.516446759299</v>
      </c>
      <c r="G523" t="s">
        <v>120</v>
      </c>
      <c r="H523" t="s">
        <v>32</v>
      </c>
      <c r="I523" t="s">
        <v>33</v>
      </c>
      <c r="K523" t="s">
        <v>34</v>
      </c>
      <c r="L523" t="s">
        <v>74</v>
      </c>
      <c r="M523">
        <v>32554</v>
      </c>
      <c r="N523" t="s">
        <v>113</v>
      </c>
      <c r="P523" s="7">
        <v>50</v>
      </c>
      <c r="R523" t="s">
        <v>37</v>
      </c>
      <c r="S523" t="s">
        <v>38</v>
      </c>
      <c r="T523" s="11">
        <v>61</v>
      </c>
      <c r="U523" t="s">
        <v>683</v>
      </c>
      <c r="V523" t="s">
        <v>94</v>
      </c>
      <c r="W523" t="s">
        <v>115</v>
      </c>
      <c r="X523" t="s">
        <v>42</v>
      </c>
      <c r="Y523" t="s">
        <v>43</v>
      </c>
      <c r="Z523" t="s">
        <v>44</v>
      </c>
      <c r="AA523">
        <v>96004396</v>
      </c>
      <c r="AB523">
        <v>621840.1</v>
      </c>
      <c r="AC523">
        <v>64245</v>
      </c>
      <c r="AD523" s="5">
        <v>37043.591666666704</v>
      </c>
      <c r="AE523" s="5">
        <v>37072.591666666704</v>
      </c>
    </row>
    <row r="524" spans="1:31" x14ac:dyDescent="0.2">
      <c r="A524" s="71">
        <f t="shared" si="46"/>
        <v>37035</v>
      </c>
      <c r="B524" s="71" t="str">
        <f t="shared" si="47"/>
        <v>US East Power</v>
      </c>
      <c r="C524" s="72">
        <f t="shared" si="48"/>
        <v>4000</v>
      </c>
      <c r="D524" s="72">
        <f t="shared" si="49"/>
        <v>20</v>
      </c>
      <c r="E524" s="3">
        <v>1293697</v>
      </c>
      <c r="F524" s="5">
        <v>37035.533506944397</v>
      </c>
      <c r="G524" t="s">
        <v>193</v>
      </c>
      <c r="H524" t="s">
        <v>118</v>
      </c>
      <c r="I524" t="s">
        <v>33</v>
      </c>
      <c r="K524" t="s">
        <v>34</v>
      </c>
      <c r="L524" t="s">
        <v>74</v>
      </c>
      <c r="M524">
        <v>25667</v>
      </c>
      <c r="N524" t="s">
        <v>669</v>
      </c>
      <c r="O524" s="7">
        <v>50</v>
      </c>
      <c r="R524" t="s">
        <v>37</v>
      </c>
      <c r="S524" t="s">
        <v>38</v>
      </c>
      <c r="T524" s="11">
        <v>32.5</v>
      </c>
      <c r="U524" t="s">
        <v>585</v>
      </c>
      <c r="V524" t="s">
        <v>464</v>
      </c>
      <c r="W524" t="s">
        <v>609</v>
      </c>
      <c r="X524" t="s">
        <v>42</v>
      </c>
      <c r="Y524" t="s">
        <v>43</v>
      </c>
      <c r="Z524" t="s">
        <v>44</v>
      </c>
      <c r="AA524">
        <v>96037738</v>
      </c>
      <c r="AB524">
        <v>621911.1</v>
      </c>
      <c r="AC524">
        <v>72209</v>
      </c>
      <c r="AD524" s="5">
        <v>37039.875</v>
      </c>
      <c r="AE524" s="5">
        <v>37043.875</v>
      </c>
    </row>
    <row r="525" spans="1:31" x14ac:dyDescent="0.2">
      <c r="A525" s="71">
        <f t="shared" si="46"/>
        <v>37035</v>
      </c>
      <c r="B525" s="71" t="str">
        <f t="shared" si="47"/>
        <v>US East Power</v>
      </c>
      <c r="C525" s="72">
        <f t="shared" si="48"/>
        <v>24000</v>
      </c>
      <c r="D525" s="72">
        <f t="shared" si="49"/>
        <v>120</v>
      </c>
      <c r="E525" s="3">
        <v>1293899</v>
      </c>
      <c r="F525" s="5">
        <v>37035.562256944402</v>
      </c>
      <c r="G525" t="s">
        <v>286</v>
      </c>
      <c r="H525" t="s">
        <v>596</v>
      </c>
      <c r="I525" t="s">
        <v>33</v>
      </c>
      <c r="K525" t="s">
        <v>34</v>
      </c>
      <c r="L525" t="s">
        <v>447</v>
      </c>
      <c r="M525">
        <v>34802</v>
      </c>
      <c r="N525" t="s">
        <v>733</v>
      </c>
      <c r="O525" s="7">
        <v>50</v>
      </c>
      <c r="R525" t="s">
        <v>37</v>
      </c>
      <c r="S525" t="s">
        <v>38</v>
      </c>
      <c r="T525" s="11">
        <v>54.3</v>
      </c>
      <c r="U525" t="s">
        <v>734</v>
      </c>
      <c r="V525" t="s">
        <v>623</v>
      </c>
      <c r="W525" t="s">
        <v>483</v>
      </c>
      <c r="X525" t="s">
        <v>42</v>
      </c>
      <c r="Y525" t="s">
        <v>43</v>
      </c>
      <c r="Z525" t="s">
        <v>44</v>
      </c>
      <c r="AA525">
        <v>96060365</v>
      </c>
      <c r="AB525">
        <v>622001.1</v>
      </c>
      <c r="AC525">
        <v>12</v>
      </c>
      <c r="AD525" s="5">
        <v>37043</v>
      </c>
      <c r="AE525" s="5">
        <v>37072</v>
      </c>
    </row>
    <row r="526" spans="1:31" x14ac:dyDescent="0.2">
      <c r="A526" s="71">
        <f t="shared" si="46"/>
        <v>37035</v>
      </c>
      <c r="B526" s="71" t="str">
        <f t="shared" si="47"/>
        <v>Natural Gas</v>
      </c>
      <c r="C526" s="72">
        <f t="shared" si="48"/>
        <v>600000</v>
      </c>
      <c r="D526" s="72">
        <f t="shared" si="49"/>
        <v>150</v>
      </c>
      <c r="E526" s="3">
        <v>1293903</v>
      </c>
      <c r="F526" s="5">
        <v>37035.5633101852</v>
      </c>
      <c r="G526" t="s">
        <v>432</v>
      </c>
      <c r="H526" t="s">
        <v>556</v>
      </c>
      <c r="I526" t="s">
        <v>33</v>
      </c>
      <c r="K526" t="s">
        <v>63</v>
      </c>
      <c r="L526" t="s">
        <v>80</v>
      </c>
      <c r="M526">
        <v>36233</v>
      </c>
      <c r="N526" t="s">
        <v>571</v>
      </c>
      <c r="P526" s="7">
        <v>20000</v>
      </c>
      <c r="R526" t="s">
        <v>66</v>
      </c>
      <c r="S526" t="s">
        <v>38</v>
      </c>
      <c r="T526" s="11">
        <v>-0.01</v>
      </c>
      <c r="U526" t="s">
        <v>572</v>
      </c>
      <c r="V526" t="s">
        <v>160</v>
      </c>
      <c r="W526" t="s">
        <v>161</v>
      </c>
      <c r="X526" t="s">
        <v>70</v>
      </c>
      <c r="Y526" t="s">
        <v>43</v>
      </c>
      <c r="Z526" t="s">
        <v>71</v>
      </c>
      <c r="AA526">
        <v>96022095</v>
      </c>
      <c r="AB526" t="s">
        <v>735</v>
      </c>
      <c r="AC526">
        <v>31699</v>
      </c>
      <c r="AD526" s="5">
        <v>37043.875</v>
      </c>
      <c r="AE526" s="5">
        <v>37072.875</v>
      </c>
    </row>
    <row r="527" spans="1:31" x14ac:dyDescent="0.2">
      <c r="A527" s="71">
        <f t="shared" si="46"/>
        <v>37035</v>
      </c>
      <c r="B527" s="71" t="str">
        <f t="shared" si="47"/>
        <v>US East Power</v>
      </c>
      <c r="C527" s="72">
        <f t="shared" si="48"/>
        <v>49600</v>
      </c>
      <c r="D527" s="72">
        <f t="shared" si="49"/>
        <v>248</v>
      </c>
      <c r="E527" s="3">
        <v>1293904</v>
      </c>
      <c r="F527" s="5">
        <v>37035.563587962999</v>
      </c>
      <c r="G527" t="s">
        <v>286</v>
      </c>
      <c r="H527" t="s">
        <v>596</v>
      </c>
      <c r="I527" t="s">
        <v>33</v>
      </c>
      <c r="K527" t="s">
        <v>34</v>
      </c>
      <c r="L527" t="s">
        <v>447</v>
      </c>
      <c r="M527">
        <v>34801</v>
      </c>
      <c r="N527" t="s">
        <v>736</v>
      </c>
      <c r="O527" s="7">
        <v>50</v>
      </c>
      <c r="R527" t="s">
        <v>37</v>
      </c>
      <c r="S527" t="s">
        <v>38</v>
      </c>
      <c r="T527" s="11">
        <v>68.25</v>
      </c>
      <c r="U527" t="s">
        <v>734</v>
      </c>
      <c r="V527" t="s">
        <v>482</v>
      </c>
      <c r="W527" t="s">
        <v>483</v>
      </c>
      <c r="X527" t="s">
        <v>42</v>
      </c>
      <c r="Y527" t="s">
        <v>43</v>
      </c>
      <c r="Z527" t="s">
        <v>44</v>
      </c>
      <c r="AA527">
        <v>96060365</v>
      </c>
      <c r="AB527">
        <v>622002.1</v>
      </c>
      <c r="AC527">
        <v>12</v>
      </c>
      <c r="AD527" s="5">
        <v>37073</v>
      </c>
      <c r="AE527" s="5">
        <v>37134</v>
      </c>
    </row>
    <row r="528" spans="1:31" x14ac:dyDescent="0.2">
      <c r="A528" s="71">
        <f t="shared" si="46"/>
        <v>37035</v>
      </c>
      <c r="B528" s="71" t="str">
        <f t="shared" si="47"/>
        <v>US West Power</v>
      </c>
      <c r="C528" s="72">
        <f t="shared" si="48"/>
        <v>12400</v>
      </c>
      <c r="D528" s="72">
        <f t="shared" si="49"/>
        <v>93</v>
      </c>
      <c r="E528" s="3">
        <v>1294081</v>
      </c>
      <c r="F528" s="5">
        <v>37035.574340277803</v>
      </c>
      <c r="G528" t="s">
        <v>198</v>
      </c>
      <c r="H528" t="s">
        <v>32</v>
      </c>
      <c r="I528" t="s">
        <v>33</v>
      </c>
      <c r="K528" t="s">
        <v>34</v>
      </c>
      <c r="L528" t="s">
        <v>35</v>
      </c>
      <c r="M528">
        <v>36469</v>
      </c>
      <c r="N528" t="s">
        <v>726</v>
      </c>
      <c r="P528" s="7">
        <v>25</v>
      </c>
      <c r="R528" t="s">
        <v>37</v>
      </c>
      <c r="S528" t="s">
        <v>38</v>
      </c>
      <c r="T528" s="11">
        <v>348</v>
      </c>
      <c r="U528" t="s">
        <v>688</v>
      </c>
      <c r="V528" t="s">
        <v>51</v>
      </c>
      <c r="W528" t="s">
        <v>52</v>
      </c>
      <c r="X528" t="s">
        <v>42</v>
      </c>
      <c r="Y528" t="s">
        <v>43</v>
      </c>
      <c r="Z528" t="s">
        <v>44</v>
      </c>
      <c r="AA528">
        <v>96057479</v>
      </c>
      <c r="AB528">
        <v>622036.1</v>
      </c>
      <c r="AC528">
        <v>55134</v>
      </c>
      <c r="AD528" s="5">
        <v>37073.875</v>
      </c>
      <c r="AE528" s="5">
        <v>37103.875</v>
      </c>
    </row>
    <row r="529" spans="1:31" x14ac:dyDescent="0.2">
      <c r="A529" s="71">
        <f t="shared" si="46"/>
        <v>37035</v>
      </c>
      <c r="B529" s="71" t="str">
        <f t="shared" si="47"/>
        <v>US East Power</v>
      </c>
      <c r="C529" s="72">
        <f t="shared" si="48"/>
        <v>4000</v>
      </c>
      <c r="D529" s="72">
        <f t="shared" si="49"/>
        <v>20</v>
      </c>
      <c r="E529" s="3">
        <v>1294139</v>
      </c>
      <c r="F529" s="5">
        <v>37035.578877314802</v>
      </c>
      <c r="G529" t="s">
        <v>342</v>
      </c>
      <c r="H529" t="s">
        <v>32</v>
      </c>
      <c r="I529" t="s">
        <v>33</v>
      </c>
      <c r="K529" t="s">
        <v>34</v>
      </c>
      <c r="L529" t="s">
        <v>74</v>
      </c>
      <c r="M529">
        <v>51148</v>
      </c>
      <c r="N529" t="s">
        <v>709</v>
      </c>
      <c r="P529" s="7">
        <v>50</v>
      </c>
      <c r="R529" t="s">
        <v>37</v>
      </c>
      <c r="S529" t="s">
        <v>38</v>
      </c>
      <c r="T529" s="11">
        <v>62.5</v>
      </c>
      <c r="U529" t="s">
        <v>683</v>
      </c>
      <c r="V529" t="s">
        <v>94</v>
      </c>
      <c r="W529" t="s">
        <v>95</v>
      </c>
      <c r="X529" t="s">
        <v>42</v>
      </c>
      <c r="Y529" t="s">
        <v>43</v>
      </c>
      <c r="Z529" t="s">
        <v>44</v>
      </c>
      <c r="AA529">
        <v>96018786</v>
      </c>
      <c r="AB529">
        <v>622053.1</v>
      </c>
      <c r="AC529">
        <v>59207</v>
      </c>
      <c r="AD529" s="5">
        <v>37046.875</v>
      </c>
      <c r="AE529" s="5">
        <v>37050.875</v>
      </c>
    </row>
    <row r="530" spans="1:31" x14ac:dyDescent="0.2">
      <c r="A530" s="71">
        <f t="shared" si="46"/>
        <v>37035</v>
      </c>
      <c r="B530" s="71" t="str">
        <f t="shared" si="47"/>
        <v>Natural Gas</v>
      </c>
      <c r="C530" s="72">
        <f t="shared" si="48"/>
        <v>300000</v>
      </c>
      <c r="D530" s="72">
        <f t="shared" si="49"/>
        <v>75</v>
      </c>
      <c r="E530" s="3">
        <v>1294244</v>
      </c>
      <c r="F530" s="5">
        <v>37035.585856481499</v>
      </c>
      <c r="G530" t="s">
        <v>130</v>
      </c>
      <c r="H530" t="s">
        <v>118</v>
      </c>
      <c r="I530" t="s">
        <v>33</v>
      </c>
      <c r="K530" t="s">
        <v>63</v>
      </c>
      <c r="L530" t="s">
        <v>237</v>
      </c>
      <c r="M530">
        <v>37174</v>
      </c>
      <c r="N530" t="s">
        <v>737</v>
      </c>
      <c r="P530" s="7">
        <v>10000</v>
      </c>
      <c r="R530" t="s">
        <v>66</v>
      </c>
      <c r="S530" t="s">
        <v>38</v>
      </c>
      <c r="T530" s="11">
        <v>-0.01</v>
      </c>
      <c r="U530" t="s">
        <v>144</v>
      </c>
      <c r="V530" t="s">
        <v>738</v>
      </c>
      <c r="W530" t="s">
        <v>739</v>
      </c>
      <c r="X530" t="s">
        <v>241</v>
      </c>
      <c r="Y530" t="s">
        <v>43</v>
      </c>
      <c r="Z530" t="s">
        <v>71</v>
      </c>
      <c r="AA530">
        <v>96038539</v>
      </c>
      <c r="AB530" t="s">
        <v>740</v>
      </c>
      <c r="AC530">
        <v>91219</v>
      </c>
      <c r="AD530" s="5">
        <v>37043.875</v>
      </c>
      <c r="AE530" s="5">
        <v>37072.875</v>
      </c>
    </row>
    <row r="531" spans="1:31" x14ac:dyDescent="0.2">
      <c r="A531" s="71">
        <f t="shared" si="46"/>
        <v>37035</v>
      </c>
      <c r="B531" s="71" t="str">
        <f t="shared" si="47"/>
        <v>US East Power</v>
      </c>
      <c r="C531" s="72">
        <f t="shared" si="48"/>
        <v>24000</v>
      </c>
      <c r="D531" s="72">
        <f t="shared" si="49"/>
        <v>120</v>
      </c>
      <c r="E531" s="3">
        <v>1294315</v>
      </c>
      <c r="F531" s="5">
        <v>37035.588472222204</v>
      </c>
      <c r="G531" t="s">
        <v>53</v>
      </c>
      <c r="H531" t="s">
        <v>118</v>
      </c>
      <c r="I531" t="s">
        <v>33</v>
      </c>
      <c r="K531" t="s">
        <v>34</v>
      </c>
      <c r="L531" t="s">
        <v>74</v>
      </c>
      <c r="M531">
        <v>3749</v>
      </c>
      <c r="N531" t="s">
        <v>126</v>
      </c>
      <c r="O531" s="7">
        <v>50</v>
      </c>
      <c r="R531" t="s">
        <v>37</v>
      </c>
      <c r="S531" t="s">
        <v>38</v>
      </c>
      <c r="T531" s="11">
        <v>62.4</v>
      </c>
      <c r="U531" t="s">
        <v>150</v>
      </c>
      <c r="V531" t="s">
        <v>123</v>
      </c>
      <c r="W531" t="s">
        <v>127</v>
      </c>
      <c r="X531" t="s">
        <v>42</v>
      </c>
      <c r="Y531" t="s">
        <v>43</v>
      </c>
      <c r="Z531" t="s">
        <v>44</v>
      </c>
      <c r="AA531">
        <v>96028954</v>
      </c>
      <c r="AB531">
        <v>622103.1</v>
      </c>
      <c r="AC531">
        <v>54979</v>
      </c>
      <c r="AD531" s="5">
        <v>37043.715972222199</v>
      </c>
      <c r="AE531" s="5">
        <v>37072.715972222199</v>
      </c>
    </row>
    <row r="532" spans="1:31" x14ac:dyDescent="0.2">
      <c r="A532" s="71">
        <f t="shared" si="46"/>
        <v>37035</v>
      </c>
      <c r="B532" s="71" t="str">
        <f t="shared" si="47"/>
        <v>Natural Gas</v>
      </c>
      <c r="C532" s="72">
        <f t="shared" si="48"/>
        <v>305000</v>
      </c>
      <c r="D532" s="72">
        <f t="shared" si="49"/>
        <v>76.25</v>
      </c>
      <c r="E532" s="3">
        <v>1294448</v>
      </c>
      <c r="F532" s="5">
        <v>37035.595659722203</v>
      </c>
      <c r="G532" t="s">
        <v>109</v>
      </c>
      <c r="H532" t="s">
        <v>556</v>
      </c>
      <c r="I532" t="s">
        <v>33</v>
      </c>
      <c r="K532" t="s">
        <v>63</v>
      </c>
      <c r="L532" t="s">
        <v>64</v>
      </c>
      <c r="M532">
        <v>49143</v>
      </c>
      <c r="N532" t="s">
        <v>741</v>
      </c>
      <c r="O532" s="7">
        <v>5000</v>
      </c>
      <c r="R532" t="s">
        <v>66</v>
      </c>
      <c r="S532" t="s">
        <v>38</v>
      </c>
      <c r="T532" s="11">
        <v>5.12</v>
      </c>
      <c r="U532" t="s">
        <v>614</v>
      </c>
      <c r="V532" t="s">
        <v>742</v>
      </c>
      <c r="W532" t="s">
        <v>743</v>
      </c>
      <c r="X532" t="s">
        <v>70</v>
      </c>
      <c r="Y532" t="s">
        <v>43</v>
      </c>
      <c r="Z532" t="s">
        <v>71</v>
      </c>
      <c r="AA532">
        <v>96030374</v>
      </c>
      <c r="AB532" t="s">
        <v>744</v>
      </c>
      <c r="AC532">
        <v>53461</v>
      </c>
      <c r="AD532" s="5">
        <v>37196</v>
      </c>
      <c r="AE532" s="5">
        <v>37256</v>
      </c>
    </row>
    <row r="533" spans="1:31" x14ac:dyDescent="0.2">
      <c r="A533" s="71">
        <f t="shared" si="46"/>
        <v>37035</v>
      </c>
      <c r="B533" s="71" t="str">
        <f t="shared" si="47"/>
        <v>Natural Gas</v>
      </c>
      <c r="C533" s="72">
        <f t="shared" si="48"/>
        <v>150000</v>
      </c>
      <c r="D533" s="72">
        <f t="shared" si="49"/>
        <v>37.5</v>
      </c>
      <c r="E533" s="3">
        <v>1294482</v>
      </c>
      <c r="F533" s="5">
        <v>37035.598692129599</v>
      </c>
      <c r="G533" t="s">
        <v>693</v>
      </c>
      <c r="H533" t="s">
        <v>556</v>
      </c>
      <c r="I533" t="s">
        <v>33</v>
      </c>
      <c r="K533" t="s">
        <v>63</v>
      </c>
      <c r="L533" t="s">
        <v>64</v>
      </c>
      <c r="M533">
        <v>36135</v>
      </c>
      <c r="N533" t="s">
        <v>613</v>
      </c>
      <c r="O533" s="7">
        <v>5000</v>
      </c>
      <c r="R533" t="s">
        <v>66</v>
      </c>
      <c r="S533" t="s">
        <v>38</v>
      </c>
      <c r="T533" s="11">
        <v>-1.26</v>
      </c>
      <c r="U533" t="s">
        <v>614</v>
      </c>
      <c r="V533" t="s">
        <v>98</v>
      </c>
      <c r="W533" t="s">
        <v>134</v>
      </c>
      <c r="X533" t="s">
        <v>70</v>
      </c>
      <c r="Y533" t="s">
        <v>43</v>
      </c>
      <c r="Z533" t="s">
        <v>71</v>
      </c>
      <c r="AA533">
        <v>96003709</v>
      </c>
      <c r="AB533" t="s">
        <v>745</v>
      </c>
      <c r="AC533">
        <v>51163</v>
      </c>
      <c r="AD533" s="5">
        <v>37043.875</v>
      </c>
      <c r="AE533" s="5">
        <v>37072.875</v>
      </c>
    </row>
    <row r="534" spans="1:31" x14ac:dyDescent="0.2">
      <c r="A534" s="71">
        <f t="shared" si="46"/>
        <v>37035</v>
      </c>
      <c r="B534" s="71" t="str">
        <f t="shared" si="47"/>
        <v>US East Power</v>
      </c>
      <c r="C534" s="72">
        <f t="shared" si="48"/>
        <v>24000</v>
      </c>
      <c r="D534" s="72">
        <f t="shared" si="49"/>
        <v>120</v>
      </c>
      <c r="E534" s="3">
        <v>1294497</v>
      </c>
      <c r="F534" s="5">
        <v>37035.600497685198</v>
      </c>
      <c r="G534" t="s">
        <v>101</v>
      </c>
      <c r="H534" t="s">
        <v>32</v>
      </c>
      <c r="I534" t="s">
        <v>33</v>
      </c>
      <c r="K534" t="s">
        <v>34</v>
      </c>
      <c r="L534" t="s">
        <v>74</v>
      </c>
      <c r="M534">
        <v>32554</v>
      </c>
      <c r="N534" t="s">
        <v>113</v>
      </c>
      <c r="P534" s="7">
        <v>50</v>
      </c>
      <c r="R534" t="s">
        <v>37</v>
      </c>
      <c r="S534" t="s">
        <v>38</v>
      </c>
      <c r="T534" s="11">
        <v>61.25</v>
      </c>
      <c r="U534" t="s">
        <v>683</v>
      </c>
      <c r="V534" t="s">
        <v>94</v>
      </c>
      <c r="W534" t="s">
        <v>115</v>
      </c>
      <c r="X534" t="s">
        <v>42</v>
      </c>
      <c r="Y534" t="s">
        <v>43</v>
      </c>
      <c r="Z534" t="s">
        <v>44</v>
      </c>
      <c r="AA534">
        <v>96006417</v>
      </c>
      <c r="AB534">
        <v>622143.1</v>
      </c>
      <c r="AC534">
        <v>56264</v>
      </c>
      <c r="AD534" s="5">
        <v>37043.591666666704</v>
      </c>
      <c r="AE534" s="5">
        <v>37072.591666666704</v>
      </c>
    </row>
    <row r="535" spans="1:31" x14ac:dyDescent="0.2">
      <c r="A535" s="71">
        <f t="shared" si="46"/>
        <v>37035</v>
      </c>
      <c r="B535" s="71" t="str">
        <f t="shared" si="47"/>
        <v>Natural Gas</v>
      </c>
      <c r="C535" s="72">
        <f t="shared" si="48"/>
        <v>660000</v>
      </c>
      <c r="D535" s="72">
        <f t="shared" si="49"/>
        <v>165</v>
      </c>
      <c r="E535" s="3">
        <v>1294631</v>
      </c>
      <c r="F535" s="5">
        <v>37035.643634259301</v>
      </c>
      <c r="G535" t="s">
        <v>283</v>
      </c>
      <c r="H535" t="s">
        <v>556</v>
      </c>
      <c r="I535" t="s">
        <v>33</v>
      </c>
      <c r="K535" t="s">
        <v>63</v>
      </c>
      <c r="L535" t="s">
        <v>64</v>
      </c>
      <c r="M535">
        <v>49195</v>
      </c>
      <c r="N535" t="s">
        <v>746</v>
      </c>
      <c r="O535" s="7">
        <v>22000</v>
      </c>
      <c r="R535" t="s">
        <v>66</v>
      </c>
      <c r="S535" t="s">
        <v>38</v>
      </c>
      <c r="T535" s="11">
        <v>-1.4999999999999999E-2</v>
      </c>
      <c r="U535" t="s">
        <v>548</v>
      </c>
      <c r="V535" t="s">
        <v>310</v>
      </c>
      <c r="W535" t="s">
        <v>311</v>
      </c>
      <c r="X535" t="s">
        <v>70</v>
      </c>
      <c r="Y535" t="s">
        <v>43</v>
      </c>
      <c r="Z535" t="s">
        <v>71</v>
      </c>
      <c r="AA535">
        <v>95000199</v>
      </c>
      <c r="AB535" t="s">
        <v>747</v>
      </c>
      <c r="AC535">
        <v>61981</v>
      </c>
      <c r="AD535" s="5">
        <v>37043.875</v>
      </c>
      <c r="AE535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D2" sqref="D2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748</v>
      </c>
      <c r="D115" t="s">
        <v>596</v>
      </c>
      <c r="E115" t="s">
        <v>33</v>
      </c>
      <c r="G115" t="s">
        <v>34</v>
      </c>
      <c r="H115" t="s">
        <v>74</v>
      </c>
      <c r="I115">
        <v>51078</v>
      </c>
      <c r="J115" t="s">
        <v>749</v>
      </c>
      <c r="K115">
        <v>50</v>
      </c>
      <c r="M115" t="s">
        <v>37</v>
      </c>
      <c r="N115" t="s">
        <v>38</v>
      </c>
      <c r="O115">
        <v>60.25</v>
      </c>
      <c r="P115" t="s">
        <v>217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748</v>
      </c>
      <c r="D116" t="s">
        <v>596</v>
      </c>
      <c r="E116" t="s">
        <v>33</v>
      </c>
      <c r="G116" t="s">
        <v>34</v>
      </c>
      <c r="H116" t="s">
        <v>74</v>
      </c>
      <c r="I116">
        <v>51078</v>
      </c>
      <c r="J116" t="s">
        <v>749</v>
      </c>
      <c r="K116">
        <v>50</v>
      </c>
      <c r="M116" t="s">
        <v>37</v>
      </c>
      <c r="N116" t="s">
        <v>38</v>
      </c>
      <c r="O116">
        <v>60.25</v>
      </c>
      <c r="P116" t="s">
        <v>217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278</v>
      </c>
      <c r="D117" t="s">
        <v>32</v>
      </c>
      <c r="E117" t="s">
        <v>33</v>
      </c>
      <c r="G117" t="s">
        <v>34</v>
      </c>
      <c r="H117" t="s">
        <v>74</v>
      </c>
      <c r="I117">
        <v>32554</v>
      </c>
      <c r="J117" t="s">
        <v>113</v>
      </c>
      <c r="L117">
        <v>50</v>
      </c>
      <c r="M117" t="s">
        <v>37</v>
      </c>
      <c r="N117" t="s">
        <v>38</v>
      </c>
      <c r="O117">
        <v>61.25</v>
      </c>
      <c r="P117" t="s">
        <v>214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750</v>
      </c>
      <c r="D118" t="s">
        <v>596</v>
      </c>
      <c r="E118" t="s">
        <v>33</v>
      </c>
      <c r="G118" t="s">
        <v>34</v>
      </c>
      <c r="H118" t="s">
        <v>447</v>
      </c>
      <c r="I118">
        <v>34802</v>
      </c>
      <c r="J118" t="s">
        <v>733</v>
      </c>
      <c r="L118">
        <v>50</v>
      </c>
      <c r="M118" t="s">
        <v>37</v>
      </c>
      <c r="N118" t="s">
        <v>38</v>
      </c>
      <c r="O118">
        <v>54.6</v>
      </c>
      <c r="P118" t="s">
        <v>212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750</v>
      </c>
      <c r="D119" t="s">
        <v>596</v>
      </c>
      <c r="E119" t="s">
        <v>33</v>
      </c>
      <c r="G119" t="s">
        <v>34</v>
      </c>
      <c r="H119" t="s">
        <v>447</v>
      </c>
      <c r="I119">
        <v>34802</v>
      </c>
      <c r="J119" t="s">
        <v>733</v>
      </c>
      <c r="L119">
        <v>50</v>
      </c>
      <c r="M119" t="s">
        <v>37</v>
      </c>
      <c r="N119" t="s">
        <v>38</v>
      </c>
      <c r="O119">
        <v>54.6</v>
      </c>
      <c r="P119" t="s">
        <v>212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750</v>
      </c>
      <c r="D120" t="s">
        <v>596</v>
      </c>
      <c r="E120" t="s">
        <v>33</v>
      </c>
      <c r="G120" t="s">
        <v>34</v>
      </c>
      <c r="H120" t="s">
        <v>447</v>
      </c>
      <c r="I120">
        <v>34802</v>
      </c>
      <c r="J120" t="s">
        <v>733</v>
      </c>
      <c r="L120">
        <v>50</v>
      </c>
      <c r="M120" t="s">
        <v>37</v>
      </c>
      <c r="N120" t="s">
        <v>38</v>
      </c>
      <c r="O120">
        <v>54.6</v>
      </c>
      <c r="P120" t="s">
        <v>212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750</v>
      </c>
      <c r="D121" t="s">
        <v>596</v>
      </c>
      <c r="E121" t="s">
        <v>33</v>
      </c>
      <c r="G121" t="s">
        <v>34</v>
      </c>
      <c r="H121" t="s">
        <v>74</v>
      </c>
      <c r="I121">
        <v>34035</v>
      </c>
      <c r="J121" t="s">
        <v>751</v>
      </c>
      <c r="L121">
        <v>50</v>
      </c>
      <c r="M121" t="s">
        <v>37</v>
      </c>
      <c r="N121" t="s">
        <v>38</v>
      </c>
      <c r="O121">
        <v>29.75</v>
      </c>
      <c r="P121" t="s">
        <v>212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693</v>
      </c>
      <c r="D122" t="s">
        <v>556</v>
      </c>
      <c r="E122" t="s">
        <v>33</v>
      </c>
      <c r="G122" t="s">
        <v>63</v>
      </c>
      <c r="H122" t="s">
        <v>64</v>
      </c>
      <c r="I122">
        <v>36135</v>
      </c>
      <c r="J122" t="s">
        <v>613</v>
      </c>
      <c r="L122" s="32">
        <v>5000</v>
      </c>
      <c r="M122" t="s">
        <v>66</v>
      </c>
      <c r="N122" t="s">
        <v>38</v>
      </c>
      <c r="O122">
        <v>-1.26</v>
      </c>
      <c r="P122" t="s">
        <v>210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200</v>
      </c>
      <c r="D123" t="s">
        <v>118</v>
      </c>
      <c r="E123" t="s">
        <v>33</v>
      </c>
      <c r="G123" t="s">
        <v>34</v>
      </c>
      <c r="H123" t="s">
        <v>74</v>
      </c>
      <c r="I123">
        <v>26302</v>
      </c>
      <c r="J123" t="s">
        <v>710</v>
      </c>
      <c r="L123">
        <v>50</v>
      </c>
      <c r="M123" t="s">
        <v>37</v>
      </c>
      <c r="N123" t="s">
        <v>38</v>
      </c>
      <c r="O123">
        <v>64.25</v>
      </c>
      <c r="P123" t="s">
        <v>212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200</v>
      </c>
      <c r="D124" t="s">
        <v>118</v>
      </c>
      <c r="E124" t="s">
        <v>33</v>
      </c>
      <c r="G124" t="s">
        <v>34</v>
      </c>
      <c r="H124" t="s">
        <v>74</v>
      </c>
      <c r="I124">
        <v>51370</v>
      </c>
      <c r="J124" t="s">
        <v>752</v>
      </c>
      <c r="L124">
        <v>50</v>
      </c>
      <c r="M124" t="s">
        <v>37</v>
      </c>
      <c r="N124" t="s">
        <v>38</v>
      </c>
      <c r="O124">
        <v>64.25</v>
      </c>
      <c r="P124" t="s">
        <v>212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 t="e">
        <f t="shared" si="1"/>
        <v>#VALUE!</v>
      </c>
    </row>
    <row r="126" spans="1:19" x14ac:dyDescent="0.2">
      <c r="A126" s="71" t="e">
        <f t="shared" si="1"/>
        <v>#VALUE!</v>
      </c>
    </row>
    <row r="127" spans="1:19" x14ac:dyDescent="0.2">
      <c r="A127" s="71" t="e">
        <f t="shared" si="1"/>
        <v>#VALUE!</v>
      </c>
    </row>
    <row r="128" spans="1:19" x14ac:dyDescent="0.2">
      <c r="A128" s="71" t="e">
        <f t="shared" si="1"/>
        <v>#VALUE!</v>
      </c>
    </row>
    <row r="129" spans="1:1" x14ac:dyDescent="0.2">
      <c r="A129" s="71" t="e">
        <f t="shared" si="1"/>
        <v>#VALUE!</v>
      </c>
    </row>
    <row r="130" spans="1:1" x14ac:dyDescent="0.2">
      <c r="A130" s="71" t="e">
        <f t="shared" si="1"/>
        <v>#VALUE!</v>
      </c>
    </row>
    <row r="131" spans="1:1" x14ac:dyDescent="0.2">
      <c r="A131" s="71" t="e">
        <f t="shared" si="1"/>
        <v>#VALUE!</v>
      </c>
    </row>
    <row r="132" spans="1:1" x14ac:dyDescent="0.2">
      <c r="A132" s="71" t="e">
        <f t="shared" ref="A132:A195" si="2">DATEVALUE(TEXT(B132, "mm/dd/yy"))</f>
        <v>#VALUE!</v>
      </c>
    </row>
    <row r="133" spans="1:1" x14ac:dyDescent="0.2">
      <c r="A133" s="71" t="e">
        <f t="shared" si="2"/>
        <v>#VALUE!</v>
      </c>
    </row>
    <row r="134" spans="1:1" x14ac:dyDescent="0.2">
      <c r="A134" s="71" t="e">
        <f t="shared" si="2"/>
        <v>#VALUE!</v>
      </c>
    </row>
    <row r="135" spans="1:1" x14ac:dyDescent="0.2">
      <c r="A135" s="71" t="e">
        <f t="shared" si="2"/>
        <v>#VALUE!</v>
      </c>
    </row>
    <row r="136" spans="1:1" x14ac:dyDescent="0.2">
      <c r="A136" s="71" t="e">
        <f t="shared" si="2"/>
        <v>#VALUE!</v>
      </c>
    </row>
    <row r="137" spans="1:1" x14ac:dyDescent="0.2">
      <c r="A137" s="71" t="e">
        <f t="shared" si="2"/>
        <v>#VALUE!</v>
      </c>
    </row>
    <row r="138" spans="1:1" x14ac:dyDescent="0.2">
      <c r="A138" s="71" t="e">
        <f t="shared" si="2"/>
        <v>#VALUE!</v>
      </c>
    </row>
    <row r="139" spans="1:1" x14ac:dyDescent="0.2">
      <c r="A139" s="71" t="e">
        <f t="shared" si="2"/>
        <v>#VALUE!</v>
      </c>
    </row>
    <row r="140" spans="1:1" x14ac:dyDescent="0.2">
      <c r="A140" s="71" t="e">
        <f t="shared" si="2"/>
        <v>#VALUE!</v>
      </c>
    </row>
    <row r="141" spans="1:1" x14ac:dyDescent="0.2">
      <c r="A141" s="71" t="e">
        <f t="shared" si="2"/>
        <v>#VALUE!</v>
      </c>
    </row>
    <row r="142" spans="1:1" x14ac:dyDescent="0.2">
      <c r="A142" s="71" t="e">
        <f t="shared" si="2"/>
        <v>#VALUE!</v>
      </c>
    </row>
    <row r="143" spans="1:1" x14ac:dyDescent="0.2">
      <c r="A143" s="71" t="e">
        <f t="shared" si="2"/>
        <v>#VALUE!</v>
      </c>
    </row>
    <row r="144" spans="1:1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>
        <v>50</v>
      </c>
      <c r="R467" t="s">
        <v>37</v>
      </c>
      <c r="S467" t="s">
        <v>38</v>
      </c>
      <c r="T467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>
        <v>50</v>
      </c>
      <c r="R468" t="s">
        <v>37</v>
      </c>
      <c r="S468" t="s">
        <v>38</v>
      </c>
      <c r="T468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>
        <v>50</v>
      </c>
      <c r="R469" t="s">
        <v>37</v>
      </c>
      <c r="S469" t="s">
        <v>38</v>
      </c>
      <c r="T469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>
        <v>50</v>
      </c>
      <c r="R470" t="s">
        <v>37</v>
      </c>
      <c r="S470" t="s">
        <v>38</v>
      </c>
      <c r="T470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>
        <v>25</v>
      </c>
      <c r="R471" t="s">
        <v>37</v>
      </c>
      <c r="S471" t="s">
        <v>38</v>
      </c>
      <c r="T47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693</v>
      </c>
      <c r="H478" t="s">
        <v>694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>
        <v>10000</v>
      </c>
      <c r="R478" t="s">
        <v>66</v>
      </c>
      <c r="S478" t="s">
        <v>38</v>
      </c>
      <c r="T478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200</v>
      </c>
      <c r="H481" t="s">
        <v>700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200</v>
      </c>
      <c r="H482" t="s">
        <v>700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79</v>
      </c>
      <c r="H483" t="s">
        <v>703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>
        <v>50</v>
      </c>
      <c r="R487" t="s">
        <v>37</v>
      </c>
      <c r="S487" t="s">
        <v>38</v>
      </c>
      <c r="T487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B150"/>
  <sheetViews>
    <sheetView tabSelected="1" zoomScale="80" workbookViewId="0">
      <pane ySplit="32" topLeftCell="A33" activePane="bottomLeft" state="frozen"/>
      <selection pane="bottomLeft" activeCell="A33" sqref="A3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33" spans="1:2" x14ac:dyDescent="0.2">
      <c r="A33" s="138" t="s">
        <v>716</v>
      </c>
      <c r="B33" s="138" t="s">
        <v>717</v>
      </c>
    </row>
    <row r="34" spans="1:2" x14ac:dyDescent="0.2">
      <c r="A34" s="137">
        <v>36980</v>
      </c>
      <c r="B34">
        <f>COUNTIF('Deal Detail'!A14:A495,A34)</f>
        <v>1</v>
      </c>
    </row>
    <row r="35" spans="1:2" x14ac:dyDescent="0.2">
      <c r="A35" s="137">
        <v>36983</v>
      </c>
      <c r="B35">
        <f>COUNTIF('Deal Detail'!A15:A496,A35)</f>
        <v>3</v>
      </c>
    </row>
    <row r="36" spans="1:2" x14ac:dyDescent="0.2">
      <c r="A36" s="137">
        <v>36984</v>
      </c>
      <c r="B36">
        <f>COUNTIF('Deal Detail'!A16:A497,A36)</f>
        <v>1</v>
      </c>
    </row>
    <row r="37" spans="1:2" x14ac:dyDescent="0.2">
      <c r="A37" s="137">
        <v>36985</v>
      </c>
      <c r="B37">
        <f>COUNTIF('Deal Detail'!A17:A498,A37)</f>
        <v>1</v>
      </c>
    </row>
    <row r="38" spans="1:2" x14ac:dyDescent="0.2">
      <c r="A38" s="137">
        <v>36986</v>
      </c>
      <c r="B38">
        <f>COUNTIF('Deal Detail'!A18:A499,A38)</f>
        <v>2</v>
      </c>
    </row>
    <row r="39" spans="1:2" x14ac:dyDescent="0.2">
      <c r="A39" s="137">
        <v>36991</v>
      </c>
      <c r="B39">
        <f>COUNTIF('Deal Detail'!A19:A500,A39)</f>
        <v>1</v>
      </c>
    </row>
    <row r="40" spans="1:2" x14ac:dyDescent="0.2">
      <c r="A40" s="137">
        <v>36992</v>
      </c>
      <c r="B40">
        <f>COUNTIF('Deal Detail'!A20:A501,A40)</f>
        <v>3</v>
      </c>
    </row>
    <row r="41" spans="1:2" x14ac:dyDescent="0.2">
      <c r="A41" s="137">
        <v>36993</v>
      </c>
      <c r="B41">
        <f>COUNTIF('Deal Detail'!A21:A502,A41)</f>
        <v>7</v>
      </c>
    </row>
    <row r="42" spans="1:2" x14ac:dyDescent="0.2">
      <c r="A42" s="137">
        <v>36997</v>
      </c>
      <c r="B42">
        <f>COUNTIF('Deal Detail'!A22:A503,A42)</f>
        <v>2</v>
      </c>
    </row>
    <row r="43" spans="1:2" x14ac:dyDescent="0.2">
      <c r="A43" s="137">
        <v>36998</v>
      </c>
      <c r="B43">
        <f>COUNTIF('Deal Detail'!A23:A504,A43)</f>
        <v>11</v>
      </c>
    </row>
    <row r="44" spans="1:2" x14ac:dyDescent="0.2">
      <c r="A44" s="137">
        <v>36999</v>
      </c>
      <c r="B44">
        <f>COUNTIF('Deal Detail'!A24:A505,A44)</f>
        <v>14</v>
      </c>
    </row>
    <row r="45" spans="1:2" x14ac:dyDescent="0.2">
      <c r="A45" s="137">
        <v>37000</v>
      </c>
      <c r="B45">
        <f>COUNTIF('Deal Detail'!A25:A506,A45)</f>
        <v>20</v>
      </c>
    </row>
    <row r="46" spans="1:2" x14ac:dyDescent="0.2">
      <c r="A46" s="137">
        <v>37001</v>
      </c>
      <c r="B46">
        <f>COUNTIF('Deal Detail'!A26:A507,A46)</f>
        <v>3</v>
      </c>
    </row>
    <row r="47" spans="1:2" x14ac:dyDescent="0.2">
      <c r="A47" s="137">
        <v>37004</v>
      </c>
      <c r="B47">
        <f>COUNTIF('Deal Detail'!A27:A508,A47)</f>
        <v>13</v>
      </c>
    </row>
    <row r="48" spans="1:2" x14ac:dyDescent="0.2">
      <c r="A48" s="137">
        <v>37005</v>
      </c>
      <c r="B48">
        <f>COUNTIF('Deal Detail'!A28:A509,A48)</f>
        <v>11</v>
      </c>
    </row>
    <row r="49" spans="1:2" x14ac:dyDescent="0.2">
      <c r="A49" s="137">
        <v>37006</v>
      </c>
      <c r="B49">
        <f>COUNTIF('Deal Detail'!A29:A510,A49)</f>
        <v>19</v>
      </c>
    </row>
    <row r="50" spans="1:2" x14ac:dyDescent="0.2">
      <c r="A50" s="137">
        <v>37007</v>
      </c>
      <c r="B50">
        <f>COUNTIF('Deal Detail'!A30:A511,A50)</f>
        <v>31</v>
      </c>
    </row>
    <row r="51" spans="1:2" x14ac:dyDescent="0.2">
      <c r="A51" s="137">
        <v>37008</v>
      </c>
      <c r="B51">
        <f>COUNTIF('Deal Detail'!A31:A512,A51)</f>
        <v>21</v>
      </c>
    </row>
    <row r="52" spans="1:2" x14ac:dyDescent="0.2">
      <c r="A52" s="137">
        <v>37011</v>
      </c>
      <c r="B52">
        <f>COUNTIF('Deal Detail'!A32:A513,A52)</f>
        <v>17</v>
      </c>
    </row>
    <row r="53" spans="1:2" x14ac:dyDescent="0.2">
      <c r="A53" s="137">
        <v>37012</v>
      </c>
      <c r="B53">
        <f>COUNTIF('Deal Detail'!A33:A514,A53)</f>
        <v>15</v>
      </c>
    </row>
    <row r="54" spans="1:2" x14ac:dyDescent="0.2">
      <c r="A54" s="137">
        <v>37013</v>
      </c>
      <c r="B54">
        <f>COUNTIF('Deal Detail'!A34:A515,A54)</f>
        <v>12</v>
      </c>
    </row>
    <row r="55" spans="1:2" x14ac:dyDescent="0.2">
      <c r="A55" s="137">
        <v>37014</v>
      </c>
      <c r="B55">
        <f>COUNTIF('Deal Detail'!A35:A516,A55)</f>
        <v>18</v>
      </c>
    </row>
    <row r="56" spans="1:2" x14ac:dyDescent="0.2">
      <c r="A56" s="137">
        <v>37018</v>
      </c>
      <c r="B56">
        <f>COUNTIF('Deal Detail'!A36:A517,A56)</f>
        <v>20</v>
      </c>
    </row>
    <row r="57" spans="1:2" x14ac:dyDescent="0.2">
      <c r="A57" s="137">
        <v>37019</v>
      </c>
      <c r="B57">
        <f>COUNTIF('Deal Detail'!A37:A518,A57)</f>
        <v>26</v>
      </c>
    </row>
    <row r="58" spans="1:2" x14ac:dyDescent="0.2">
      <c r="A58" s="137">
        <v>37020</v>
      </c>
      <c r="B58">
        <f>COUNTIF('Deal Detail'!A38:A519,A58)</f>
        <v>5</v>
      </c>
    </row>
    <row r="59" spans="1:2" x14ac:dyDescent="0.2">
      <c r="A59" s="137">
        <v>37021</v>
      </c>
      <c r="B59">
        <f>COUNTIF('Deal Detail'!A39:A520,A59)</f>
        <v>10</v>
      </c>
    </row>
    <row r="60" spans="1:2" x14ac:dyDescent="0.2">
      <c r="A60" s="137">
        <v>37022</v>
      </c>
      <c r="B60">
        <f>COUNTIF('Deal Detail'!A40:A521,A60)</f>
        <v>22</v>
      </c>
    </row>
    <row r="61" spans="1:2" x14ac:dyDescent="0.2">
      <c r="A61" s="137">
        <v>37025</v>
      </c>
      <c r="B61">
        <f>COUNTIF('Deal Detail'!A41:A522,A61)</f>
        <v>12</v>
      </c>
    </row>
    <row r="62" spans="1:2" x14ac:dyDescent="0.2">
      <c r="A62" s="137">
        <v>37026</v>
      </c>
      <c r="B62">
        <f>COUNTIF('Deal Detail'!A42:A523,A62)</f>
        <v>14</v>
      </c>
    </row>
    <row r="63" spans="1:2" x14ac:dyDescent="0.2">
      <c r="A63" s="137">
        <v>37027</v>
      </c>
      <c r="B63">
        <f>COUNTIF('Deal Detail'!A43:A524,A63)</f>
        <v>21</v>
      </c>
    </row>
    <row r="64" spans="1:2" x14ac:dyDescent="0.2">
      <c r="A64" s="137">
        <v>37028</v>
      </c>
      <c r="B64">
        <f>COUNTIF('Deal Detail'!A44:A525,A64)</f>
        <v>27</v>
      </c>
    </row>
    <row r="65" spans="1:2" x14ac:dyDescent="0.2">
      <c r="A65" s="137">
        <v>37029</v>
      </c>
      <c r="B65">
        <f>COUNTIF('Deal Detail'!A45:A526,A65)</f>
        <v>6</v>
      </c>
    </row>
    <row r="66" spans="1:2" x14ac:dyDescent="0.2">
      <c r="A66" s="137">
        <v>37032</v>
      </c>
      <c r="B66">
        <f>COUNTIF('Deal Detail'!A46:A527,A66)</f>
        <v>28</v>
      </c>
    </row>
    <row r="67" spans="1:2" x14ac:dyDescent="0.2">
      <c r="A67" s="137">
        <v>37033</v>
      </c>
      <c r="B67">
        <f>COUNTIF('Deal Detail'!A47:A528,A67)</f>
        <v>35</v>
      </c>
    </row>
    <row r="68" spans="1:2" x14ac:dyDescent="0.2">
      <c r="A68" s="137">
        <v>37034</v>
      </c>
      <c r="B68">
        <f>COUNTIF('Deal Detail'!A48:A529,A68)</f>
        <v>29</v>
      </c>
    </row>
    <row r="69" spans="1:2" x14ac:dyDescent="0.2">
      <c r="A69" s="137">
        <v>37035</v>
      </c>
      <c r="B69">
        <f>COUNTIF('Deal Detail'!A49:A10000,A69)</f>
        <v>40</v>
      </c>
    </row>
    <row r="70" spans="1:2" x14ac:dyDescent="0.2">
      <c r="A70" s="137">
        <v>37036</v>
      </c>
      <c r="B70">
        <f>COUNTIF('Deal Detail'!A50:A531,A70)</f>
        <v>0</v>
      </c>
    </row>
    <row r="71" spans="1:2" x14ac:dyDescent="0.2">
      <c r="A71" s="137"/>
      <c r="B71">
        <f>COUNTIF('Deal Detail'!A51:A532,A71)</f>
        <v>0</v>
      </c>
    </row>
    <row r="72" spans="1:2" x14ac:dyDescent="0.2">
      <c r="A72" s="137"/>
      <c r="B72">
        <f>COUNTIF('Deal Detail'!A52:A533,A72)</f>
        <v>0</v>
      </c>
    </row>
    <row r="73" spans="1:2" x14ac:dyDescent="0.2">
      <c r="A73" s="137"/>
      <c r="B73">
        <f>COUNTIF('Deal Detail'!A53:A534,A73)</f>
        <v>0</v>
      </c>
    </row>
    <row r="74" spans="1:2" x14ac:dyDescent="0.2">
      <c r="A74" s="137"/>
      <c r="B74">
        <f>COUNTIF('Deal Detail'!A54:A535,A74)</f>
        <v>0</v>
      </c>
    </row>
    <row r="75" spans="1:2" x14ac:dyDescent="0.2">
      <c r="A75" s="137"/>
      <c r="B75">
        <f>COUNTIF('Deal Detail'!A55:A536,A75)</f>
        <v>0</v>
      </c>
    </row>
    <row r="76" spans="1:2" x14ac:dyDescent="0.2">
      <c r="A76" s="137"/>
      <c r="B76">
        <f>COUNTIF('Deal Detail'!A56:A537,A76)</f>
        <v>0</v>
      </c>
    </row>
    <row r="77" spans="1:2" x14ac:dyDescent="0.2">
      <c r="B77">
        <f>COUNTIF('Deal Detail'!A57:A538,A77)</f>
        <v>0</v>
      </c>
    </row>
    <row r="78" spans="1:2" x14ac:dyDescent="0.2">
      <c r="B78">
        <f>COUNTIF('Deal Detail'!A58:A539,A78)</f>
        <v>0</v>
      </c>
    </row>
    <row r="79" spans="1:2" x14ac:dyDescent="0.2">
      <c r="B79">
        <f>COUNTIF('Deal Detail'!A59:A540,A79)</f>
        <v>0</v>
      </c>
    </row>
    <row r="80" spans="1:2" x14ac:dyDescent="0.2">
      <c r="B80">
        <f>COUNTIF('Deal Detail'!A60:A541,A80)</f>
        <v>0</v>
      </c>
    </row>
    <row r="81" spans="2:2" x14ac:dyDescent="0.2">
      <c r="B81">
        <f>COUNTIF('Deal Detail'!A61:A542,A81)</f>
        <v>0</v>
      </c>
    </row>
    <row r="82" spans="2:2" x14ac:dyDescent="0.2">
      <c r="B82">
        <f>COUNTIF('Deal Detail'!A62:A543,A82)</f>
        <v>0</v>
      </c>
    </row>
    <row r="83" spans="2:2" x14ac:dyDescent="0.2">
      <c r="B83">
        <f>COUNTIF('Deal Detail'!A63:A544,A83)</f>
        <v>0</v>
      </c>
    </row>
    <row r="84" spans="2:2" x14ac:dyDescent="0.2">
      <c r="B84">
        <f>COUNTIF('Deal Detail'!A64:A545,A84)</f>
        <v>0</v>
      </c>
    </row>
    <row r="85" spans="2:2" x14ac:dyDescent="0.2">
      <c r="B85">
        <f>COUNTIF('Deal Detail'!A65:A546,A85)</f>
        <v>0</v>
      </c>
    </row>
    <row r="86" spans="2:2" x14ac:dyDescent="0.2">
      <c r="B86">
        <f>COUNTIF('Deal Detail'!A66:A547,A86)</f>
        <v>0</v>
      </c>
    </row>
    <row r="87" spans="2:2" x14ac:dyDescent="0.2">
      <c r="B87">
        <f>COUNTIF('Deal Detail'!A67:A548,A87)</f>
        <v>0</v>
      </c>
    </row>
    <row r="88" spans="2:2" x14ac:dyDescent="0.2">
      <c r="B88">
        <f>COUNTIF('Deal Detail'!A68:A549,A88)</f>
        <v>0</v>
      </c>
    </row>
    <row r="89" spans="2:2" x14ac:dyDescent="0.2">
      <c r="B89">
        <f>COUNTIF('Deal Detail'!A69:A550,A89)</f>
        <v>0</v>
      </c>
    </row>
    <row r="90" spans="2:2" x14ac:dyDescent="0.2">
      <c r="B90">
        <f>COUNTIF('Deal Detail'!A70:A551,A90)</f>
        <v>0</v>
      </c>
    </row>
    <row r="91" spans="2:2" x14ac:dyDescent="0.2">
      <c r="B91">
        <f>COUNTIF('Deal Detail'!A71:A552,A91)</f>
        <v>0</v>
      </c>
    </row>
    <row r="92" spans="2:2" x14ac:dyDescent="0.2">
      <c r="B92">
        <f>COUNTIF('Deal Detail'!A72:A553,A92)</f>
        <v>0</v>
      </c>
    </row>
    <row r="93" spans="2:2" x14ac:dyDescent="0.2">
      <c r="B93">
        <f>COUNTIF('Deal Detail'!A73:A554,A93)</f>
        <v>0</v>
      </c>
    </row>
    <row r="94" spans="2:2" x14ac:dyDescent="0.2">
      <c r="B94">
        <f>COUNTIF('Deal Detail'!A74:A555,A94)</f>
        <v>0</v>
      </c>
    </row>
    <row r="95" spans="2:2" x14ac:dyDescent="0.2">
      <c r="B95">
        <f>COUNTIF('Deal Detail'!A75:A556,A95)</f>
        <v>0</v>
      </c>
    </row>
    <row r="96" spans="2:2" x14ac:dyDescent="0.2">
      <c r="B96">
        <f>COUNTIF('Deal Detail'!A76:A557,A96)</f>
        <v>0</v>
      </c>
    </row>
    <row r="97" spans="2:2" x14ac:dyDescent="0.2">
      <c r="B97">
        <f>COUNTIF('Deal Detail'!A77:A558,A97)</f>
        <v>0</v>
      </c>
    </row>
    <row r="98" spans="2:2" x14ac:dyDescent="0.2">
      <c r="B98">
        <f>COUNTIF('Deal Detail'!A78:A559,A98)</f>
        <v>0</v>
      </c>
    </row>
    <row r="99" spans="2:2" x14ac:dyDescent="0.2">
      <c r="B99">
        <f>COUNTIF('Deal Detail'!A79:A560,A99)</f>
        <v>0</v>
      </c>
    </row>
    <row r="100" spans="2:2" x14ac:dyDescent="0.2">
      <c r="B100">
        <f>COUNTIF('Deal Detail'!A80:A561,A100)</f>
        <v>0</v>
      </c>
    </row>
    <row r="101" spans="2:2" x14ac:dyDescent="0.2">
      <c r="B101">
        <f>COUNTIF('Deal Detail'!A81:A562,A101)</f>
        <v>0</v>
      </c>
    </row>
    <row r="102" spans="2:2" x14ac:dyDescent="0.2">
      <c r="B102">
        <f>COUNTIF('Deal Detail'!A82:A563,A102)</f>
        <v>0</v>
      </c>
    </row>
    <row r="103" spans="2:2" x14ac:dyDescent="0.2">
      <c r="B103">
        <f>COUNTIF('Deal Detail'!A83:A564,A103)</f>
        <v>0</v>
      </c>
    </row>
    <row r="104" spans="2:2" x14ac:dyDescent="0.2">
      <c r="B104">
        <f>COUNTIF('Deal Detail'!A84:A565,A104)</f>
        <v>0</v>
      </c>
    </row>
    <row r="105" spans="2:2" x14ac:dyDescent="0.2">
      <c r="B105">
        <f>COUNTIF('Deal Detail'!A85:A566,A105)</f>
        <v>0</v>
      </c>
    </row>
    <row r="106" spans="2:2" x14ac:dyDescent="0.2">
      <c r="B106">
        <f>COUNTIF('Deal Detail'!A86:A567,A106)</f>
        <v>0</v>
      </c>
    </row>
    <row r="107" spans="2:2" x14ac:dyDescent="0.2">
      <c r="B107">
        <f>COUNTIF('Deal Detail'!A87:A568,A107)</f>
        <v>0</v>
      </c>
    </row>
    <row r="108" spans="2:2" x14ac:dyDescent="0.2">
      <c r="B108">
        <f>COUNTIF('Deal Detail'!A88:A569,A108)</f>
        <v>0</v>
      </c>
    </row>
    <row r="109" spans="2:2" x14ac:dyDescent="0.2">
      <c r="B109">
        <f>COUNTIF('Deal Detail'!A89:A570,A109)</f>
        <v>0</v>
      </c>
    </row>
    <row r="110" spans="2:2" x14ac:dyDescent="0.2">
      <c r="B110">
        <f>COUNTIF('Deal Detail'!A90:A571,A110)</f>
        <v>0</v>
      </c>
    </row>
    <row r="111" spans="2:2" x14ac:dyDescent="0.2">
      <c r="B111">
        <f>COUNTIF('Deal Detail'!A91:A572,A111)</f>
        <v>0</v>
      </c>
    </row>
    <row r="112" spans="2:2" x14ac:dyDescent="0.2">
      <c r="B112">
        <f>COUNTIF('Deal Detail'!A92:A573,A112)</f>
        <v>0</v>
      </c>
    </row>
    <row r="113" spans="2:2" x14ac:dyDescent="0.2">
      <c r="B113">
        <f>COUNTIF('Deal Detail'!A93:A574,A113)</f>
        <v>0</v>
      </c>
    </row>
    <row r="114" spans="2:2" x14ac:dyDescent="0.2">
      <c r="B114">
        <f>COUNTIF('Deal Detail'!A94:A575,A114)</f>
        <v>0</v>
      </c>
    </row>
    <row r="115" spans="2:2" x14ac:dyDescent="0.2">
      <c r="B115">
        <f>COUNTIF('Deal Detail'!A95:A576,A115)</f>
        <v>0</v>
      </c>
    </row>
    <row r="116" spans="2:2" x14ac:dyDescent="0.2">
      <c r="B116">
        <f>COUNTIF('Deal Detail'!A96:A577,A116)</f>
        <v>0</v>
      </c>
    </row>
    <row r="117" spans="2:2" x14ac:dyDescent="0.2">
      <c r="B117">
        <f>COUNTIF('Deal Detail'!A97:A578,A117)</f>
        <v>0</v>
      </c>
    </row>
    <row r="118" spans="2:2" x14ac:dyDescent="0.2">
      <c r="B118">
        <f>COUNTIF('Deal Detail'!A98:A579,A118)</f>
        <v>0</v>
      </c>
    </row>
    <row r="119" spans="2:2" x14ac:dyDescent="0.2">
      <c r="B119">
        <f>COUNTIF('Deal Detail'!A99:A580,A119)</f>
        <v>0</v>
      </c>
    </row>
    <row r="120" spans="2:2" x14ac:dyDescent="0.2">
      <c r="B120">
        <f>COUNTIF('Deal Detail'!A100:A581,A120)</f>
        <v>0</v>
      </c>
    </row>
    <row r="121" spans="2:2" x14ac:dyDescent="0.2">
      <c r="B121">
        <f>COUNTIF('Deal Detail'!A101:A582,A121)</f>
        <v>0</v>
      </c>
    </row>
    <row r="122" spans="2:2" x14ac:dyDescent="0.2">
      <c r="B122">
        <f>COUNTIF('Deal Detail'!A102:A583,A122)</f>
        <v>0</v>
      </c>
    </row>
    <row r="123" spans="2:2" x14ac:dyDescent="0.2">
      <c r="B123">
        <f>COUNTIF('Deal Detail'!A103:A584,A123)</f>
        <v>0</v>
      </c>
    </row>
    <row r="124" spans="2:2" x14ac:dyDescent="0.2">
      <c r="B124">
        <f>COUNTIF('Deal Detail'!A104:A585,A124)</f>
        <v>0</v>
      </c>
    </row>
    <row r="125" spans="2:2" x14ac:dyDescent="0.2">
      <c r="B125">
        <f>COUNTIF('Deal Detail'!A105:A586,A125)</f>
        <v>0</v>
      </c>
    </row>
    <row r="126" spans="2:2" x14ac:dyDescent="0.2">
      <c r="B126">
        <f>COUNTIF('Deal Detail'!A106:A587,A126)</f>
        <v>0</v>
      </c>
    </row>
    <row r="127" spans="2:2" x14ac:dyDescent="0.2">
      <c r="B127">
        <f>COUNTIF('Deal Detail'!A107:A588,A127)</f>
        <v>0</v>
      </c>
    </row>
    <row r="128" spans="2:2" x14ac:dyDescent="0.2">
      <c r="B128">
        <f>COUNTIF('Deal Detail'!A108:A589,A128)</f>
        <v>0</v>
      </c>
    </row>
    <row r="129" spans="2:2" x14ac:dyDescent="0.2">
      <c r="B129">
        <f>COUNTIF('Deal Detail'!A109:A590,A129)</f>
        <v>0</v>
      </c>
    </row>
    <row r="130" spans="2:2" x14ac:dyDescent="0.2">
      <c r="B130">
        <f>COUNTIF('Deal Detail'!A110:A591,A130)</f>
        <v>0</v>
      </c>
    </row>
    <row r="131" spans="2:2" x14ac:dyDescent="0.2">
      <c r="B131">
        <f>COUNTIF('Deal Detail'!A111:A592,A131)</f>
        <v>0</v>
      </c>
    </row>
    <row r="132" spans="2:2" x14ac:dyDescent="0.2">
      <c r="B132">
        <f>COUNTIF('Deal Detail'!A112:A593,A132)</f>
        <v>0</v>
      </c>
    </row>
    <row r="133" spans="2:2" x14ac:dyDescent="0.2">
      <c r="B133">
        <f>COUNTIF('Deal Detail'!A113:A594,A133)</f>
        <v>0</v>
      </c>
    </row>
    <row r="134" spans="2:2" x14ac:dyDescent="0.2">
      <c r="B134">
        <f>COUNTIF('Deal Detail'!A114:A595,A134)</f>
        <v>0</v>
      </c>
    </row>
    <row r="135" spans="2:2" x14ac:dyDescent="0.2">
      <c r="B135">
        <f>COUNTIF('Deal Detail'!A115:A596,A135)</f>
        <v>0</v>
      </c>
    </row>
    <row r="136" spans="2:2" x14ac:dyDescent="0.2">
      <c r="B136">
        <f>COUNTIF('Deal Detail'!A116:A597,A136)</f>
        <v>0</v>
      </c>
    </row>
    <row r="137" spans="2:2" x14ac:dyDescent="0.2">
      <c r="B137">
        <f>COUNTIF('Deal Detail'!A117:A598,A137)</f>
        <v>0</v>
      </c>
    </row>
    <row r="138" spans="2:2" x14ac:dyDescent="0.2">
      <c r="B138">
        <f>COUNTIF('Deal Detail'!A118:A599,A138)</f>
        <v>0</v>
      </c>
    </row>
    <row r="139" spans="2:2" x14ac:dyDescent="0.2">
      <c r="B139">
        <f>COUNTIF('Deal Detail'!A119:A600,A139)</f>
        <v>0</v>
      </c>
    </row>
    <row r="140" spans="2:2" x14ac:dyDescent="0.2">
      <c r="B140">
        <f>COUNTIF('Deal Detail'!A120:A601,A140)</f>
        <v>0</v>
      </c>
    </row>
    <row r="141" spans="2:2" x14ac:dyDescent="0.2">
      <c r="B141">
        <f>COUNTIF('Deal Detail'!A121:A602,A141)</f>
        <v>0</v>
      </c>
    </row>
    <row r="142" spans="2:2" x14ac:dyDescent="0.2">
      <c r="B142">
        <f>COUNTIF('Deal Detail'!A122:A603,A142)</f>
        <v>0</v>
      </c>
    </row>
    <row r="143" spans="2:2" x14ac:dyDescent="0.2">
      <c r="B143">
        <f>COUNTIF('Deal Detail'!A123:A604,A143)</f>
        <v>0</v>
      </c>
    </row>
    <row r="144" spans="2:2" x14ac:dyDescent="0.2">
      <c r="B144">
        <f>COUNTIF('Deal Detail'!A124:A605,A144)</f>
        <v>0</v>
      </c>
    </row>
    <row r="145" spans="2:2" x14ac:dyDescent="0.2">
      <c r="B145">
        <f>COUNTIF('Deal Detail'!A125:A606,A145)</f>
        <v>0</v>
      </c>
    </row>
    <row r="146" spans="2:2" x14ac:dyDescent="0.2">
      <c r="B146">
        <f>COUNTIF('Deal Detail'!A126:A607,A146)</f>
        <v>0</v>
      </c>
    </row>
    <row r="147" spans="2:2" x14ac:dyDescent="0.2">
      <c r="B147">
        <f>COUNTIF('Deal Detail'!A127:A608,A147)</f>
        <v>0</v>
      </c>
    </row>
    <row r="148" spans="2:2" x14ac:dyDescent="0.2">
      <c r="B148">
        <f>COUNTIF('Deal Detail'!A128:A609,A148)</f>
        <v>0</v>
      </c>
    </row>
    <row r="149" spans="2:2" x14ac:dyDescent="0.2">
      <c r="B149">
        <f>COUNTIF('Deal Detail'!A129:A610,A149)</f>
        <v>0</v>
      </c>
    </row>
    <row r="150" spans="2:2" x14ac:dyDescent="0.2">
      <c r="B150">
        <f>COUNTIF('Deal Detail'!A130:A611,A150)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2001-05-24T21:40:42Z</cp:lastPrinted>
  <dcterms:created xsi:type="dcterms:W3CDTF">2001-04-19T21:02:22Z</dcterms:created>
  <dcterms:modified xsi:type="dcterms:W3CDTF">2014-09-03T10:30:03Z</dcterms:modified>
</cp:coreProperties>
</file>