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 tabRatio="822"/>
  </bookViews>
  <sheets>
    <sheet name="BROKER DEAL SUMMARY" sheetId="4" r:id="rId1"/>
    <sheet name="FAILED DEALS SUMMARY" sheetId="5" r:id="rId2"/>
    <sheet name="Deal Detail" sheetId="1" r:id="rId3"/>
    <sheet name="Failed Transaction Detail" sheetId="3" r:id="rId4"/>
    <sheet name="Daily Deals Graph" sheetId="6" r:id="rId5"/>
  </sheets>
  <definedNames>
    <definedName name="_xlnm._FilterDatabase" localSheetId="2" hidden="1">'Deal Detail'!$A$13:$AI$370</definedName>
    <definedName name="_xlnm._FilterDatabase" localSheetId="3" hidden="1">'Failed Transaction Detail'!$A$5:$S$97</definedName>
  </definedNames>
  <calcPr calcId="152511"/>
  <pivotCaches>
    <pivotCache cacheId="0" r:id="rId6"/>
    <pivotCache cacheId="1" r:id="rId7"/>
    <pivotCache cacheId="2" r:id="rId8"/>
    <pivotCache cacheId="3" r:id="rId9"/>
    <pivotCache cacheId="4" r:id="rId10"/>
  </pivotCaches>
</workbook>
</file>

<file path=xl/calcChain.xml><?xml version="1.0" encoding="utf-8"?>
<calcChain xmlns="http://schemas.openxmlformats.org/spreadsheetml/2006/main">
  <c r="A14" i="1" l="1"/>
  <c r="B14" i="1"/>
  <c r="C14" i="1"/>
  <c r="A15" i="1"/>
  <c r="B15" i="1"/>
  <c r="C15" i="1"/>
  <c r="D15" i="1"/>
  <c r="A16" i="1"/>
  <c r="B16" i="1"/>
  <c r="D16" i="1" s="1"/>
  <c r="C16" i="1"/>
  <c r="A17" i="1"/>
  <c r="B17" i="1"/>
  <c r="C17" i="1"/>
  <c r="D17" i="1"/>
  <c r="A18" i="1"/>
  <c r="B18" i="1"/>
  <c r="C18" i="1"/>
  <c r="A19" i="1"/>
  <c r="B19" i="1"/>
  <c r="C19" i="1"/>
  <c r="D19" i="1"/>
  <c r="A20" i="1"/>
  <c r="B20" i="1"/>
  <c r="D20" i="1" s="1"/>
  <c r="C20" i="1"/>
  <c r="A21" i="1"/>
  <c r="B21" i="1"/>
  <c r="C21" i="1"/>
  <c r="D21" i="1"/>
  <c r="A22" i="1"/>
  <c r="B22" i="1"/>
  <c r="D22" i="1" s="1"/>
  <c r="C22" i="1"/>
  <c r="A23" i="1"/>
  <c r="B23" i="1"/>
  <c r="C23" i="1"/>
  <c r="D23" i="1"/>
  <c r="A24" i="1"/>
  <c r="B24" i="1"/>
  <c r="C24" i="1"/>
  <c r="A25" i="1"/>
  <c r="B25" i="1"/>
  <c r="C25" i="1"/>
  <c r="D25" i="1"/>
  <c r="A26" i="1"/>
  <c r="B26" i="1"/>
  <c r="D26" i="1" s="1"/>
  <c r="C26" i="1"/>
  <c r="A27" i="1"/>
  <c r="B27" i="1"/>
  <c r="D27" i="1" s="1"/>
  <c r="C27" i="1"/>
  <c r="A28" i="1"/>
  <c r="B28" i="1"/>
  <c r="C28" i="1"/>
  <c r="A29" i="1"/>
  <c r="B29" i="1"/>
  <c r="D29" i="1" s="1"/>
  <c r="C29" i="1"/>
  <c r="A30" i="1"/>
  <c r="B30" i="1"/>
  <c r="C30" i="1"/>
  <c r="A31" i="1"/>
  <c r="B31" i="1"/>
  <c r="C31" i="1"/>
  <c r="D31" i="1"/>
  <c r="A32" i="1"/>
  <c r="B32" i="1"/>
  <c r="C32" i="1"/>
  <c r="A33" i="1"/>
  <c r="B33" i="1"/>
  <c r="D33" i="1" s="1"/>
  <c r="C33" i="1"/>
  <c r="A34" i="1"/>
  <c r="B34" i="1"/>
  <c r="C34" i="1"/>
  <c r="A35" i="1"/>
  <c r="B35" i="1"/>
  <c r="D35" i="1" s="1"/>
  <c r="C35" i="1"/>
  <c r="A36" i="1"/>
  <c r="B36" i="1"/>
  <c r="D36" i="1" s="1"/>
  <c r="C36" i="1"/>
  <c r="A37" i="1"/>
  <c r="B37" i="1"/>
  <c r="C37" i="1"/>
  <c r="D37" i="1"/>
  <c r="A38" i="1"/>
  <c r="B38" i="1"/>
  <c r="D38" i="1" s="1"/>
  <c r="C38" i="1"/>
  <c r="A39" i="1"/>
  <c r="B39" i="1"/>
  <c r="C39" i="1"/>
  <c r="D39" i="1"/>
  <c r="A40" i="1"/>
  <c r="B40" i="1"/>
  <c r="C40" i="1"/>
  <c r="A41" i="1"/>
  <c r="B41" i="1"/>
  <c r="C41" i="1"/>
  <c r="D41" i="1"/>
  <c r="A42" i="1"/>
  <c r="B42" i="1"/>
  <c r="D42" i="1" s="1"/>
  <c r="C42" i="1"/>
  <c r="A43" i="1"/>
  <c r="B43" i="1"/>
  <c r="D43" i="1" s="1"/>
  <c r="C43" i="1"/>
  <c r="A44" i="1"/>
  <c r="B44" i="1"/>
  <c r="C44" i="1"/>
  <c r="A45" i="1"/>
  <c r="B45" i="1"/>
  <c r="D45" i="1" s="1"/>
  <c r="C45" i="1"/>
  <c r="A46" i="1"/>
  <c r="B46" i="1"/>
  <c r="C46" i="1"/>
  <c r="A47" i="1"/>
  <c r="B62" i="6" s="1"/>
  <c r="B47" i="1"/>
  <c r="C47" i="1"/>
  <c r="D47" i="1"/>
  <c r="A48" i="1"/>
  <c r="B48" i="1"/>
  <c r="C48" i="1"/>
  <c r="A49" i="1"/>
  <c r="B49" i="1"/>
  <c r="D49" i="1" s="1"/>
  <c r="C49" i="1"/>
  <c r="A50" i="1"/>
  <c r="B50" i="1"/>
  <c r="C50" i="1"/>
  <c r="A51" i="1"/>
  <c r="B51" i="1"/>
  <c r="D51" i="1" s="1"/>
  <c r="C51" i="1"/>
  <c r="A52" i="1"/>
  <c r="B52" i="1"/>
  <c r="D52" i="1" s="1"/>
  <c r="C52" i="1"/>
  <c r="A53" i="1"/>
  <c r="B53" i="1"/>
  <c r="C53" i="1"/>
  <c r="D53" i="1"/>
  <c r="A54" i="1"/>
  <c r="B54" i="1"/>
  <c r="D54" i="1" s="1"/>
  <c r="C54" i="1"/>
  <c r="A55" i="1"/>
  <c r="B55" i="1"/>
  <c r="C55" i="1"/>
  <c r="D55" i="1"/>
  <c r="A56" i="1"/>
  <c r="B56" i="1"/>
  <c r="C56" i="1"/>
  <c r="A57" i="1"/>
  <c r="B57" i="1"/>
  <c r="C57" i="1"/>
  <c r="D57" i="1"/>
  <c r="A58" i="1"/>
  <c r="B58" i="1"/>
  <c r="D58" i="1" s="1"/>
  <c r="C58" i="1"/>
  <c r="A59" i="1"/>
  <c r="B59" i="1"/>
  <c r="D59" i="1" s="1"/>
  <c r="C59" i="1"/>
  <c r="A60" i="1"/>
  <c r="B60" i="1"/>
  <c r="C60" i="1"/>
  <c r="A61" i="1"/>
  <c r="B61" i="1"/>
  <c r="D61" i="1" s="1"/>
  <c r="C61" i="1"/>
  <c r="A62" i="1"/>
  <c r="B62" i="1"/>
  <c r="C62" i="1"/>
  <c r="A63" i="1"/>
  <c r="B78" i="6" s="1"/>
  <c r="B63" i="1"/>
  <c r="D63" i="1" s="1"/>
  <c r="C63" i="1"/>
  <c r="A64" i="1"/>
  <c r="B64" i="1"/>
  <c r="C64" i="1"/>
  <c r="A65" i="1"/>
  <c r="B65" i="1"/>
  <c r="D65" i="1" s="1"/>
  <c r="C65" i="1"/>
  <c r="A66" i="1"/>
  <c r="B66" i="1"/>
  <c r="C66" i="1"/>
  <c r="A67" i="1"/>
  <c r="B67" i="1"/>
  <c r="D67" i="1" s="1"/>
  <c r="C67" i="1"/>
  <c r="A68" i="1"/>
  <c r="B68" i="1"/>
  <c r="D68" i="1" s="1"/>
  <c r="C68" i="1"/>
  <c r="A69" i="1"/>
  <c r="B69" i="1"/>
  <c r="C69" i="1"/>
  <c r="D69" i="1"/>
  <c r="A70" i="1"/>
  <c r="B70" i="1"/>
  <c r="D70" i="1" s="1"/>
  <c r="C70" i="1"/>
  <c r="A71" i="1"/>
  <c r="B71" i="1"/>
  <c r="C71" i="1"/>
  <c r="D71" i="1"/>
  <c r="A72" i="1"/>
  <c r="B72" i="1"/>
  <c r="C72" i="1"/>
  <c r="A73" i="1"/>
  <c r="B73" i="1"/>
  <c r="C73" i="1"/>
  <c r="D73" i="1"/>
  <c r="A74" i="1"/>
  <c r="B74" i="1"/>
  <c r="D74" i="1" s="1"/>
  <c r="C74" i="1"/>
  <c r="A75" i="1"/>
  <c r="B75" i="1"/>
  <c r="D75" i="1" s="1"/>
  <c r="C75" i="1"/>
  <c r="A76" i="1"/>
  <c r="B76" i="1"/>
  <c r="C76" i="1"/>
  <c r="A77" i="1"/>
  <c r="B77" i="1"/>
  <c r="D77" i="1" s="1"/>
  <c r="C77" i="1"/>
  <c r="A78" i="1"/>
  <c r="B78" i="1"/>
  <c r="C78" i="1"/>
  <c r="A79" i="1"/>
  <c r="B79" i="1"/>
  <c r="D79" i="1" s="1"/>
  <c r="C79" i="1"/>
  <c r="A80" i="1"/>
  <c r="B80" i="1"/>
  <c r="C80" i="1"/>
  <c r="A81" i="1"/>
  <c r="B81" i="1"/>
  <c r="D81" i="1" s="1"/>
  <c r="C81" i="1"/>
  <c r="A82" i="1"/>
  <c r="B82" i="1"/>
  <c r="C82" i="1"/>
  <c r="A83" i="1"/>
  <c r="B83" i="1"/>
  <c r="D83" i="1" s="1"/>
  <c r="C83" i="1"/>
  <c r="A84" i="1"/>
  <c r="B84" i="1"/>
  <c r="D84" i="1" s="1"/>
  <c r="C84" i="1"/>
  <c r="A85" i="1"/>
  <c r="B85" i="1"/>
  <c r="C85" i="1"/>
  <c r="D85" i="1"/>
  <c r="A86" i="1"/>
  <c r="B86" i="1"/>
  <c r="D86" i="1" s="1"/>
  <c r="C86" i="1"/>
  <c r="A87" i="1"/>
  <c r="B87" i="1"/>
  <c r="C87" i="1"/>
  <c r="D87" i="1"/>
  <c r="A88" i="1"/>
  <c r="B88" i="1"/>
  <c r="C88" i="1"/>
  <c r="A89" i="1"/>
  <c r="B89" i="1"/>
  <c r="C89" i="1"/>
  <c r="D89" i="1"/>
  <c r="A90" i="1"/>
  <c r="B90" i="1"/>
  <c r="D90" i="1" s="1"/>
  <c r="C90" i="1"/>
  <c r="A91" i="1"/>
  <c r="B91" i="1"/>
  <c r="D91" i="1" s="1"/>
  <c r="C91" i="1"/>
  <c r="A92" i="1"/>
  <c r="B92" i="1"/>
  <c r="C92" i="1"/>
  <c r="A93" i="1"/>
  <c r="B93" i="1"/>
  <c r="D93" i="1" s="1"/>
  <c r="C93" i="1"/>
  <c r="A94" i="1"/>
  <c r="B94" i="1"/>
  <c r="C94" i="1"/>
  <c r="A95" i="1"/>
  <c r="B95" i="1"/>
  <c r="D95" i="1" s="1"/>
  <c r="C95" i="1"/>
  <c r="A96" i="1"/>
  <c r="B96" i="1"/>
  <c r="C96" i="1"/>
  <c r="A97" i="1"/>
  <c r="B97" i="1"/>
  <c r="D97" i="1" s="1"/>
  <c r="C97" i="1"/>
  <c r="A98" i="1"/>
  <c r="B98" i="1"/>
  <c r="C98" i="1"/>
  <c r="A99" i="1"/>
  <c r="B99" i="1"/>
  <c r="C99" i="1"/>
  <c r="A100" i="1"/>
  <c r="B100" i="1"/>
  <c r="D100" i="1" s="1"/>
  <c r="C100" i="1"/>
  <c r="A101" i="1"/>
  <c r="B101" i="1"/>
  <c r="C101" i="1"/>
  <c r="D101" i="1"/>
  <c r="A102" i="1"/>
  <c r="B102" i="1"/>
  <c r="D102" i="1" s="1"/>
  <c r="C102" i="1"/>
  <c r="A103" i="1"/>
  <c r="B103" i="1"/>
  <c r="C103" i="1"/>
  <c r="D103" i="1"/>
  <c r="A104" i="1"/>
  <c r="B104" i="1"/>
  <c r="C104" i="1"/>
  <c r="A105" i="1"/>
  <c r="B105" i="1"/>
  <c r="C105" i="1"/>
  <c r="D105" i="1"/>
  <c r="A106" i="1"/>
  <c r="B106" i="1"/>
  <c r="D106" i="1" s="1"/>
  <c r="C106" i="1"/>
  <c r="A107" i="1"/>
  <c r="B107" i="1"/>
  <c r="D107" i="1" s="1"/>
  <c r="C107" i="1"/>
  <c r="A108" i="1"/>
  <c r="B108" i="1"/>
  <c r="C108" i="1"/>
  <c r="A109" i="1"/>
  <c r="B109" i="1"/>
  <c r="D109" i="1" s="1"/>
  <c r="C109" i="1"/>
  <c r="A110" i="1"/>
  <c r="B110" i="1"/>
  <c r="C110" i="1"/>
  <c r="A111" i="1"/>
  <c r="B126" i="6" s="1"/>
  <c r="B111" i="1"/>
  <c r="D111" i="1" s="1"/>
  <c r="C111" i="1"/>
  <c r="A112" i="1"/>
  <c r="B112" i="1"/>
  <c r="C112" i="1"/>
  <c r="A113" i="1"/>
  <c r="B113" i="1"/>
  <c r="D113" i="1" s="1"/>
  <c r="C113" i="1"/>
  <c r="A114" i="1"/>
  <c r="B114" i="1"/>
  <c r="C114" i="1"/>
  <c r="A115" i="1"/>
  <c r="B115" i="1"/>
  <c r="C115" i="1"/>
  <c r="A116" i="1"/>
  <c r="B116" i="1"/>
  <c r="D116" i="1" s="1"/>
  <c r="C116" i="1"/>
  <c r="A117" i="1"/>
  <c r="B117" i="1"/>
  <c r="C117" i="1"/>
  <c r="D117" i="1"/>
  <c r="A118" i="1"/>
  <c r="B118" i="1"/>
  <c r="D118" i="1" s="1"/>
  <c r="C118" i="1"/>
  <c r="A119" i="1"/>
  <c r="B119" i="1"/>
  <c r="C119" i="1"/>
  <c r="D119" i="1"/>
  <c r="A120" i="1"/>
  <c r="B120" i="1"/>
  <c r="C120" i="1"/>
  <c r="A121" i="1"/>
  <c r="B121" i="1"/>
  <c r="C121" i="1"/>
  <c r="D121" i="1"/>
  <c r="A122" i="1"/>
  <c r="B122" i="1"/>
  <c r="D122" i="1" s="1"/>
  <c r="C122" i="1"/>
  <c r="A123" i="1"/>
  <c r="B123" i="1"/>
  <c r="D123" i="1" s="1"/>
  <c r="C123" i="1"/>
  <c r="A124" i="1"/>
  <c r="B124" i="1"/>
  <c r="C124" i="1"/>
  <c r="A125" i="1"/>
  <c r="B125" i="1"/>
  <c r="D125" i="1" s="1"/>
  <c r="C125" i="1"/>
  <c r="A126" i="1"/>
  <c r="B126" i="1"/>
  <c r="C126" i="1"/>
  <c r="A127" i="1"/>
  <c r="B127" i="1"/>
  <c r="D127" i="1" s="1"/>
  <c r="C127" i="1"/>
  <c r="A128" i="1"/>
  <c r="B128" i="1"/>
  <c r="C128" i="1"/>
  <c r="A129" i="1"/>
  <c r="B129" i="1"/>
  <c r="D129" i="1" s="1"/>
  <c r="C129" i="1"/>
  <c r="A130" i="1"/>
  <c r="B130" i="1"/>
  <c r="C130" i="1"/>
  <c r="A131" i="1"/>
  <c r="B131" i="1"/>
  <c r="C131" i="1"/>
  <c r="A132" i="1"/>
  <c r="B132" i="1"/>
  <c r="D132" i="1" s="1"/>
  <c r="C132" i="1"/>
  <c r="A133" i="1"/>
  <c r="B133" i="1"/>
  <c r="C133" i="1"/>
  <c r="D133" i="1"/>
  <c r="A134" i="1"/>
  <c r="B134" i="1"/>
  <c r="D134" i="1" s="1"/>
  <c r="C134" i="1"/>
  <c r="A135" i="1"/>
  <c r="B135" i="1"/>
  <c r="C135" i="1"/>
  <c r="D135" i="1"/>
  <c r="A136" i="1"/>
  <c r="B136" i="1"/>
  <c r="C136" i="1"/>
  <c r="A137" i="1"/>
  <c r="B137" i="1"/>
  <c r="C137" i="1"/>
  <c r="D137" i="1"/>
  <c r="A138" i="1"/>
  <c r="B138" i="1"/>
  <c r="D138" i="1" s="1"/>
  <c r="C138" i="1"/>
  <c r="A139" i="1"/>
  <c r="B139" i="1"/>
  <c r="D139" i="1" s="1"/>
  <c r="C139" i="1"/>
  <c r="A140" i="1"/>
  <c r="B140" i="1"/>
  <c r="C140" i="1"/>
  <c r="A141" i="1"/>
  <c r="B141" i="1"/>
  <c r="D141" i="1" s="1"/>
  <c r="C141" i="1"/>
  <c r="A142" i="1"/>
  <c r="B142" i="1"/>
  <c r="C142" i="1"/>
  <c r="A143" i="1"/>
  <c r="B142" i="6" s="1"/>
  <c r="B143" i="1"/>
  <c r="D143" i="1" s="1"/>
  <c r="C143" i="1"/>
  <c r="A144" i="1"/>
  <c r="B144" i="1"/>
  <c r="C144" i="1"/>
  <c r="A145" i="1"/>
  <c r="B145" i="1"/>
  <c r="D145" i="1" s="1"/>
  <c r="C145" i="1"/>
  <c r="A146" i="1"/>
  <c r="B146" i="1"/>
  <c r="C146" i="1"/>
  <c r="A147" i="1"/>
  <c r="B147" i="1"/>
  <c r="D147" i="1" s="1"/>
  <c r="C147" i="1"/>
  <c r="A148" i="1"/>
  <c r="B148" i="1"/>
  <c r="D148" i="1" s="1"/>
  <c r="C148" i="1"/>
  <c r="A149" i="1"/>
  <c r="B149" i="1"/>
  <c r="C149" i="1"/>
  <c r="D149" i="1"/>
  <c r="A150" i="1"/>
  <c r="B150" i="1"/>
  <c r="D150" i="1" s="1"/>
  <c r="C150" i="1"/>
  <c r="A151" i="1"/>
  <c r="B151" i="1"/>
  <c r="C151" i="1"/>
  <c r="D151" i="1"/>
  <c r="A152" i="1"/>
  <c r="B152" i="1"/>
  <c r="C152" i="1"/>
  <c r="A153" i="1"/>
  <c r="B153" i="1"/>
  <c r="C153" i="1"/>
  <c r="D153" i="1"/>
  <c r="A154" i="1"/>
  <c r="B154" i="1"/>
  <c r="D154" i="1" s="1"/>
  <c r="C154" i="1"/>
  <c r="A155" i="1"/>
  <c r="B155" i="1"/>
  <c r="C155" i="1"/>
  <c r="D155" i="1"/>
  <c r="A156" i="1"/>
  <c r="B156" i="1"/>
  <c r="D156" i="1" s="1"/>
  <c r="C156" i="1"/>
  <c r="A157" i="1"/>
  <c r="B157" i="1"/>
  <c r="C157" i="1"/>
  <c r="D157" i="1"/>
  <c r="A158" i="1"/>
  <c r="B158" i="1"/>
  <c r="D158" i="1" s="1"/>
  <c r="C158" i="1"/>
  <c r="A159" i="1"/>
  <c r="B159" i="1"/>
  <c r="C159" i="1"/>
  <c r="D159" i="1"/>
  <c r="A160" i="1"/>
  <c r="B160" i="1"/>
  <c r="D160" i="1" s="1"/>
  <c r="C160" i="1"/>
  <c r="A161" i="1"/>
  <c r="B161" i="1"/>
  <c r="C161" i="1"/>
  <c r="D161" i="1"/>
  <c r="A162" i="1"/>
  <c r="B162" i="1"/>
  <c r="D162" i="1" s="1"/>
  <c r="C162" i="1"/>
  <c r="A163" i="1"/>
  <c r="B163" i="1"/>
  <c r="C163" i="1"/>
  <c r="D163" i="1"/>
  <c r="A164" i="1"/>
  <c r="B164" i="1"/>
  <c r="D164" i="1" s="1"/>
  <c r="C164" i="1"/>
  <c r="A165" i="1"/>
  <c r="B165" i="1"/>
  <c r="C165" i="1"/>
  <c r="D165" i="1"/>
  <c r="A166" i="1"/>
  <c r="B166" i="1"/>
  <c r="D166" i="1" s="1"/>
  <c r="C166" i="1"/>
  <c r="A167" i="1"/>
  <c r="B167" i="1"/>
  <c r="C167" i="1"/>
  <c r="D167" i="1"/>
  <c r="A168" i="1"/>
  <c r="B168" i="1"/>
  <c r="D168" i="1" s="1"/>
  <c r="C168" i="1"/>
  <c r="A169" i="1"/>
  <c r="B169" i="1"/>
  <c r="C169" i="1"/>
  <c r="D169" i="1"/>
  <c r="A170" i="1"/>
  <c r="B170" i="1"/>
  <c r="D170" i="1" s="1"/>
  <c r="C170" i="1"/>
  <c r="A171" i="1"/>
  <c r="B171" i="1"/>
  <c r="C171" i="1"/>
  <c r="D171" i="1"/>
  <c r="A172" i="1"/>
  <c r="B172" i="1"/>
  <c r="D172" i="1" s="1"/>
  <c r="C172" i="1"/>
  <c r="A173" i="1"/>
  <c r="B173" i="1"/>
  <c r="C173" i="1"/>
  <c r="D173" i="1"/>
  <c r="A174" i="1"/>
  <c r="B174" i="1"/>
  <c r="D174" i="1" s="1"/>
  <c r="C174" i="1"/>
  <c r="A175" i="1"/>
  <c r="B175" i="1"/>
  <c r="C175" i="1"/>
  <c r="D175" i="1"/>
  <c r="A176" i="1"/>
  <c r="B176" i="1"/>
  <c r="D176" i="1" s="1"/>
  <c r="C176" i="1"/>
  <c r="A177" i="1"/>
  <c r="B177" i="1"/>
  <c r="C177" i="1"/>
  <c r="D177" i="1"/>
  <c r="A178" i="1"/>
  <c r="B178" i="1"/>
  <c r="D178" i="1" s="1"/>
  <c r="C178" i="1"/>
  <c r="A179" i="1"/>
  <c r="B179" i="1"/>
  <c r="C179" i="1"/>
  <c r="D179" i="1"/>
  <c r="A180" i="1"/>
  <c r="B180" i="1"/>
  <c r="D180" i="1" s="1"/>
  <c r="C180" i="1"/>
  <c r="A181" i="1"/>
  <c r="B181" i="1"/>
  <c r="C181" i="1"/>
  <c r="D181" i="1"/>
  <c r="A182" i="1"/>
  <c r="B182" i="1"/>
  <c r="D182" i="1" s="1"/>
  <c r="C182" i="1"/>
  <c r="A183" i="1"/>
  <c r="B183" i="1"/>
  <c r="C183" i="1"/>
  <c r="D183" i="1"/>
  <c r="A184" i="1"/>
  <c r="B184" i="1"/>
  <c r="D184" i="1" s="1"/>
  <c r="C184" i="1"/>
  <c r="A185" i="1"/>
  <c r="B185" i="1"/>
  <c r="C185" i="1"/>
  <c r="D185" i="1"/>
  <c r="A186" i="1"/>
  <c r="B186" i="1"/>
  <c r="D186" i="1" s="1"/>
  <c r="C186" i="1"/>
  <c r="A187" i="1"/>
  <c r="B187" i="1"/>
  <c r="C187" i="1"/>
  <c r="D187" i="1"/>
  <c r="A188" i="1"/>
  <c r="B188" i="1"/>
  <c r="D188" i="1" s="1"/>
  <c r="C188" i="1"/>
  <c r="A189" i="1"/>
  <c r="B189" i="1"/>
  <c r="C189" i="1"/>
  <c r="D189" i="1"/>
  <c r="A190" i="1"/>
  <c r="B190" i="1"/>
  <c r="D190" i="1" s="1"/>
  <c r="C190" i="1"/>
  <c r="A191" i="1"/>
  <c r="B191" i="1"/>
  <c r="C191" i="1"/>
  <c r="D191" i="1"/>
  <c r="A192" i="1"/>
  <c r="B192" i="1"/>
  <c r="D192" i="1" s="1"/>
  <c r="C192" i="1"/>
  <c r="A193" i="1"/>
  <c r="B193" i="1"/>
  <c r="C193" i="1"/>
  <c r="D193" i="1"/>
  <c r="A194" i="1"/>
  <c r="B194" i="1"/>
  <c r="D194" i="1" s="1"/>
  <c r="C194" i="1"/>
  <c r="A195" i="1"/>
  <c r="B195" i="1"/>
  <c r="C195" i="1"/>
  <c r="D195" i="1"/>
  <c r="A196" i="1"/>
  <c r="B196" i="1"/>
  <c r="D196" i="1" s="1"/>
  <c r="C196" i="1"/>
  <c r="A197" i="1"/>
  <c r="B197" i="1"/>
  <c r="C197" i="1"/>
  <c r="D197" i="1"/>
  <c r="A198" i="1"/>
  <c r="B198" i="1"/>
  <c r="D198" i="1" s="1"/>
  <c r="C198" i="1"/>
  <c r="A199" i="1"/>
  <c r="B199" i="1"/>
  <c r="C199" i="1"/>
  <c r="D199" i="1"/>
  <c r="A200" i="1"/>
  <c r="B200" i="1"/>
  <c r="D200" i="1" s="1"/>
  <c r="C200" i="1"/>
  <c r="A201" i="1"/>
  <c r="B201" i="1"/>
  <c r="C201" i="1"/>
  <c r="D201" i="1"/>
  <c r="A202" i="1"/>
  <c r="B202" i="1"/>
  <c r="D202" i="1" s="1"/>
  <c r="C202" i="1"/>
  <c r="A203" i="1"/>
  <c r="B203" i="1"/>
  <c r="C203" i="1"/>
  <c r="D203" i="1"/>
  <c r="A204" i="1"/>
  <c r="B204" i="1"/>
  <c r="D204" i="1" s="1"/>
  <c r="C204" i="1"/>
  <c r="A205" i="1"/>
  <c r="B205" i="1"/>
  <c r="C205" i="1"/>
  <c r="D205" i="1"/>
  <c r="A206" i="1"/>
  <c r="B206" i="1"/>
  <c r="D206" i="1" s="1"/>
  <c r="C206" i="1"/>
  <c r="A207" i="1"/>
  <c r="B207" i="1"/>
  <c r="C207" i="1"/>
  <c r="D207" i="1"/>
  <c r="A208" i="1"/>
  <c r="B208" i="1"/>
  <c r="D208" i="1" s="1"/>
  <c r="C208" i="1"/>
  <c r="A209" i="1"/>
  <c r="B209" i="1"/>
  <c r="C209" i="1"/>
  <c r="D209" i="1"/>
  <c r="A210" i="1"/>
  <c r="B210" i="1"/>
  <c r="D210" i="1" s="1"/>
  <c r="C210" i="1"/>
  <c r="A211" i="1"/>
  <c r="B211" i="1"/>
  <c r="C211" i="1"/>
  <c r="D211" i="1"/>
  <c r="A212" i="1"/>
  <c r="B212" i="1"/>
  <c r="D212" i="1" s="1"/>
  <c r="C212" i="1"/>
  <c r="A213" i="1"/>
  <c r="B213" i="1"/>
  <c r="C213" i="1"/>
  <c r="D213" i="1"/>
  <c r="A214" i="1"/>
  <c r="B214" i="1"/>
  <c r="D214" i="1" s="1"/>
  <c r="C214" i="1"/>
  <c r="A215" i="1"/>
  <c r="B215" i="1"/>
  <c r="C215" i="1"/>
  <c r="D215" i="1"/>
  <c r="A216" i="1"/>
  <c r="B216" i="1"/>
  <c r="D216" i="1" s="1"/>
  <c r="C216" i="1"/>
  <c r="A217" i="1"/>
  <c r="B217" i="1"/>
  <c r="C217" i="1"/>
  <c r="D217" i="1"/>
  <c r="A218" i="1"/>
  <c r="B218" i="1"/>
  <c r="D218" i="1" s="1"/>
  <c r="C218" i="1"/>
  <c r="A219" i="1"/>
  <c r="B219" i="1"/>
  <c r="C219" i="1"/>
  <c r="D219" i="1"/>
  <c r="A220" i="1"/>
  <c r="B220" i="1"/>
  <c r="D220" i="1" s="1"/>
  <c r="C220" i="1"/>
  <c r="A221" i="1"/>
  <c r="B221" i="1"/>
  <c r="C221" i="1"/>
  <c r="D221" i="1"/>
  <c r="A222" i="1"/>
  <c r="B222" i="1"/>
  <c r="D222" i="1" s="1"/>
  <c r="C222" i="1"/>
  <c r="A223" i="1"/>
  <c r="B223" i="1"/>
  <c r="C223" i="1"/>
  <c r="D223" i="1"/>
  <c r="A224" i="1"/>
  <c r="B224" i="1"/>
  <c r="D224" i="1" s="1"/>
  <c r="C224" i="1"/>
  <c r="A225" i="1"/>
  <c r="B225" i="1"/>
  <c r="C225" i="1"/>
  <c r="D225" i="1"/>
  <c r="A226" i="1"/>
  <c r="B226" i="1"/>
  <c r="D226" i="1" s="1"/>
  <c r="C226" i="1"/>
  <c r="A227" i="1"/>
  <c r="B227" i="1"/>
  <c r="C227" i="1"/>
  <c r="D227" i="1"/>
  <c r="A228" i="1"/>
  <c r="B228" i="1"/>
  <c r="D228" i="1" s="1"/>
  <c r="C228" i="1"/>
  <c r="A229" i="1"/>
  <c r="B229" i="1"/>
  <c r="C229" i="1"/>
  <c r="D229" i="1"/>
  <c r="A230" i="1"/>
  <c r="B230" i="1"/>
  <c r="D230" i="1" s="1"/>
  <c r="C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B150" i="6" l="1"/>
  <c r="B135" i="6"/>
  <c r="B127" i="6"/>
  <c r="B120" i="6"/>
  <c r="B97" i="6"/>
  <c r="B92" i="6"/>
  <c r="B89" i="6"/>
  <c r="B55" i="6"/>
  <c r="B38" i="6"/>
  <c r="B95" i="6"/>
  <c r="B115" i="6"/>
  <c r="B112" i="6"/>
  <c r="B65" i="6"/>
  <c r="B60" i="6"/>
  <c r="B57" i="6"/>
  <c r="B102" i="6"/>
  <c r="B72" i="6"/>
  <c r="B40" i="6"/>
  <c r="B124" i="6"/>
  <c r="B121" i="6"/>
  <c r="D99" i="1"/>
  <c r="B99" i="6"/>
  <c r="B96" i="6"/>
  <c r="B94" i="6"/>
  <c r="B134" i="6"/>
  <c r="B119" i="6"/>
  <c r="B111" i="6"/>
  <c r="B104" i="6"/>
  <c r="B81" i="6"/>
  <c r="B76" i="6"/>
  <c r="B73" i="6"/>
  <c r="B54" i="6"/>
  <c r="B49" i="6"/>
  <c r="B44" i="6"/>
  <c r="B41" i="6"/>
  <c r="B35" i="6"/>
  <c r="B87" i="6"/>
  <c r="B79" i="6"/>
  <c r="B47" i="6"/>
  <c r="B110" i="6"/>
  <c r="B129" i="6"/>
  <c r="D131" i="1"/>
  <c r="B131" i="6"/>
  <c r="B128" i="6"/>
  <c r="B86" i="6"/>
  <c r="B71" i="6"/>
  <c r="B118" i="6"/>
  <c r="B103" i="6"/>
  <c r="B88" i="6"/>
  <c r="B145" i="6"/>
  <c r="B140" i="6"/>
  <c r="B137" i="6"/>
  <c r="D115" i="1"/>
  <c r="B70" i="6"/>
  <c r="B147" i="6"/>
  <c r="B144" i="6"/>
  <c r="B67" i="6"/>
  <c r="B64" i="6"/>
  <c r="B143" i="6"/>
  <c r="B136" i="6"/>
  <c r="B113" i="6"/>
  <c r="B108" i="6"/>
  <c r="B105" i="6"/>
  <c r="B83" i="6"/>
  <c r="B80" i="6"/>
  <c r="B63" i="6"/>
  <c r="B56" i="6"/>
  <c r="B51" i="6"/>
  <c r="B48" i="6"/>
  <c r="B39" i="6"/>
  <c r="B46" i="6"/>
  <c r="B141" i="6"/>
  <c r="B125" i="6"/>
  <c r="B109" i="6"/>
  <c r="B93" i="6"/>
  <c r="B77" i="6"/>
  <c r="B61" i="6"/>
  <c r="B45" i="6"/>
  <c r="D152" i="1"/>
  <c r="D136" i="1"/>
  <c r="D120" i="1"/>
  <c r="B138" i="6"/>
  <c r="D104" i="1"/>
  <c r="B122" i="6"/>
  <c r="D88" i="1"/>
  <c r="B106" i="6"/>
  <c r="D72" i="1"/>
  <c r="B90" i="6"/>
  <c r="D56" i="1"/>
  <c r="B74" i="6"/>
  <c r="D40" i="1"/>
  <c r="B58" i="6"/>
  <c r="D24" i="1"/>
  <c r="B42" i="6"/>
  <c r="D140" i="1"/>
  <c r="B133" i="6"/>
  <c r="D108" i="1"/>
  <c r="D92" i="1"/>
  <c r="D44" i="1"/>
  <c r="B37" i="6"/>
  <c r="D142" i="1"/>
  <c r="D126" i="1"/>
  <c r="D110" i="1"/>
  <c r="D94" i="1"/>
  <c r="D78" i="1"/>
  <c r="D62" i="1"/>
  <c r="D46" i="1"/>
  <c r="D30" i="1"/>
  <c r="D14" i="1"/>
  <c r="B149" i="6"/>
  <c r="D124" i="1"/>
  <c r="B117" i="6"/>
  <c r="B101" i="6"/>
  <c r="D76" i="1"/>
  <c r="B85" i="6"/>
  <c r="D60" i="1"/>
  <c r="B69" i="6"/>
  <c r="B53" i="6"/>
  <c r="D28" i="1"/>
  <c r="D144" i="1"/>
  <c r="D128" i="1"/>
  <c r="B146" i="6"/>
  <c r="D112" i="1"/>
  <c r="B130" i="6"/>
  <c r="D96" i="1"/>
  <c r="B114" i="6"/>
  <c r="D80" i="1"/>
  <c r="B98" i="6"/>
  <c r="D64" i="1"/>
  <c r="B82" i="6"/>
  <c r="D48" i="1"/>
  <c r="B66" i="6"/>
  <c r="D32" i="1"/>
  <c r="B50" i="6"/>
  <c r="B34" i="6"/>
  <c r="D146" i="1"/>
  <c r="D130" i="1"/>
  <c r="B148" i="6"/>
  <c r="B139" i="6"/>
  <c r="D114" i="1"/>
  <c r="B132" i="6"/>
  <c r="B123" i="6"/>
  <c r="D98" i="1"/>
  <c r="B116" i="6"/>
  <c r="B107" i="6"/>
  <c r="D82" i="1"/>
  <c r="B100" i="6"/>
  <c r="B91" i="6"/>
  <c r="D66" i="1"/>
  <c r="B84" i="6"/>
  <c r="B75" i="6"/>
  <c r="D50" i="1"/>
  <c r="B68" i="6"/>
  <c r="B59" i="6"/>
  <c r="D34" i="1"/>
  <c r="B52" i="6"/>
  <c r="B43" i="6"/>
  <c r="D18" i="1"/>
  <c r="B36" i="6"/>
</calcChain>
</file>

<file path=xl/sharedStrings.xml><?xml version="1.0" encoding="utf-8"?>
<sst xmlns="http://schemas.openxmlformats.org/spreadsheetml/2006/main" count="9103" uniqueCount="754">
  <si>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</si>
  <si>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</si>
  <si>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</si>
  <si>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</si>
  <si>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</si>
  <si>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</si>
  <si>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</si>
  <si>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</si>
  <si>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</si>
  <si>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</si>
  <si>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</si>
  <si>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</si>
  <si>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</si>
  <si>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</si>
  <si>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</si>
  <si>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</si>
  <si>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</si>
  <si>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</si>
  <si>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</si>
  <si>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</si>
  <si>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</si>
  <si>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</si>
  <si>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</si>
  <si>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</si>
  <si>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</si>
  <si>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</si>
  <si>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</si>
  <si>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</si>
  <si>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</si>
  <si>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</si>
  <si>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</si>
  <si>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</si>
  <si>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</si>
  <si>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</si>
  <si>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</si>
  <si>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</si>
  <si>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</si>
  <si>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</si>
  <si>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</si>
  <si>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</si>
  <si>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</si>
  <si>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</si>
  <si>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</si>
  <si>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</si>
  <si>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</si>
  <si>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</si>
  <si>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</si>
  <si>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</si>
  <si>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</si>
  <si>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</si>
  <si>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</si>
  <si>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</si>
  <si>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</si>
  <si>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</si>
  <si>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</si>
  <si>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</si>
  <si>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</si>
  <si>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</si>
  <si>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</si>
  <si>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</si>
  <si>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</si>
  <si>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</si>
  <si>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</si>
  <si>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</si>
  <si>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</si>
  <si>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</si>
  <si>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</si>
  <si>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</si>
  <si>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</si>
  <si>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</si>
  <si>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</si>
  <si>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</si>
  <si>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</si>
  <si>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</si>
  <si>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</si>
  <si>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</si>
  <si>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</si>
  <si>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</si>
  <si>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</si>
  <si>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</si>
  <si>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</si>
  <si>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</si>
  <si>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</si>
  <si>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</si>
  <si>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</si>
  <si>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</si>
  <si>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</si>
  <si>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</si>
  <si>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</si>
  <si>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</si>
  <si>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</si>
  <si>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</si>
  <si>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</si>
  <si>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</si>
  <si>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</si>
  <si>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</si>
  <si>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</si>
  <si>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</si>
  <si>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</si>
  <si>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</si>
  <si>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</si>
  <si>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</si>
  <si>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</si>
  <si>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</si>
  <si>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</si>
  <si>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</si>
  <si>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</si>
  <si>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</si>
  <si>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</si>
  <si>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</si>
  <si>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</si>
  <si>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</si>
  <si>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</si>
  <si>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</si>
  <si>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</si>
  <si>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</si>
  <si>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</si>
  <si>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</si>
  <si>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</si>
  <si>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</si>
  <si>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</si>
  <si>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</si>
  <si>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</si>
  <si>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</si>
  <si>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</si>
  <si>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</si>
  <si>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</si>
  <si>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</si>
  <si>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</si>
  <si>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</si>
  <si>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</si>
  <si>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</si>
  <si>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</si>
  <si>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</si>
  <si>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</si>
  <si>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</si>
  <si>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</si>
  <si>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</si>
  <si>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</si>
  <si>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</si>
  <si>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</si>
  <si>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</si>
  <si>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</si>
  <si>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</si>
  <si>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</si>
  <si>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</si>
  <si>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</si>
  <si>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</si>
  <si>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</si>
  <si>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</si>
  <si>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</si>
  <si>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</si>
  <si>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</si>
  <si>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</si>
  <si>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</si>
  <si>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</si>
  <si>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</si>
  <si>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</si>
  <si>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</si>
  <si>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</si>
  <si>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</si>
  <si>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</si>
  <si>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</si>
  <si>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</si>
  <si>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</si>
  <si>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</si>
  <si>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</si>
  <si>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</si>
  <si>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</si>
  <si>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</si>
  <si>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</si>
  <si>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</si>
  <si>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</si>
  <si>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</si>
  <si>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</si>
  <si>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</si>
  <si>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</si>
  <si>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</si>
  <si>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</si>
  <si>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</si>
  <si>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</si>
  <si>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</si>
  <si>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</si>
  <si>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</si>
  <si>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</si>
  <si>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</si>
  <si>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</si>
  <si>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</si>
  <si>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</si>
  <si>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</si>
  <si>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</si>
  <si>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</si>
  <si>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</si>
  <si>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</si>
  <si>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</si>
  <si>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</si>
  <si>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</si>
  <si>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</si>
  <si>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</si>
  <si>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</si>
  <si>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</si>
  <si>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</si>
  <si>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</si>
  <si>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</si>
  <si>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</si>
  <si>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</si>
  <si>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</si>
  <si>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</si>
  <si>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</si>
  <si>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</si>
  <si>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</si>
  <si>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</si>
  <si>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</si>
  <si>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</si>
  <si>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</si>
  <si>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</si>
  <si>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</si>
  <si>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</si>
  <si>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</si>
  <si>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</si>
  <si>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</si>
  <si>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</si>
  <si>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</si>
  <si>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</si>
  <si>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</si>
  <si>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</si>
  <si>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</si>
  <si>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</si>
  <si>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</si>
  <si>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</si>
  <si>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</si>
  <si>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</si>
  <si>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</si>
  <si>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</si>
  <si>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</si>
  <si>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</si>
  <si>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</si>
  <si>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</si>
  <si>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</si>
  <si>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</si>
  <si>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</si>
  <si>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</si>
  <si>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</si>
  <si>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</si>
  <si>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</si>
  <si>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</si>
  <si>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</si>
  <si>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</si>
  <si>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</si>
  <si>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</si>
  <si>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</si>
  <si>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</si>
  <si>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</si>
  <si>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</si>
  <si>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</si>
  <si>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</si>
  <si>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</si>
  <si>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</si>
  <si>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</si>
  <si>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</si>
  <si>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</si>
  <si>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</si>
  <si>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</si>
  <si>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</si>
  <si>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</si>
  <si>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</si>
  <si>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</si>
  <si>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</si>
  <si>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</si>
  <si>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</si>
  <si>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</si>
  <si>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</si>
  <si>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</si>
  <si>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</si>
  <si>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</si>
  <si>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</si>
  <si>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</si>
  <si>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</si>
  <si>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</si>
  <si>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</si>
  <si>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</si>
  <si>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</si>
  <si>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</si>
  <si>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</si>
  <si>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</si>
  <si>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</si>
  <si>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</si>
  <si>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</si>
  <si>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</si>
  <si>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</si>
  <si>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</si>
  <si>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</si>
  <si>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</si>
  <si>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</si>
  <si>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</si>
  <si>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</si>
  <si>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</si>
  <si>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</si>
  <si>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</si>
  <si>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</si>
  <si>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</si>
  <si>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</si>
  <si>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</si>
  <si>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</si>
  <si>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</si>
  <si>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</si>
  <si>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</si>
  <si>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</si>
  <si>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</si>
  <si>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</si>
  <si>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</si>
  <si>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</si>
  <si>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</si>
  <si>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</si>
  <si>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</si>
  <si>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</si>
  <si>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</si>
  <si>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</si>
  <si>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</si>
  <si>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</si>
  <si>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</si>
  <si>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</si>
  <si>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</si>
  <si>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</si>
  <si>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</si>
  <si>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</si>
  <si>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</si>
  <si>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</si>
  <si>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</si>
  <si>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</si>
  <si>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</si>
  <si>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</si>
  <si>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</si>
  <si>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</si>
  <si>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</si>
  <si>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</si>
  <si>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</si>
  <si>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</si>
  <si>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</si>
  <si>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</si>
  <si>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</si>
  <si>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</si>
  <si>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</si>
  <si>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</si>
  <si>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</si>
  <si>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</si>
  <si>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</si>
  <si>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</si>
  <si>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</si>
  <si>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</si>
  <si>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</si>
  <si>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</si>
  <si>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</si>
  <si>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</si>
  <si>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</si>
  <si>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</si>
  <si>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</si>
  <si>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</si>
  <si>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</si>
  <si>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</si>
  <si>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</si>
  <si>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</si>
  <si>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</si>
  <si>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</si>
  <si>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</si>
  <si>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</si>
  <si>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</si>
  <si>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</si>
  <si>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</si>
  <si>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</si>
  <si>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</si>
  <si>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</si>
  <si>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</si>
  <si>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</si>
  <si>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</si>
  <si>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</si>
  <si>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</si>
  <si>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</si>
  <si>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</si>
  <si>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</si>
  <si>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</si>
  <si>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</si>
  <si>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</si>
  <si>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</si>
  <si>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</si>
  <si>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</si>
  <si>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</si>
  <si>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</si>
  <si>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</si>
  <si>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</si>
  <si>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</si>
  <si>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</si>
  <si>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</si>
  <si>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</si>
  <si>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</si>
  <si>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</si>
  <si>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</si>
  <si>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</si>
  <si>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</si>
  <si>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</si>
  <si>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</si>
  <si>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</si>
  <si>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</si>
  <si>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</si>
  <si>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</si>
  <si>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</si>
  <si>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</si>
  <si>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</si>
  <si>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</si>
  <si>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</si>
  <si>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</si>
  <si>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</si>
  <si>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</si>
  <si>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</si>
  <si>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</si>
  <si>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</si>
  <si>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</si>
  <si>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</si>
  <si>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</si>
  <si>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</si>
  <si>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</si>
  <si>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</si>
  <si>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</si>
  <si>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</si>
  <si>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</si>
  <si>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</si>
  <si>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</si>
  <si>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</si>
  <si>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</si>
  <si>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</si>
  <si>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</si>
  <si>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</si>
  <si>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</si>
  <si>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</si>
  <si>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</si>
  <si>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</si>
  <si>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</si>
  <si>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</si>
  <si>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</si>
  <si>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</si>
  <si>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</si>
  <si>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</si>
  <si>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</si>
  <si>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</si>
  <si>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</si>
  <si>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</si>
  <si>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</si>
  <si>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</si>
  <si>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</si>
  <si>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</si>
  <si>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</si>
  <si>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</si>
  <si>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</si>
  <si>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</si>
  <si>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</si>
  <si>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</si>
  <si>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</si>
  <si>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</si>
  <si>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</si>
  <si>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</si>
  <si>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</si>
  <si>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</si>
  <si>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</si>
  <si>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</si>
  <si>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</si>
  <si>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</si>
  <si>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</si>
  <si>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</si>
  <si>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</si>
  <si>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</si>
  <si>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</si>
  <si>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</si>
  <si>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</si>
  <si>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</si>
  <si>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</si>
  <si>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</si>
  <si>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</si>
  <si>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</si>
  <si>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</si>
  <si>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</si>
  <si>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</si>
  <si>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</si>
  <si>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</si>
  <si>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</si>
  <si>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</si>
  <si>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</si>
  <si>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</si>
  <si>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</si>
  <si>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</si>
  <si>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</si>
  <si>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</si>
  <si>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</si>
  <si>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</si>
  <si>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</si>
  <si>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</si>
  <si>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</si>
  <si>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</si>
  <si>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</si>
  <si>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</si>
  <si>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</si>
  <si>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</si>
  <si>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</si>
  <si>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</si>
  <si>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</si>
  <si>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</si>
  <si>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</si>
  <si>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</si>
  <si>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</si>
  <si>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</si>
  <si>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</si>
  <si>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</si>
  <si>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</si>
  <si>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</si>
  <si>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</si>
  <si>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</si>
  <si>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</si>
  <si>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</si>
  <si>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</si>
  <si>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</si>
  <si>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</si>
  <si>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</si>
  <si>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</si>
  <si>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</si>
  <si>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</si>
  <si>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</si>
  <si>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</si>
  <si>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</si>
  <si>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LIFE TO DATE (First Trade March 28, 2001)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</si>
  <si>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</si>
  <si>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</si>
  <si>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</si>
  <si>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</si>
  <si>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</si>
  <si>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</si>
  <si>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</si>
  <si>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</si>
  <si>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</si>
  <si>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</si>
  <si>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</si>
  <si>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</si>
  <si>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</si>
  <si>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</si>
  <si>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</si>
  <si>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</si>
  <si>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</si>
  <si>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</si>
  <si>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</si>
  <si>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</si>
  <si>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</si>
  <si>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</si>
  <si>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</si>
  <si>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</si>
  <si>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</si>
  <si>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</si>
  <si>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</si>
  <si>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</si>
  <si>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</si>
  <si>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</si>
  <si>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</si>
  <si>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</si>
  <si>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</si>
  <si>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</si>
  <si>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</si>
  <si>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</si>
  <si>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</si>
  <si>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</si>
  <si>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</si>
  <si>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</si>
  <si>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</si>
  <si>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</si>
  <si>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</si>
  <si>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</si>
  <si>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</si>
  <si>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</si>
  <si>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</si>
  <si>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</si>
  <si>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</si>
  <si>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</si>
  <si>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</si>
  <si>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</si>
  <si>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</si>
  <si>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</si>
  <si>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</si>
  <si>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</si>
  <si>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</si>
  <si>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</si>
  <si>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</si>
  <si>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</si>
  <si>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</si>
  <si>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</si>
  <si>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</si>
  <si>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</si>
  <si>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</si>
  <si>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</si>
  <si>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</si>
  <si>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</si>
  <si>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</si>
  <si>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</si>
  <si>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</si>
  <si>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</si>
  <si>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</si>
  <si>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</si>
  <si>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</si>
  <si>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</si>
  <si>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</si>
  <si>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</si>
  <si>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</si>
  <si>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</si>
  <si>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</si>
  <si>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</si>
  <si>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</si>
  <si>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</si>
  <si>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</si>
  <si>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</si>
  <si>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</si>
  <si>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</si>
  <si>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</si>
  <si>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</si>
  <si>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</si>
  <si>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</si>
  <si>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</si>
  <si>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</si>
  <si>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</si>
  <si>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</si>
  <si>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</si>
  <si>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</si>
  <si>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</si>
  <si>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</si>
  <si>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</si>
  <si>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</si>
  <si>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</si>
  <si>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</si>
  <si>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</si>
  <si>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</si>
  <si>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</si>
  <si>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</si>
  <si>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</si>
  <si>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</si>
  <si>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</si>
  <si>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</si>
  <si>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</si>
  <si>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</si>
  <si>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</si>
  <si>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</si>
  <si>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</si>
  <si>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</si>
  <si>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</si>
  <si>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</si>
  <si>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</si>
  <si>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</si>
  <si>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</si>
  <si>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</si>
  <si>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</si>
  <si>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</si>
  <si>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</si>
  <si>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</si>
  <si>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</si>
  <si>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</si>
  <si>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</si>
  <si>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</si>
  <si>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</si>
  <si>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</si>
  <si>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</si>
  <si>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</si>
  <si>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</si>
  <si>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</si>
  <si>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</si>
  <si>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</si>
  <si>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</si>
  <si>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</si>
  <si>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</si>
  <si>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</si>
  <si>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</si>
  <si>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</si>
  <si>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</si>
  <si>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</si>
  <si>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</si>
  <si>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</si>
  <si>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</si>
  <si>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</si>
  <si>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</si>
  <si>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</si>
  <si>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</si>
  <si>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</si>
  <si>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</si>
  <si>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</si>
  <si>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</si>
  <si>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</si>
  <si>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</si>
  <si>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</si>
  <si>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</si>
  <si>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</si>
  <si>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</si>
  <si>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</si>
  <si>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</si>
  <si>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</si>
  <si>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</si>
  <si>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</si>
  <si>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</si>
  <si>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</si>
  <si>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</si>
  <si>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</si>
  <si>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</si>
  <si>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</si>
  <si>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</si>
  <si>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</si>
  <si>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</si>
  <si>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</si>
  <si>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</si>
  <si>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</si>
  <si>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</si>
  <si>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</si>
  <si>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</si>
  <si>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</si>
  <si>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</si>
  <si>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</si>
  <si>
    <t>DATE</t>
  </si>
  <si>
    <t>DEALS</t>
  </si>
  <si>
    <t>US Pwr Phy Firm  NEPOOL Peak             25May01         USD/MWh</t>
  </si>
  <si>
    <t>US Pwr Phy Firm  Entergy Peak            25May01         USD/MWh</t>
  </si>
  <si>
    <t>US Pwr Phy Firm  Entergy Peak            Jun01           USD/MWh</t>
  </si>
  <si>
    <t>LT-SPP</t>
  </si>
  <si>
    <t>CBOHN010</t>
  </si>
  <si>
    <t>US Pwr Fin Swap  ISO NY Z-G Peak         04-08Jun01      USD/MWh</t>
  </si>
  <si>
    <t>NYSPower</t>
  </si>
  <si>
    <t>MSCH1234</t>
  </si>
  <si>
    <t>US Pwr Phy Firm  Mid-C Peak              Jul01           USD/MWh</t>
  </si>
  <si>
    <t>US Pwr Phy Firm  COB N/S Peak            Jul01           USD/MWh</t>
  </si>
  <si>
    <t>VB8540.1</t>
  </si>
  <si>
    <t>VB8604.1</t>
  </si>
  <si>
    <t>VB8949.1</t>
  </si>
  <si>
    <t>VB9191.1</t>
  </si>
  <si>
    <t>US Pwr Phy Firm  Cinergy Peak            04-08Jun01      USD/MWh</t>
  </si>
  <si>
    <t>US Pwr Phy Unp B ERCOT Peak              Jun01           USD/MWh</t>
  </si>
  <si>
    <t>MSMI1234</t>
  </si>
  <si>
    <t>VB9981.1</t>
  </si>
  <si>
    <t>US Pwr Phy Unp B ERCOT Peak              Jul-Aug01       USD/MWh</t>
  </si>
  <si>
    <t>US Gas Phy Index IF NGPL TXOK GC         Jun01           USD/MM</t>
  </si>
  <si>
    <t>TDONOHO</t>
  </si>
  <si>
    <t>ENA - IM Central Gulf</t>
  </si>
  <si>
    <t>VC0233.1 / 809709</t>
  </si>
  <si>
    <t>US Gas Basis     NGI SoCal               Nov-Dec01       USD/MM</t>
  </si>
  <si>
    <t>KHOLST</t>
  </si>
  <si>
    <t>FT-West</t>
  </si>
  <si>
    <t>VC0424.1</t>
  </si>
  <si>
    <t>VC0492.1</t>
  </si>
  <si>
    <t>US Gas Basis     SONAT LA                Jun01           USD/MM</t>
  </si>
  <si>
    <t>VC0989.1</t>
  </si>
  <si>
    <t>Southern Company Services, Inc.</t>
  </si>
  <si>
    <t>US Pwr Phy Firm  SOCO Peak               Jun02           USD/MWh</t>
  </si>
  <si>
    <t>American Electric Power Company Inc.</t>
  </si>
  <si>
    <t>US Pwr Phy Firm  PJM-W OffPk             Jul-Aug01       USD/MWh</t>
  </si>
  <si>
    <t>US Pwr Phy Firm  TVA Peak                04-08Jun01      USD/MWh</t>
  </si>
  <si>
    <t>EnronOnline Broker Detail for 5/24/2001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</si>
</sst>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3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6" xfId="0" applyFont="1" applyBorder="1"/>
    <xf numFmtId="0" fontId="10" fillId="4" borderId="16" xfId="0" applyFont="1" applyFill="1" applyBorder="1" applyAlignment="1">
      <alignment horizontal="centerContinuous"/>
    </xf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4" borderId="11" xfId="0" applyFont="1" applyFill="1" applyBorder="1" applyAlignment="1">
      <alignment horizontal="centerContinuous"/>
    </xf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0" fillId="4" borderId="9" xfId="0" applyFont="1" applyFill="1" applyBorder="1" applyAlignment="1">
      <alignment horizontal="centerContinuous"/>
    </xf>
    <xf numFmtId="0" fontId="10" fillId="4" borderId="10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37" fontId="7" fillId="0" borderId="1" xfId="0" applyNumberFormat="1" applyFont="1" applyBorder="1"/>
    <xf numFmtId="5" fontId="7" fillId="0" borderId="2" xfId="0" applyNumberFormat="1" applyFont="1" applyBorder="1"/>
    <xf numFmtId="37" fontId="7" fillId="0" borderId="7" xfId="0" applyNumberFormat="1" applyFont="1" applyBorder="1"/>
    <xf numFmtId="5" fontId="7" fillId="0" borderId="3" xfId="0" applyNumberFormat="1" applyFont="1" applyBorder="1"/>
    <xf numFmtId="0" fontId="2" fillId="0" borderId="6" xfId="0" applyFont="1" applyFill="1" applyBorder="1"/>
    <xf numFmtId="169" fontId="0" fillId="0" borderId="0" xfId="0" applyNumberFormat="1"/>
    <xf numFmtId="0" fontId="0" fillId="2" borderId="26" xfId="0" applyFill="1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 wrapText="1"/>
    </xf>
    <xf numFmtId="37" fontId="7" fillId="0" borderId="12" xfId="0" applyNumberFormat="1" applyFont="1" applyBorder="1" applyAlignment="1">
      <alignment horizontal="center" vertical="center"/>
    </xf>
    <xf numFmtId="37" fontId="7" fillId="0" borderId="2" xfId="0" applyNumberFormat="1" applyFont="1" applyBorder="1" applyAlignment="1">
      <alignment horizontal="center" vertical="center" wrapText="1"/>
    </xf>
    <xf numFmtId="37" fontId="7" fillId="0" borderId="27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89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</font>
    </dxf>
    <dxf>
      <font>
        <b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</font>
    </dxf>
    <dxf>
      <font>
        <b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DEALS PER DAY
</a:t>
            </a:r>
          </a:p>
        </c:rich>
      </c:tx>
      <c:layout>
        <c:manualLayout>
          <c:xMode val="edge"/>
          <c:yMode val="edge"/>
          <c:x val="0.38143790079590056"/>
          <c:y val="2.8463907959285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460641390858761E-2"/>
          <c:y val="0.17837382321152009"/>
          <c:w val="0.94696104936721404"/>
          <c:h val="0.751447170125127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Deals Graph'!$B$33</c:f>
              <c:strCache>
                <c:ptCount val="1"/>
                <c:pt idx="0">
                  <c:v>DEALS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'Daily Deals Graph'!$A$34:$A$69</c:f>
              <c:numCache>
                <c:formatCode>mm/dd/yy</c:formatCode>
                <c:ptCount val="36"/>
                <c:pt idx="0">
                  <c:v>36980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36997</c:v>
                </c:pt>
                <c:pt idx="9">
                  <c:v>36998</c:v>
                </c:pt>
                <c:pt idx="10">
                  <c:v>36999</c:v>
                </c:pt>
                <c:pt idx="11">
                  <c:v>37000</c:v>
                </c:pt>
                <c:pt idx="12">
                  <c:v>37001</c:v>
                </c:pt>
                <c:pt idx="13">
                  <c:v>37004</c:v>
                </c:pt>
                <c:pt idx="14">
                  <c:v>37005</c:v>
                </c:pt>
                <c:pt idx="15">
                  <c:v>37006</c:v>
                </c:pt>
                <c:pt idx="16">
                  <c:v>37007</c:v>
                </c:pt>
                <c:pt idx="17">
                  <c:v>37008</c:v>
                </c:pt>
                <c:pt idx="18">
                  <c:v>37011</c:v>
                </c:pt>
                <c:pt idx="19">
                  <c:v>37012</c:v>
                </c:pt>
                <c:pt idx="20">
                  <c:v>37013</c:v>
                </c:pt>
                <c:pt idx="21">
                  <c:v>37014</c:v>
                </c:pt>
                <c:pt idx="22">
                  <c:v>37018</c:v>
                </c:pt>
                <c:pt idx="23">
                  <c:v>37019</c:v>
                </c:pt>
                <c:pt idx="24">
                  <c:v>37020</c:v>
                </c:pt>
                <c:pt idx="25">
                  <c:v>37021</c:v>
                </c:pt>
                <c:pt idx="26">
                  <c:v>37022</c:v>
                </c:pt>
                <c:pt idx="27">
                  <c:v>37025</c:v>
                </c:pt>
                <c:pt idx="28">
                  <c:v>37026</c:v>
                </c:pt>
                <c:pt idx="29">
                  <c:v>37027</c:v>
                </c:pt>
                <c:pt idx="30">
                  <c:v>37028</c:v>
                </c:pt>
                <c:pt idx="31">
                  <c:v>37029</c:v>
                </c:pt>
                <c:pt idx="32">
                  <c:v>37032</c:v>
                </c:pt>
                <c:pt idx="33">
                  <c:v>37033</c:v>
                </c:pt>
                <c:pt idx="34">
                  <c:v>37034</c:v>
                </c:pt>
                <c:pt idx="35">
                  <c:v>37035</c:v>
                </c:pt>
              </c:numCache>
            </c:numRef>
          </c:cat>
          <c:val>
            <c:numRef>
              <c:f>'Daily Deals Graph'!$B$34:$B$69</c:f>
              <c:numCache>
                <c:formatCode>General</c:formatCode>
                <c:ptCount val="3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31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5</c:v>
                </c:pt>
                <c:pt idx="25">
                  <c:v>10</c:v>
                </c:pt>
                <c:pt idx="26">
                  <c:v>22</c:v>
                </c:pt>
                <c:pt idx="27">
                  <c:v>12</c:v>
                </c:pt>
                <c:pt idx="28">
                  <c:v>14</c:v>
                </c:pt>
                <c:pt idx="29">
                  <c:v>21</c:v>
                </c:pt>
                <c:pt idx="30">
                  <c:v>27</c:v>
                </c:pt>
                <c:pt idx="31">
                  <c:v>6</c:v>
                </c:pt>
                <c:pt idx="32">
                  <c:v>28</c:v>
                </c:pt>
                <c:pt idx="33">
                  <c:v>35</c:v>
                </c:pt>
                <c:pt idx="34">
                  <c:v>29</c:v>
                </c:pt>
                <c:pt idx="35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62631088"/>
        <c:axId val="162631648"/>
      </c:barChart>
      <c:catAx>
        <c:axId val="16263108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316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2631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631088"/>
        <c:crosses val="autoZero"/>
        <c:crossBetween val="between"/>
      </c:valAx>
      <c:spPr>
        <a:solidFill>
          <a:srgbClr val="99CC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19</xdr:col>
      <xdr:colOff>28575</xdr:colOff>
      <xdr:row>31</xdr:row>
      <xdr:rowOff>9525</xdr:rowOff>
    </xdr:to>
    <xdr:graphicFrame macro="">
      <xdr:nvGraphicFramePr>
        <xdr:cNvPr id="717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35.703284490737" createdVersion="1" recordCount="119" upgradeOnRefresh="1">
  <cacheSource type="worksheet">
    <worksheetSource ref="A5:S124" sheet="Failed Transaction Detail"/>
  </cacheSource>
  <cacheFields count="19">
    <cacheField name="Date" numFmtId="0">
      <sharedItems containsSemiMixedTypes="0" containsNonDate="0" containsDate="1" containsString="0" minDate="2001-03-28T00:00:00" maxDate="2001-05-25T00:00:00" count="32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5-24T14:25:00"/>
    </cacheField>
    <cacheField name="Counterparty Name" numFmtId="0">
      <sharedItems containsBlank="1"/>
    </cacheField>
    <cacheField name="External Party" numFmtId="0">
      <sharedItems count="18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  <s v="Amerex Natural Gas I, due to limit price viol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2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35.702936458336" createdVersion="1" recordCount="119" upgradeOnRefresh="1">
  <cacheSource type="worksheet">
    <worksheetSource ref="A5:S124" sheet="Failed Transaction Detail"/>
  </cacheSource>
  <cacheFields count="19">
    <cacheField name="Date" numFmtId="0">
      <sharedItems containsSemiMixedTypes="0" containsNonDate="0" containsDate="1" containsString="0" minDate="2001-03-28T00:00:00" maxDate="2001-05-25T00:00:00" count="30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</sharedItems>
    </cacheField>
    <cacheField name="Transaction Time" numFmtId="0">
      <sharedItems containsSemiMixedTypes="0" containsNonDate="0" containsDate="1" containsString="0" minDate="2001-03-28T15:01:32" maxDate="2001-05-24T14:25:00"/>
    </cacheField>
    <cacheField name="Counterparty Name" numFmtId="0">
      <sharedItems containsBlank="1"/>
    </cacheField>
    <cacheField name="External Party" numFmtId="0">
      <sharedItems count="18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  <s v="Amerex Natural Gas I, due to limit price viol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2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35.703085185189" createdVersion="1" recordCount="522" upgradeOnRefresh="1">
  <cacheSource type="worksheet">
    <worksheetSource ref="A13:AE535" sheet="Deal Detail"/>
  </cacheSource>
  <cacheFields count="31">
    <cacheField name="Date" numFmtId="0">
      <sharedItems containsSemiMixedTypes="0" containsNonDate="0" containsDate="1" containsString="0" minDate="2001-03-28T00:00:00" maxDate="2001-05-25T00:00:00" count="38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94631"/>
    </cacheField>
    <cacheField name="Transaction Time" numFmtId="0">
      <sharedItems containsSemiMixedTypes="0" containsNonDate="0" containsDate="1" containsString="0" minDate="2001-03-28T15:10:10" maxDate="2001-05-24T15:26:50"/>
    </cacheField>
    <cacheField name="Counterparty Name" numFmtId="0">
      <sharedItems/>
    </cacheField>
    <cacheField name="External Party" numFmtId="0">
      <sharedItems containsBlank="1" count="13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350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3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</sharedItems>
    </cacheField>
    <cacheField name="Sell Volume" numFmtId="0">
      <sharedItems containsString="0" containsBlank="1" containsNumber="1" containsInteger="1" minValue="4" maxValue="100000" count="17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2143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35.703170486115" createdVersion="1" recordCount="522" upgradeOnRefresh="1">
  <cacheSource type="worksheet">
    <worksheetSource ref="A13:AE535" sheet="Deal Detail"/>
  </cacheSource>
  <cacheFields count="31">
    <cacheField name="Date" numFmtId="0">
      <sharedItems containsSemiMixedTypes="0" containsNonDate="0" containsDate="1" containsString="0" minDate="2001-03-28T00:00:00" maxDate="2001-05-25T00:00:00" count="38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94631"/>
    </cacheField>
    <cacheField name="Transaction Time" numFmtId="0">
      <sharedItems containsSemiMixedTypes="0" containsNonDate="0" containsDate="1" containsString="0" minDate="2001-03-28T15:10:10" maxDate="2001-05-24T15:26:50"/>
    </cacheField>
    <cacheField name="Counterparty Name" numFmtId="0">
      <sharedItems/>
    </cacheField>
    <cacheField name="External Party" numFmtId="0">
      <sharedItems count="12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350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3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</sharedItems>
    </cacheField>
    <cacheField name="Sell Volume" numFmtId="0">
      <sharedItems containsString="0" containsBlank="1" containsNumber="1" containsInteger="1" minValue="4" maxValue="100000" count="17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2143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35.70338796296" createdVersion="1" recordCount="119" upgradeOnRefresh="1">
  <cacheSource type="worksheet">
    <worksheetSource ref="A5:S124" sheet="Failed Transaction Detail"/>
  </cacheSource>
  <cacheFields count="19">
    <cacheField name="Date" numFmtId="0">
      <sharedItems containsSemiMixedTypes="0" containsNonDate="0" containsDate="1" containsString="0" minDate="2001-03-28T00:00:00" maxDate="2001-05-25T00:00:00" count="30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</sharedItems>
    </cacheField>
    <cacheField name="Transaction Time" numFmtId="0">
      <sharedItems containsSemiMixedTypes="0" containsNonDate="0" containsDate="1" containsString="0" minDate="2001-03-28T15:01:32" maxDate="2001-05-24T14:25:00"/>
    </cacheField>
    <cacheField name="Counterparty Name" numFmtId="0">
      <sharedItems containsBlank="1"/>
    </cacheField>
    <cacheField name="External Party" numFmtId="0">
      <sharedItems count="17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2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22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22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1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35:D41" firstHeaderRow="1" firstDataRow="2" firstDataCol="1" rowPageCount="1" colPageCount="1"/>
  <pivotFields count="19">
    <pivotField axis="axisPage" compact="0" numFmtId="169" outline="0" subtotalTop="0" showAll="0" includeNewItemsInFilter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0"/>
        <item m="1" x="3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9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m="1" x="16"/>
        <item m="1" x="17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5">
    <i>
      <x/>
    </i>
    <i>
      <x v="1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item="31" hier="0"/>
  </pageFields>
  <dataFields count="1">
    <dataField name="FAILED TRANSACTION COUNT" fld="6" subtotal="count" baseField="0" baseItem="0"/>
  </dataFields>
  <formats count="14">
    <format dxfId="22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1">
      <pivotArea dataOnly="0" grandRow="1" outline="0" fieldPosition="0"/>
    </format>
    <format dxfId="20">
      <pivotArea type="origin" dataOnly="0" labelOnly="1" outline="0" fieldPosition="0"/>
    </format>
    <format dxfId="19">
      <pivotArea type="origin" dataOnly="0" labelOnly="1" outline="0" fieldPosition="0"/>
    </format>
    <format dxfId="1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7">
      <pivotArea field="0" type="button" dataOnly="0" labelOnly="1" outline="0" axis="axisPage" fieldPosition="0"/>
    </format>
    <format dxfId="16">
      <pivotArea dataOnly="0" labelOnly="1" outline="0" fieldPosition="0">
        <references count="1">
          <reference field="0" count="1">
            <x v="10"/>
          </reference>
        </references>
      </pivotArea>
    </format>
    <format dxfId="15">
      <pivotArea dataOnly="0" labelOnly="1" outline="0" fieldPosition="0">
        <references count="1">
          <reference field="0" count="1">
            <x v="10"/>
          </reference>
        </references>
      </pivotArea>
    </format>
    <format dxfId="14">
      <pivotArea dataOnly="0" labelOnly="1" outline="0" fieldPosition="0">
        <references count="1">
          <reference field="0" count="1">
            <x v="10"/>
          </reference>
        </references>
      </pivotArea>
    </format>
    <format dxfId="13">
      <pivotArea dataOnly="0" labelOnly="1" outline="0" fieldPosition="0">
        <references count="1">
          <reference field="0" count="1">
            <x v="10"/>
          </reference>
        </references>
      </pivotArea>
    </format>
    <format dxfId="12">
      <pivotArea type="origin" dataOnly="0" labelOnly="1" outline="0" fieldPosition="0"/>
    </format>
    <format dxfId="11">
      <pivotArea dataOnly="0" labelOnly="1" outline="0" fieldPosition="0">
        <references count="1">
          <reference field="0" count="1">
            <x v="11"/>
          </reference>
        </references>
      </pivotArea>
    </format>
    <format dxfId="10">
      <pivotArea field="0" type="button" dataOnly="0" labelOnly="1" outline="0" axis="axisPage" fieldPosition="0"/>
    </format>
    <format dxfId="9">
      <pivotArea dataOnly="0" labelOnly="1" outline="0" fieldPosition="0">
        <references count="1">
          <reference field="0" count="1">
            <x v="23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46:D53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8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m="1" x="16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6">
    <i>
      <x/>
    </i>
    <i>
      <x v="1"/>
    </i>
    <i>
      <x v="12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2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7">
      <pivotArea dataOnly="0" grandRow="1" outline="0" fieldPosition="0"/>
    </format>
    <format dxfId="26">
      <pivotArea type="origin" dataOnly="0" labelOnly="1" outline="0" fieldPosition="0"/>
    </format>
    <format dxfId="25">
      <pivotArea type="origin" dataOnly="0" labelOnly="1" outline="0" fieldPosition="0"/>
    </format>
    <format dxfId="2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3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2" dataPosition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mergeItem="1" indent="0" compact="0" compactData="0" gridDropZones="1">
  <location ref="A8:G15" firstHeaderRow="1" firstDataRow="3" firstDataCol="1" rowPageCount="1" colPageCount="1"/>
  <pivotFields count="31">
    <pivotField axis="axisPage" compact="0" numFmtId="169" outline="0" subtotalTop="0" showAll="0" includeNewItemsInFilter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7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5"/>
        <item m="1" x="6"/>
        <item m="1" x="7"/>
        <item sd="0" x="2"/>
        <item m="1" x="8"/>
        <item m="1" x="9"/>
        <item m="1" x="10"/>
        <item m="1" x="11"/>
        <item m="1" x="1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5">
    <i>
      <x/>
    </i>
    <i>
      <x v="1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37" hier="0"/>
  </pageFields>
  <dataFields count="2">
    <dataField name="DEAL COUNT" fld="10" subtotal="count" baseField="0" baseItem="0"/>
    <dataField name="BROKER SAVING" fld="3" baseField="0" baseItem="0"/>
  </dataFields>
  <formats count="41">
    <format dxfId="69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8">
      <pivotArea dataOnly="0" grandRow="1" outline="0" fieldPosition="0"/>
    </format>
    <format dxfId="67">
      <pivotArea type="origin" dataOnly="0" labelOnly="1" outline="0" fieldPosition="0"/>
    </format>
    <format dxfId="66">
      <pivotArea type="origin" dataOnly="0" labelOnly="1" outline="0" fieldPosition="0"/>
    </format>
    <format dxfId="65">
      <pivotArea type="origin" dataOnly="0" labelOnly="1" outline="0" fieldPosition="0"/>
    </format>
    <format dxfId="64">
      <pivotArea dataOnly="0" grandRow="1" outline="0" fieldPosition="0"/>
    </format>
    <format dxfId="63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2">
      <pivotArea dataOnly="0" labelOnly="1" outline="0" fieldPosition="0">
        <references count="1">
          <reference field="0" count="1">
            <x v="17"/>
          </reference>
        </references>
      </pivotArea>
    </format>
    <format dxfId="61">
      <pivotArea field="0" type="button" dataOnly="0" labelOnly="1" outline="0" axis="axisPage" fieldPosition="0"/>
    </format>
    <format dxfId="60">
      <pivotArea dataOnly="0" labelOnly="1" outline="0" fieldPosition="0">
        <references count="1">
          <reference field="0" count="1">
            <x v="17"/>
          </reference>
        </references>
      </pivotArea>
    </format>
    <format dxfId="59">
      <pivotArea type="origin" dataOnly="0" labelOnly="1" outline="0" fieldPosition="0"/>
    </format>
    <format dxfId="58">
      <pivotArea dataOnly="0" labelOnly="1" outline="0" fieldPosition="0">
        <references count="1">
          <reference field="0" count="1">
            <x v="18"/>
          </reference>
        </references>
      </pivotArea>
    </format>
    <format dxfId="57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56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55">
      <pivotArea field="0" type="button" dataOnly="0" labelOnly="1" outline="0" axis="axisPage" fieldPosition="0"/>
    </format>
    <format dxfId="54">
      <pivotArea dataOnly="0" labelOnly="1" outline="0" fieldPosition="0">
        <references count="1">
          <reference field="0" count="1">
            <x v="29"/>
          </reference>
        </references>
      </pivotArea>
    </format>
    <format dxfId="53">
      <pivotArea field="0" type="button" dataOnly="0" labelOnly="1" outline="0" axis="axisPage" fieldPosition="0"/>
    </format>
    <format dxfId="52">
      <pivotArea dataOnly="0" labelOnly="1" outline="0" fieldPosition="0">
        <references count="1">
          <reference field="0" count="1">
            <x v="29"/>
          </reference>
        </references>
      </pivotArea>
    </format>
    <format dxfId="51">
      <pivotArea field="0" type="button" dataOnly="0" labelOnly="1" outline="0" axis="axisPage" fieldPosition="0"/>
    </format>
    <format dxfId="50">
      <pivotArea dataOnly="0" labelOnly="1" outline="0" fieldPosition="0">
        <references count="1">
          <reference field="0" count="1">
            <x v="29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47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46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45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4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3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2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1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40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39">
      <pivotArea dataOnly="0" labelOnly="1" outline="0" fieldPosition="0">
        <references count="1">
          <reference field="7" count="0"/>
        </references>
      </pivotArea>
    </format>
    <format dxfId="38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36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35">
      <pivotArea dataOnly="0" labelOnly="1" outline="0" fieldPosition="0">
        <references count="1">
          <reference field="10" count="0"/>
        </references>
      </pivotArea>
    </format>
    <format dxfId="34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33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32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31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0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29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3" dataPosition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mergeItem="1" indent="0" compact="0" compactData="0" gridDropZones="1">
  <location ref="A19:G27" firstHeaderRow="1" firstDataRow="3" firstDataCol="1"/>
  <pivotFields count="31">
    <pivotField compact="0" numFmtId="169" outline="0" subtotalTop="0" showAll="0" includeNewItemsInFilter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7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3">
        <item sd="0" x="1"/>
        <item sd="0" x="0"/>
        <item m="1" x="5"/>
        <item m="1" x="6"/>
        <item m="1" x="7"/>
        <item sd="0" x="2"/>
        <item m="1" x="8"/>
        <item m="1" x="9"/>
        <item m="1" x="10"/>
        <item m="1" x="11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6">
    <i>
      <x/>
    </i>
    <i>
      <x v="1"/>
    </i>
    <i>
      <x v="5"/>
    </i>
    <i>
      <x v="10"/>
    </i>
    <i>
      <x v="11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19">
    <format dxfId="88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7">
      <pivotArea dataOnly="0" grandRow="1" outline="0" fieldPosition="0"/>
    </format>
    <format dxfId="86">
      <pivotArea type="origin" dataOnly="0" labelOnly="1" outline="0" fieldPosition="0"/>
    </format>
    <format dxfId="85">
      <pivotArea type="origin" dataOnly="0" labelOnly="1" outline="0" fieldPosition="0"/>
    </format>
    <format dxfId="84">
      <pivotArea type="origin" dataOnly="0" labelOnly="1" outline="0" fieldPosition="0"/>
    </format>
    <format dxfId="83">
      <pivotArea dataOnly="0" grandRow="1" outline="0" fieldPosition="0"/>
    </format>
    <format dxfId="82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1">
      <pivotArea type="origin" dataOnly="0" labelOnly="1" outline="0" fieldPosition="0"/>
    </format>
    <format dxfId="80">
      <pivotArea field="0" type="button" dataOnly="0" labelOnly="1" outline="0" fieldPosition="0"/>
    </format>
    <format dxfId="79">
      <pivotArea dataOnly="0" outline="0" fieldPosition="0">
        <references count="1">
          <reference field="10" count="0"/>
        </references>
      </pivotArea>
    </format>
    <format dxfId="78">
      <pivotArea field="10" dataOnly="0" grandCol="1" outline="0" axis="axisCol" fieldPosition="1">
        <references count="1">
          <reference field="4294967294" count="0"/>
        </references>
      </pivotArea>
    </format>
    <format dxfId="77">
      <pivotArea dataOnly="0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10" count="1">
            <x v="0"/>
          </reference>
        </references>
      </pivotArea>
    </format>
    <format dxfId="75">
      <pivotArea dataOnly="0" labelOnly="1" outline="0" fieldPosition="0">
        <references count="1">
          <reference field="10" count="1">
            <x v="1"/>
          </reference>
        </references>
      </pivotArea>
    </format>
    <format dxfId="74">
      <pivotArea dataOnly="0" labelOnly="1" outline="0" fieldPosition="0">
        <references count="1">
          <reference field="10" count="1">
            <x v="0"/>
          </reference>
        </references>
      </pivotArea>
    </format>
    <format dxfId="73">
      <pivotArea dataOnly="0" labelOnly="1" outline="0" fieldPosition="0">
        <references count="1">
          <reference field="10" count="1">
            <x v="1"/>
          </reference>
        </references>
      </pivotArea>
    </format>
    <format dxfId="72">
      <pivotArea dataOnly="0" labelOnly="1" grandCol="1" outline="0" fieldPosition="0"/>
    </format>
    <format dxfId="71">
      <pivotArea dataOnly="0" labelOnly="1" outline="0" fieldPosition="0">
        <references count="1">
          <reference field="7" count="0"/>
        </references>
      </pivotArea>
    </format>
    <format dxfId="70">
      <pivotArea field="10" dataOnly="0" grandCol="1" outline="0" axis="axisCol" fieldPosition="1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1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9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h="1" m="1" x="16"/>
        <item x="3"/>
        <item x="4"/>
        <item m="1" x="17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2">
    <i>
      <x/>
      <x/>
    </i>
    <i r="1">
      <x v="1"/>
    </i>
    <i r="1">
      <x v="2"/>
    </i>
    <i r="1">
      <x v="3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 v="1"/>
    </i>
    <i r="1">
      <x v="3"/>
    </i>
    <i r="1">
      <x v="4"/>
    </i>
    <i r="1">
      <x v="10"/>
    </i>
    <i t="default">
      <x v="1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3"/>
  <sheetViews>
    <sheetView tabSelected="1" zoomScale="80" workbookViewId="0">
      <selection activeCell="D1" sqref="D1"/>
    </sheetView>
  </sheetViews>
  <sheetFormatPr defaultRowHeight="12.75" x14ac:dyDescent="0.2"/>
  <cols>
    <col min="1" max="1" width="30" customWidth="1"/>
    <col min="2" max="3" width="13.42578125" customWidth="1"/>
    <col min="4" max="4" width="11.28515625" customWidth="1"/>
    <col min="5" max="5" width="16.7109375" customWidth="1"/>
    <col min="6" max="6" width="18.85546875" style="82" customWidth="1"/>
    <col min="7" max="7" width="22.28515625" style="82" customWidth="1"/>
    <col min="8" max="8" width="13.42578125" bestFit="1" customWidth="1"/>
    <col min="9" max="9" width="11.28515625" bestFit="1" customWidth="1"/>
    <col min="10" max="11" width="13.42578125" customWidth="1"/>
    <col min="12" max="12" width="11.28515625" customWidth="1"/>
    <col min="13" max="13" width="27.7109375" customWidth="1"/>
    <col min="14" max="17" width="16.5703125" customWidth="1"/>
    <col min="18" max="18" width="17.7109375" customWidth="1"/>
    <col min="19" max="19" width="21.42578125" customWidth="1"/>
    <col min="20" max="20" width="27.7109375" customWidth="1"/>
    <col min="21" max="24" width="16.5703125" customWidth="1"/>
    <col min="25" max="25" width="17.7109375" customWidth="1"/>
    <col min="26" max="26" width="21.42578125" customWidth="1"/>
    <col min="27" max="33" width="8.7109375" customWidth="1"/>
    <col min="34" max="35" width="11.28515625" bestFit="1" customWidth="1"/>
    <col min="52" max="52" width="9.85546875" bestFit="1" customWidth="1"/>
  </cols>
  <sheetData>
    <row r="1" spans="1:8" ht="18" x14ac:dyDescent="0.25">
      <c r="A1" s="124" t="s">
        <v>753</v>
      </c>
      <c r="B1" s="124"/>
    </row>
    <row r="3" spans="1:8" ht="20.25" x14ac:dyDescent="0.3">
      <c r="A3" s="111" t="s">
        <v>259</v>
      </c>
    </row>
    <row r="4" spans="1:8" ht="13.5" thickBot="1" x14ac:dyDescent="0.25">
      <c r="A4" s="16"/>
    </row>
    <row r="5" spans="1:8" s="102" customFormat="1" ht="15.75" thickBot="1" x14ac:dyDescent="0.3">
      <c r="A5" s="104" t="s">
        <v>352</v>
      </c>
      <c r="B5" s="104"/>
      <c r="C5" s="104"/>
      <c r="D5" s="104"/>
      <c r="E5" s="104"/>
      <c r="F5" s="104"/>
      <c r="G5" s="105"/>
      <c r="H5" s="101"/>
    </row>
    <row r="6" spans="1:8" ht="13.5" thickBot="1" x14ac:dyDescent="0.25">
      <c r="A6" s="90" t="s">
        <v>225</v>
      </c>
      <c r="B6" s="91">
        <v>37035</v>
      </c>
      <c r="C6" s="99"/>
      <c r="D6" s="41"/>
      <c r="E6" s="39"/>
      <c r="F6" s="39"/>
      <c r="G6" s="40"/>
      <c r="H6" s="38"/>
    </row>
    <row r="7" spans="1:8" ht="13.5" thickBot="1" x14ac:dyDescent="0.25">
      <c r="F7"/>
      <c r="G7"/>
      <c r="H7" s="83"/>
    </row>
    <row r="8" spans="1:8" x14ac:dyDescent="0.2">
      <c r="A8" s="118"/>
      <c r="B8" s="113" t="s">
        <v>534</v>
      </c>
      <c r="C8" s="114" t="s">
        <v>223</v>
      </c>
      <c r="D8" s="115"/>
      <c r="E8" s="115"/>
      <c r="F8" s="115"/>
      <c r="G8" s="116"/>
      <c r="H8" s="83"/>
    </row>
    <row r="9" spans="1:8" ht="13.5" customHeight="1" thickBot="1" x14ac:dyDescent="0.25">
      <c r="A9" s="119"/>
      <c r="B9" s="139" t="s">
        <v>538</v>
      </c>
      <c r="C9" s="143"/>
      <c r="D9" s="139" t="s">
        <v>535</v>
      </c>
      <c r="E9" s="143"/>
      <c r="F9" s="139" t="s">
        <v>537</v>
      </c>
      <c r="G9" s="141" t="s">
        <v>536</v>
      </c>
      <c r="H9" s="83"/>
    </row>
    <row r="10" spans="1:8" x14ac:dyDescent="0.2">
      <c r="A10" s="113" t="s">
        <v>33</v>
      </c>
      <c r="B10" s="129" t="s">
        <v>63</v>
      </c>
      <c r="C10" s="130" t="s">
        <v>34</v>
      </c>
      <c r="D10" s="129" t="s">
        <v>63</v>
      </c>
      <c r="E10" s="130" t="s">
        <v>34</v>
      </c>
      <c r="F10" s="140"/>
      <c r="G10" s="142"/>
      <c r="H10" s="84"/>
    </row>
    <row r="11" spans="1:8" x14ac:dyDescent="0.2">
      <c r="A11" s="122" t="s">
        <v>118</v>
      </c>
      <c r="B11" s="76">
        <v>4</v>
      </c>
      <c r="C11" s="77">
        <v>14</v>
      </c>
      <c r="D11" s="24">
        <v>570</v>
      </c>
      <c r="E11" s="25">
        <v>1053</v>
      </c>
      <c r="F11" s="24">
        <v>18</v>
      </c>
      <c r="G11" s="19">
        <v>1623</v>
      </c>
      <c r="H11" s="84"/>
    </row>
    <row r="12" spans="1:8" x14ac:dyDescent="0.2">
      <c r="A12" s="123" t="s">
        <v>32</v>
      </c>
      <c r="B12" s="94"/>
      <c r="C12" s="95">
        <v>13</v>
      </c>
      <c r="D12" s="26"/>
      <c r="E12" s="27">
        <v>869</v>
      </c>
      <c r="F12" s="26">
        <v>13</v>
      </c>
      <c r="G12" s="20">
        <v>869</v>
      </c>
      <c r="H12" s="84"/>
    </row>
    <row r="13" spans="1:8" x14ac:dyDescent="0.2">
      <c r="A13" s="123" t="s">
        <v>556</v>
      </c>
      <c r="B13" s="94">
        <v>5</v>
      </c>
      <c r="C13" s="95"/>
      <c r="D13" s="26">
        <v>466.25</v>
      </c>
      <c r="E13" s="27"/>
      <c r="F13" s="26">
        <v>5</v>
      </c>
      <c r="G13" s="20">
        <v>466.25</v>
      </c>
      <c r="H13" s="85"/>
    </row>
    <row r="14" spans="1:8" x14ac:dyDescent="0.2">
      <c r="A14" s="123" t="s">
        <v>596</v>
      </c>
      <c r="B14" s="94"/>
      <c r="C14" s="95">
        <v>4</v>
      </c>
      <c r="D14" s="26"/>
      <c r="E14" s="27">
        <v>740</v>
      </c>
      <c r="F14" s="26">
        <v>4</v>
      </c>
      <c r="G14" s="20">
        <v>740</v>
      </c>
      <c r="H14" s="82"/>
    </row>
    <row r="15" spans="1:8" x14ac:dyDescent="0.2">
      <c r="A15" s="117" t="s">
        <v>222</v>
      </c>
      <c r="B15" s="93">
        <v>9</v>
      </c>
      <c r="C15" s="96">
        <v>31</v>
      </c>
      <c r="D15" s="80">
        <v>1036.25</v>
      </c>
      <c r="E15" s="81">
        <v>2662</v>
      </c>
      <c r="F15" s="128">
        <v>40</v>
      </c>
      <c r="G15" s="131">
        <v>3698.25</v>
      </c>
      <c r="H15" s="82"/>
    </row>
    <row r="16" spans="1:8" x14ac:dyDescent="0.2">
      <c r="F16"/>
      <c r="G16"/>
      <c r="H16" s="82"/>
    </row>
    <row r="17" spans="1:8" ht="13.5" thickBot="1" x14ac:dyDescent="0.25"/>
    <row r="18" spans="1:8" ht="15.75" thickBot="1" x14ac:dyDescent="0.3">
      <c r="A18" s="100" t="s">
        <v>527</v>
      </c>
      <c r="B18" s="100"/>
      <c r="C18" s="100"/>
      <c r="D18" s="100"/>
      <c r="E18" s="100"/>
      <c r="F18" s="100"/>
      <c r="G18" s="103"/>
    </row>
    <row r="19" spans="1:8" x14ac:dyDescent="0.2">
      <c r="A19" s="118"/>
      <c r="B19" s="113" t="s">
        <v>534</v>
      </c>
      <c r="C19" s="114" t="s">
        <v>223</v>
      </c>
      <c r="D19" s="115"/>
      <c r="E19" s="115"/>
      <c r="F19" s="115"/>
      <c r="G19" s="116"/>
    </row>
    <row r="20" spans="1:8" ht="13.5" customHeight="1" thickBot="1" x14ac:dyDescent="0.25">
      <c r="A20" s="119"/>
      <c r="B20" s="139" t="s">
        <v>538</v>
      </c>
      <c r="C20" s="143"/>
      <c r="D20" s="144" t="s">
        <v>535</v>
      </c>
      <c r="E20" s="145"/>
      <c r="F20" s="146" t="s">
        <v>537</v>
      </c>
      <c r="G20" s="148" t="s">
        <v>536</v>
      </c>
    </row>
    <row r="21" spans="1:8" x14ac:dyDescent="0.2">
      <c r="A21" s="113" t="s">
        <v>33</v>
      </c>
      <c r="B21" s="120" t="s">
        <v>63</v>
      </c>
      <c r="C21" s="121" t="s">
        <v>34</v>
      </c>
      <c r="D21" s="120" t="s">
        <v>63</v>
      </c>
      <c r="E21" s="121" t="s">
        <v>34</v>
      </c>
      <c r="F21" s="147"/>
      <c r="G21" s="149"/>
    </row>
    <row r="22" spans="1:8" x14ac:dyDescent="0.2">
      <c r="A22" s="122" t="s">
        <v>118</v>
      </c>
      <c r="B22" s="76">
        <v>64</v>
      </c>
      <c r="C22" s="77">
        <v>162</v>
      </c>
      <c r="D22" s="97">
        <v>17207.5</v>
      </c>
      <c r="E22" s="98">
        <v>10041.040000000001</v>
      </c>
      <c r="F22" s="132">
        <v>226</v>
      </c>
      <c r="G22" s="133">
        <v>27248.54</v>
      </c>
    </row>
    <row r="23" spans="1:8" x14ac:dyDescent="0.2">
      <c r="A23" s="123" t="s">
        <v>32</v>
      </c>
      <c r="B23" s="94">
        <v>28</v>
      </c>
      <c r="C23" s="95">
        <v>213</v>
      </c>
      <c r="D23" s="78">
        <v>4207.5</v>
      </c>
      <c r="E23" s="79">
        <v>18857</v>
      </c>
      <c r="F23" s="134">
        <v>241</v>
      </c>
      <c r="G23" s="135">
        <v>23064.5</v>
      </c>
    </row>
    <row r="24" spans="1:8" x14ac:dyDescent="0.2">
      <c r="A24" s="123" t="s">
        <v>350</v>
      </c>
      <c r="B24" s="94">
        <v>8</v>
      </c>
      <c r="C24" s="95"/>
      <c r="D24" s="78">
        <v>634.83000000000004</v>
      </c>
      <c r="E24" s="79"/>
      <c r="F24" s="134">
        <v>8</v>
      </c>
      <c r="G24" s="135">
        <v>634.83000000000004</v>
      </c>
    </row>
    <row r="25" spans="1:8" x14ac:dyDescent="0.2">
      <c r="A25" s="123" t="s">
        <v>556</v>
      </c>
      <c r="B25" s="94">
        <v>37</v>
      </c>
      <c r="C25" s="95">
        <v>1</v>
      </c>
      <c r="D25" s="78">
        <v>5766.25</v>
      </c>
      <c r="E25" s="79">
        <v>4</v>
      </c>
      <c r="F25" s="134">
        <v>38</v>
      </c>
      <c r="G25" s="135">
        <v>5770.25</v>
      </c>
    </row>
    <row r="26" spans="1:8" x14ac:dyDescent="0.2">
      <c r="A26" s="123" t="s">
        <v>596</v>
      </c>
      <c r="B26" s="94"/>
      <c r="C26" s="95">
        <v>9</v>
      </c>
      <c r="D26" s="78"/>
      <c r="E26" s="79">
        <v>1488</v>
      </c>
      <c r="F26" s="134">
        <v>9</v>
      </c>
      <c r="G26" s="135">
        <v>1488</v>
      </c>
    </row>
    <row r="27" spans="1:8" x14ac:dyDescent="0.2">
      <c r="A27" s="117" t="s">
        <v>222</v>
      </c>
      <c r="B27" s="93">
        <v>137</v>
      </c>
      <c r="C27" s="96">
        <v>385</v>
      </c>
      <c r="D27" s="80">
        <v>27816.080000000002</v>
      </c>
      <c r="E27" s="81">
        <v>30390.04</v>
      </c>
      <c r="F27" s="93">
        <v>522</v>
      </c>
      <c r="G27" s="131">
        <v>58206.12</v>
      </c>
    </row>
    <row r="28" spans="1:8" x14ac:dyDescent="0.2">
      <c r="A28" s="136"/>
    </row>
    <row r="30" spans="1:8" ht="20.25" x14ac:dyDescent="0.3">
      <c r="A30" s="112" t="s">
        <v>260</v>
      </c>
    </row>
    <row r="31" spans="1:8" ht="13.5" thickBot="1" x14ac:dyDescent="0.25">
      <c r="H31" s="38"/>
    </row>
    <row r="32" spans="1:8" s="102" customFormat="1" ht="15.75" thickBot="1" x14ac:dyDescent="0.3">
      <c r="A32" s="106" t="s">
        <v>352</v>
      </c>
      <c r="B32" s="107"/>
      <c r="C32" s="107"/>
      <c r="D32" s="108"/>
    </row>
    <row r="33" spans="1:7" ht="13.5" thickBot="1" x14ac:dyDescent="0.25">
      <c r="A33" s="92" t="s">
        <v>225</v>
      </c>
      <c r="B33" s="91">
        <v>37035</v>
      </c>
      <c r="C33" s="39"/>
      <c r="D33" s="40"/>
    </row>
    <row r="34" spans="1:7" ht="13.5" thickBot="1" x14ac:dyDescent="0.25"/>
    <row r="35" spans="1:7" ht="13.5" thickBot="1" x14ac:dyDescent="0.25">
      <c r="A35" s="43" t="s">
        <v>226</v>
      </c>
      <c r="B35" s="55" t="s">
        <v>224</v>
      </c>
      <c r="C35" s="56"/>
      <c r="D35" s="57"/>
      <c r="E35" s="36"/>
    </row>
    <row r="36" spans="1:7" x14ac:dyDescent="0.2">
      <c r="A36" s="55" t="s">
        <v>33</v>
      </c>
      <c r="B36" s="17" t="s">
        <v>63</v>
      </c>
      <c r="C36" s="23" t="s">
        <v>34</v>
      </c>
      <c r="D36" s="18" t="s">
        <v>222</v>
      </c>
      <c r="E36" s="36"/>
    </row>
    <row r="37" spans="1:7" x14ac:dyDescent="0.2">
      <c r="A37" s="17" t="s">
        <v>118</v>
      </c>
      <c r="B37" s="24"/>
      <c r="C37" s="25">
        <v>2</v>
      </c>
      <c r="D37" s="19">
        <v>2</v>
      </c>
      <c r="E37" s="73"/>
    </row>
    <row r="38" spans="1:7" x14ac:dyDescent="0.2">
      <c r="A38" s="37" t="s">
        <v>32</v>
      </c>
      <c r="B38" s="26"/>
      <c r="C38" s="27">
        <v>1</v>
      </c>
      <c r="D38" s="20">
        <v>1</v>
      </c>
      <c r="E38" s="73"/>
    </row>
    <row r="39" spans="1:7" x14ac:dyDescent="0.2">
      <c r="A39" s="37" t="s">
        <v>556</v>
      </c>
      <c r="B39" s="26">
        <v>1</v>
      </c>
      <c r="C39" s="27"/>
      <c r="D39" s="20">
        <v>1</v>
      </c>
      <c r="E39" s="73"/>
    </row>
    <row r="40" spans="1:7" x14ac:dyDescent="0.2">
      <c r="A40" s="37" t="s">
        <v>596</v>
      </c>
      <c r="B40" s="26"/>
      <c r="C40" s="27">
        <v>6</v>
      </c>
      <c r="D40" s="20">
        <v>6</v>
      </c>
      <c r="E40" s="84"/>
    </row>
    <row r="41" spans="1:7" x14ac:dyDescent="0.2">
      <c r="A41" s="21" t="s">
        <v>222</v>
      </c>
      <c r="B41" s="28">
        <v>1</v>
      </c>
      <c r="C41" s="29">
        <v>9</v>
      </c>
      <c r="D41" s="22">
        <v>10</v>
      </c>
      <c r="E41" s="84"/>
    </row>
    <row r="42" spans="1:7" x14ac:dyDescent="0.2">
      <c r="E42" s="84"/>
    </row>
    <row r="43" spans="1:7" x14ac:dyDescent="0.2">
      <c r="E43" s="84"/>
    </row>
    <row r="44" spans="1:7" ht="13.5" thickBot="1" x14ac:dyDescent="0.25">
      <c r="F44"/>
      <c r="G44"/>
    </row>
    <row r="45" spans="1:7" ht="15.75" thickBot="1" x14ac:dyDescent="0.3">
      <c r="A45" s="100" t="s">
        <v>527</v>
      </c>
      <c r="B45" s="109"/>
      <c r="C45" s="109"/>
      <c r="D45" s="110"/>
    </row>
    <row r="46" spans="1:7" ht="13.5" thickBot="1" x14ac:dyDescent="0.25">
      <c r="A46" s="43" t="s">
        <v>226</v>
      </c>
      <c r="B46" s="55" t="s">
        <v>224</v>
      </c>
      <c r="C46" s="56"/>
      <c r="D46" s="57"/>
    </row>
    <row r="47" spans="1:7" x14ac:dyDescent="0.2">
      <c r="A47" s="55" t="s">
        <v>33</v>
      </c>
      <c r="B47" s="17" t="s">
        <v>63</v>
      </c>
      <c r="C47" s="23" t="s">
        <v>34</v>
      </c>
      <c r="D47" s="18" t="s">
        <v>222</v>
      </c>
    </row>
    <row r="48" spans="1:7" x14ac:dyDescent="0.2">
      <c r="A48" s="17" t="s">
        <v>118</v>
      </c>
      <c r="B48" s="24">
        <v>20</v>
      </c>
      <c r="C48" s="25">
        <v>24</v>
      </c>
      <c r="D48" s="19">
        <v>44</v>
      </c>
    </row>
    <row r="49" spans="1:4" x14ac:dyDescent="0.2">
      <c r="A49" s="37" t="s">
        <v>32</v>
      </c>
      <c r="B49" s="26">
        <v>4</v>
      </c>
      <c r="C49" s="27">
        <v>38</v>
      </c>
      <c r="D49" s="20">
        <v>42</v>
      </c>
    </row>
    <row r="50" spans="1:4" x14ac:dyDescent="0.2">
      <c r="A50" s="37" t="s">
        <v>350</v>
      </c>
      <c r="B50" s="26">
        <v>20</v>
      </c>
      <c r="C50" s="27"/>
      <c r="D50" s="20">
        <v>20</v>
      </c>
    </row>
    <row r="51" spans="1:4" x14ac:dyDescent="0.2">
      <c r="A51" s="37" t="s">
        <v>556</v>
      </c>
      <c r="B51" s="26">
        <v>5</v>
      </c>
      <c r="C51" s="27"/>
      <c r="D51" s="20">
        <v>5</v>
      </c>
    </row>
    <row r="52" spans="1:4" x14ac:dyDescent="0.2">
      <c r="A52" s="37" t="s">
        <v>596</v>
      </c>
      <c r="B52" s="26"/>
      <c r="C52" s="27">
        <v>8</v>
      </c>
      <c r="D52" s="20">
        <v>8</v>
      </c>
    </row>
    <row r="53" spans="1:4" x14ac:dyDescent="0.2">
      <c r="A53" s="21" t="s">
        <v>222</v>
      </c>
      <c r="B53" s="28">
        <v>49</v>
      </c>
      <c r="C53" s="29">
        <v>70</v>
      </c>
      <c r="D53" s="22">
        <v>119</v>
      </c>
    </row>
  </sheetData>
  <mergeCells count="8">
    <mergeCell ref="F9:F10"/>
    <mergeCell ref="G9:G10"/>
    <mergeCell ref="B20:C20"/>
    <mergeCell ref="D20:E20"/>
    <mergeCell ref="F20:F21"/>
    <mergeCell ref="G20:G21"/>
    <mergeCell ref="B9:C9"/>
    <mergeCell ref="D9:E9"/>
  </mergeCells>
  <phoneticPr fontId="0" type="noConversion"/>
  <conditionalFormatting sqref="B2:B4 B13 B61:B65536 B25:B29 B17 B52">
    <cfRule type="cellIs" dxfId="8" priority="1" stopIfTrue="1" operator="equal">
      <formula>$B$1</formula>
    </cfRule>
  </conditionalFormatting>
  <pageMargins left="0.75" right="0.75" top="1" bottom="1" header="0.5" footer="0.5"/>
  <pageSetup scale="66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zoomScale="85" workbookViewId="0">
      <selection activeCell="B14" sqref="B14"/>
    </sheetView>
  </sheetViews>
  <sheetFormatPr defaultRowHeight="12.75" x14ac:dyDescent="0.2"/>
  <cols>
    <col min="1" max="1" width="29.28515625" customWidth="1"/>
    <col min="2" max="2" width="62.28515625" customWidth="1"/>
    <col min="3" max="4" width="12.7109375" customWidth="1"/>
    <col min="5" max="5" width="10.5703125" customWidth="1"/>
    <col min="6" max="8" width="3.42578125" hidden="1" customWidth="1"/>
    <col min="9" max="9" width="49.57031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5" ht="18" x14ac:dyDescent="0.25">
      <c r="A1" s="35" t="str">
        <f>'BROKER DEAL SUMMARY'!A1</f>
        <v>EnronOnline Broker Detail for 5/24/2001</v>
      </c>
    </row>
    <row r="2" spans="1:5" ht="18" x14ac:dyDescent="0.25">
      <c r="A2" s="35"/>
    </row>
    <row r="4" spans="1:5" ht="18" x14ac:dyDescent="0.25">
      <c r="A4" s="42" t="s">
        <v>260</v>
      </c>
    </row>
    <row r="5" spans="1:5" ht="13.5" thickBot="1" x14ac:dyDescent="0.25"/>
    <row r="6" spans="1:5" ht="13.5" thickBot="1" x14ac:dyDescent="0.25">
      <c r="A6" s="150" t="s">
        <v>351</v>
      </c>
      <c r="B6" s="151"/>
      <c r="C6" s="151"/>
      <c r="D6" s="151"/>
      <c r="E6" s="152"/>
    </row>
    <row r="7" spans="1:5" ht="13.5" thickBot="1" x14ac:dyDescent="0.25"/>
    <row r="8" spans="1:5" ht="13.5" thickBot="1" x14ac:dyDescent="0.25">
      <c r="A8" s="58" t="s">
        <v>226</v>
      </c>
      <c r="B8" s="59"/>
      <c r="C8" s="55" t="s">
        <v>224</v>
      </c>
      <c r="D8" s="56"/>
      <c r="E8" s="57"/>
    </row>
    <row r="9" spans="1:5" x14ac:dyDescent="0.2">
      <c r="A9" s="55" t="s">
        <v>33</v>
      </c>
      <c r="B9" s="55" t="s">
        <v>208</v>
      </c>
      <c r="C9" s="17" t="s">
        <v>63</v>
      </c>
      <c r="D9" s="23" t="s">
        <v>34</v>
      </c>
      <c r="E9" s="18" t="s">
        <v>222</v>
      </c>
    </row>
    <row r="10" spans="1:5" x14ac:dyDescent="0.2">
      <c r="A10" s="17" t="s">
        <v>118</v>
      </c>
      <c r="B10" s="17" t="s">
        <v>215</v>
      </c>
      <c r="C10" s="24">
        <v>1</v>
      </c>
      <c r="D10" s="25"/>
      <c r="E10" s="19">
        <v>1</v>
      </c>
    </row>
    <row r="11" spans="1:5" x14ac:dyDescent="0.2">
      <c r="A11" s="44"/>
      <c r="B11" s="37" t="s">
        <v>212</v>
      </c>
      <c r="C11" s="26">
        <v>1</v>
      </c>
      <c r="D11" s="27">
        <v>8</v>
      </c>
      <c r="E11" s="20">
        <v>9</v>
      </c>
    </row>
    <row r="12" spans="1:5" x14ac:dyDescent="0.2">
      <c r="A12" s="44"/>
      <c r="B12" s="37" t="s">
        <v>220</v>
      </c>
      <c r="C12" s="26"/>
      <c r="D12" s="27">
        <v>2</v>
      </c>
      <c r="E12" s="20">
        <v>2</v>
      </c>
    </row>
    <row r="13" spans="1:5" x14ac:dyDescent="0.2">
      <c r="A13" s="44"/>
      <c r="B13" s="37" t="s">
        <v>210</v>
      </c>
      <c r="C13" s="26"/>
      <c r="D13" s="27">
        <v>12</v>
      </c>
      <c r="E13" s="20">
        <v>12</v>
      </c>
    </row>
    <row r="14" spans="1:5" x14ac:dyDescent="0.2">
      <c r="A14" s="44"/>
      <c r="B14" s="37" t="s">
        <v>214</v>
      </c>
      <c r="C14" s="26">
        <v>6</v>
      </c>
      <c r="D14" s="27"/>
      <c r="E14" s="20">
        <v>6</v>
      </c>
    </row>
    <row r="15" spans="1:5" x14ac:dyDescent="0.2">
      <c r="A15" s="44"/>
      <c r="B15" s="37" t="s">
        <v>287</v>
      </c>
      <c r="C15" s="26">
        <v>1</v>
      </c>
      <c r="D15" s="27"/>
      <c r="E15" s="20">
        <v>1</v>
      </c>
    </row>
    <row r="16" spans="1:5" x14ac:dyDescent="0.2">
      <c r="A16" s="44"/>
      <c r="B16" s="37" t="s">
        <v>506</v>
      </c>
      <c r="C16" s="26">
        <v>11</v>
      </c>
      <c r="D16" s="27">
        <v>2</v>
      </c>
      <c r="E16" s="20">
        <v>13</v>
      </c>
    </row>
    <row r="17" spans="1:5" x14ac:dyDescent="0.2">
      <c r="A17" s="45" t="s">
        <v>376</v>
      </c>
      <c r="B17" s="46"/>
      <c r="C17" s="47">
        <v>20</v>
      </c>
      <c r="D17" s="48">
        <v>24</v>
      </c>
      <c r="E17" s="49">
        <v>44</v>
      </c>
    </row>
    <row r="18" spans="1:5" x14ac:dyDescent="0.2">
      <c r="A18" s="17" t="s">
        <v>32</v>
      </c>
      <c r="B18" s="17" t="s">
        <v>215</v>
      </c>
      <c r="C18" s="24"/>
      <c r="D18" s="25">
        <v>5</v>
      </c>
      <c r="E18" s="19">
        <v>5</v>
      </c>
    </row>
    <row r="19" spans="1:5" x14ac:dyDescent="0.2">
      <c r="A19" s="44"/>
      <c r="B19" s="37" t="s">
        <v>212</v>
      </c>
      <c r="C19" s="26">
        <v>1</v>
      </c>
      <c r="D19" s="27">
        <v>3</v>
      </c>
      <c r="E19" s="20">
        <v>4</v>
      </c>
    </row>
    <row r="20" spans="1:5" x14ac:dyDescent="0.2">
      <c r="A20" s="44"/>
      <c r="B20" s="37" t="s">
        <v>220</v>
      </c>
      <c r="C20" s="26"/>
      <c r="D20" s="27">
        <v>5</v>
      </c>
      <c r="E20" s="20">
        <v>5</v>
      </c>
    </row>
    <row r="21" spans="1:5" x14ac:dyDescent="0.2">
      <c r="A21" s="44"/>
      <c r="B21" s="37" t="s">
        <v>210</v>
      </c>
      <c r="C21" s="26">
        <v>1</v>
      </c>
      <c r="D21" s="27">
        <v>13</v>
      </c>
      <c r="E21" s="20">
        <v>14</v>
      </c>
    </row>
    <row r="22" spans="1:5" x14ac:dyDescent="0.2">
      <c r="A22" s="44"/>
      <c r="B22" s="37" t="s">
        <v>217</v>
      </c>
      <c r="C22" s="26"/>
      <c r="D22" s="27">
        <v>3</v>
      </c>
      <c r="E22" s="20">
        <v>3</v>
      </c>
    </row>
    <row r="23" spans="1:5" x14ac:dyDescent="0.2">
      <c r="A23" s="44"/>
      <c r="B23" s="37" t="s">
        <v>214</v>
      </c>
      <c r="C23" s="26">
        <v>1</v>
      </c>
      <c r="D23" s="27">
        <v>9</v>
      </c>
      <c r="E23" s="20">
        <v>10</v>
      </c>
    </row>
    <row r="24" spans="1:5" x14ac:dyDescent="0.2">
      <c r="A24" s="44"/>
      <c r="B24" s="37" t="s">
        <v>389</v>
      </c>
      <c r="C24" s="26">
        <v>1</v>
      </c>
      <c r="D24" s="27"/>
      <c r="E24" s="20">
        <v>1</v>
      </c>
    </row>
    <row r="25" spans="1:5" x14ac:dyDescent="0.2">
      <c r="A25" s="45" t="s">
        <v>377</v>
      </c>
      <c r="B25" s="46"/>
      <c r="C25" s="47">
        <v>4</v>
      </c>
      <c r="D25" s="48">
        <v>38</v>
      </c>
      <c r="E25" s="49">
        <v>42</v>
      </c>
    </row>
    <row r="26" spans="1:5" x14ac:dyDescent="0.2">
      <c r="A26" s="17" t="s">
        <v>350</v>
      </c>
      <c r="B26" s="17" t="s">
        <v>215</v>
      </c>
      <c r="C26" s="24">
        <v>1</v>
      </c>
      <c r="D26" s="25"/>
      <c r="E26" s="19">
        <v>1</v>
      </c>
    </row>
    <row r="27" spans="1:5" x14ac:dyDescent="0.2">
      <c r="A27" s="44"/>
      <c r="B27" s="37" t="s">
        <v>220</v>
      </c>
      <c r="C27" s="26">
        <v>2</v>
      </c>
      <c r="D27" s="27"/>
      <c r="E27" s="20">
        <v>2</v>
      </c>
    </row>
    <row r="28" spans="1:5" x14ac:dyDescent="0.2">
      <c r="A28" s="44"/>
      <c r="B28" s="37" t="s">
        <v>210</v>
      </c>
      <c r="C28" s="26">
        <v>10</v>
      </c>
      <c r="D28" s="27"/>
      <c r="E28" s="20">
        <v>10</v>
      </c>
    </row>
    <row r="29" spans="1:5" x14ac:dyDescent="0.2">
      <c r="A29" s="44"/>
      <c r="B29" s="37" t="s">
        <v>217</v>
      </c>
      <c r="C29" s="26">
        <v>1</v>
      </c>
      <c r="D29" s="27"/>
      <c r="E29" s="20">
        <v>1</v>
      </c>
    </row>
    <row r="30" spans="1:5" x14ac:dyDescent="0.2">
      <c r="A30" s="44"/>
      <c r="B30" s="37" t="s">
        <v>214</v>
      </c>
      <c r="C30" s="26">
        <v>3</v>
      </c>
      <c r="D30" s="27"/>
      <c r="E30" s="20">
        <v>3</v>
      </c>
    </row>
    <row r="31" spans="1:5" x14ac:dyDescent="0.2">
      <c r="A31" s="44"/>
      <c r="B31" s="37" t="s">
        <v>506</v>
      </c>
      <c r="C31" s="26">
        <v>3</v>
      </c>
      <c r="D31" s="27"/>
      <c r="E31" s="20">
        <v>3</v>
      </c>
    </row>
    <row r="32" spans="1:5" x14ac:dyDescent="0.2">
      <c r="A32" s="45" t="s">
        <v>378</v>
      </c>
      <c r="B32" s="46"/>
      <c r="C32" s="47">
        <v>20</v>
      </c>
      <c r="D32" s="48"/>
      <c r="E32" s="49">
        <v>20</v>
      </c>
    </row>
    <row r="33" spans="1:5" x14ac:dyDescent="0.2">
      <c r="A33" s="17" t="s">
        <v>556</v>
      </c>
      <c r="B33" s="17" t="s">
        <v>210</v>
      </c>
      <c r="C33" s="24">
        <v>2</v>
      </c>
      <c r="D33" s="25"/>
      <c r="E33" s="19">
        <v>2</v>
      </c>
    </row>
    <row r="34" spans="1:5" x14ac:dyDescent="0.2">
      <c r="A34" s="44"/>
      <c r="B34" s="37" t="s">
        <v>214</v>
      </c>
      <c r="C34" s="26">
        <v>3</v>
      </c>
      <c r="D34" s="27"/>
      <c r="E34" s="20">
        <v>3</v>
      </c>
    </row>
    <row r="35" spans="1:5" x14ac:dyDescent="0.2">
      <c r="A35" s="45" t="s">
        <v>558</v>
      </c>
      <c r="B35" s="46"/>
      <c r="C35" s="47">
        <v>5</v>
      </c>
      <c r="D35" s="48"/>
      <c r="E35" s="49">
        <v>5</v>
      </c>
    </row>
    <row r="36" spans="1:5" x14ac:dyDescent="0.2">
      <c r="A36" s="17" t="s">
        <v>596</v>
      </c>
      <c r="B36" s="17" t="s">
        <v>212</v>
      </c>
      <c r="C36" s="24"/>
      <c r="D36" s="25">
        <v>4</v>
      </c>
      <c r="E36" s="19">
        <v>4</v>
      </c>
    </row>
    <row r="37" spans="1:5" x14ac:dyDescent="0.2">
      <c r="A37" s="44"/>
      <c r="B37" s="37" t="s">
        <v>210</v>
      </c>
      <c r="C37" s="26"/>
      <c r="D37" s="27">
        <v>1</v>
      </c>
      <c r="E37" s="20">
        <v>1</v>
      </c>
    </row>
    <row r="38" spans="1:5" x14ac:dyDescent="0.2">
      <c r="A38" s="44"/>
      <c r="B38" s="37" t="s">
        <v>217</v>
      </c>
      <c r="C38" s="26"/>
      <c r="D38" s="27">
        <v>2</v>
      </c>
      <c r="E38" s="20">
        <v>2</v>
      </c>
    </row>
    <row r="39" spans="1:5" x14ac:dyDescent="0.2">
      <c r="A39" s="44"/>
      <c r="B39" s="37" t="s">
        <v>626</v>
      </c>
      <c r="C39" s="26"/>
      <c r="D39" s="27">
        <v>1</v>
      </c>
      <c r="E39" s="20">
        <v>1</v>
      </c>
    </row>
    <row r="40" spans="1:5" x14ac:dyDescent="0.2">
      <c r="A40" s="45" t="s">
        <v>628</v>
      </c>
      <c r="B40" s="46"/>
      <c r="C40" s="47"/>
      <c r="D40" s="48">
        <v>8</v>
      </c>
      <c r="E40" s="49">
        <v>8</v>
      </c>
    </row>
    <row r="41" spans="1:5" x14ac:dyDescent="0.2">
      <c r="A41" s="21" t="s">
        <v>222</v>
      </c>
      <c r="B41" s="50"/>
      <c r="C41" s="28">
        <v>49</v>
      </c>
      <c r="D41" s="29">
        <v>70</v>
      </c>
      <c r="E41" s="22">
        <v>119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35"/>
  <sheetViews>
    <sheetView zoomScale="85" workbookViewId="0">
      <pane ySplit="13" topLeftCell="A14" activePane="bottomLeft" state="frozen"/>
      <selection activeCell="D498" sqref="D498"/>
      <selection pane="bottomLeft" activeCell="C2" sqref="C2"/>
    </sheetView>
  </sheetViews>
  <sheetFormatPr defaultRowHeight="12.75" x14ac:dyDescent="0.2"/>
  <cols>
    <col min="1" max="1" width="25.85546875" customWidth="1"/>
    <col min="2" max="2" width="14" customWidth="1"/>
    <col min="3" max="3" width="14.42578125" bestFit="1" customWidth="1"/>
    <col min="4" max="4" width="19" bestFit="1" customWidth="1"/>
    <col min="5" max="5" width="17.7109375" style="3" customWidth="1"/>
    <col min="6" max="6" width="22.7109375" style="5" customWidth="1"/>
    <col min="7" max="7" width="55.7109375" customWidth="1"/>
    <col min="8" max="8" width="46.7109375" customWidth="1"/>
    <col min="9" max="9" width="22.7109375" customWidth="1"/>
    <col min="10" max="10" width="19.7109375" customWidth="1"/>
    <col min="11" max="11" width="18.7109375" customWidth="1"/>
    <col min="12" max="12" width="30.7109375" customWidth="1"/>
    <col min="13" max="13" width="13.7109375" customWidth="1"/>
    <col min="14" max="14" width="67.7109375" customWidth="1"/>
    <col min="15" max="15" width="13.7109375" style="7" customWidth="1"/>
    <col min="16" max="16" width="14.7109375" style="7" customWidth="1"/>
    <col min="17" max="17" width="15.7109375" style="9" customWidth="1"/>
    <col min="18" max="18" width="8.7109375" customWidth="1"/>
    <col min="19" max="19" width="23.7109375" customWidth="1"/>
    <col min="20" max="20" width="10.7109375" style="11" customWidth="1"/>
    <col min="21" max="21" width="19.7109375" customWidth="1"/>
    <col min="22" max="22" width="12.7109375" customWidth="1"/>
    <col min="23" max="23" width="26.7109375" customWidth="1"/>
    <col min="24" max="24" width="13.7109375" customWidth="1"/>
    <col min="25" max="25" width="18.7109375" customWidth="1"/>
    <col min="26" max="26" width="30.7109375" customWidth="1"/>
    <col min="27" max="27" width="14.7109375" customWidth="1"/>
    <col min="28" max="28" width="11.7109375" customWidth="1"/>
    <col min="29" max="29" width="25.7109375" customWidth="1"/>
    <col min="30" max="30" width="21.7109375" style="5" customWidth="1"/>
    <col min="31" max="31" width="22.7109375" style="5" customWidth="1"/>
    <col min="32" max="32" width="15.7109375" customWidth="1"/>
    <col min="33" max="33" width="18.7109375" customWidth="1"/>
    <col min="34" max="34" width="15.7109375" customWidth="1"/>
    <col min="35" max="35" width="14.7109375" customWidth="1"/>
    <col min="255" max="255" width="18.85546875" bestFit="1" customWidth="1"/>
  </cols>
  <sheetData>
    <row r="1" spans="1:255" x14ac:dyDescent="0.2">
      <c r="A1" s="12" t="s">
        <v>203</v>
      </c>
      <c r="B1" s="12"/>
      <c r="C1" s="12"/>
    </row>
    <row r="2" spans="1:255" ht="18" x14ac:dyDescent="0.25">
      <c r="A2" s="13" t="s">
        <v>204</v>
      </c>
      <c r="B2" s="13"/>
      <c r="C2" s="13"/>
    </row>
    <row r="3" spans="1:255" ht="18" x14ac:dyDescent="0.25">
      <c r="A3" s="13"/>
      <c r="B3" s="13"/>
      <c r="C3" s="13"/>
    </row>
    <row r="4" spans="1:255" ht="13.5" thickBot="1" x14ac:dyDescent="0.25">
      <c r="A4" s="15" t="s">
        <v>529</v>
      </c>
      <c r="B4" s="15"/>
      <c r="C4" s="15"/>
    </row>
    <row r="5" spans="1:255" ht="13.5" thickBot="1" x14ac:dyDescent="0.25">
      <c r="A5" s="60" t="s">
        <v>33</v>
      </c>
      <c r="B5" s="63" t="s">
        <v>63</v>
      </c>
      <c r="C5" s="62" t="s">
        <v>532</v>
      </c>
      <c r="D5" s="61" t="s">
        <v>531</v>
      </c>
      <c r="E5" s="61" t="s">
        <v>539</v>
      </c>
    </row>
    <row r="6" spans="1:255" ht="13.5" thickBot="1" x14ac:dyDescent="0.25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5" thickBot="1" x14ac:dyDescent="0.25">
      <c r="A7" s="64" t="s">
        <v>118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5" thickBot="1" x14ac:dyDescent="0.25">
      <c r="A8" s="87" t="s">
        <v>32</v>
      </c>
      <c r="B8" s="89">
        <v>2.9999999999999997E-4</v>
      </c>
      <c r="C8" s="89">
        <v>5.0000000000000001E-3</v>
      </c>
      <c r="D8" s="89">
        <v>7.4999999999999997E-3</v>
      </c>
      <c r="E8" s="89">
        <v>7.4999999999999997E-3</v>
      </c>
    </row>
    <row r="9" spans="1:255" ht="13.5" thickBot="1" x14ac:dyDescent="0.25">
      <c r="A9" s="65" t="s">
        <v>350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5" thickBot="1" x14ac:dyDescent="0.25">
      <c r="A10" s="87" t="s">
        <v>556</v>
      </c>
      <c r="B10" s="88">
        <v>2.5000000000000001E-4</v>
      </c>
      <c r="C10" s="88">
        <v>5.0000000000000001E-3</v>
      </c>
      <c r="D10" s="88">
        <v>7.4999999999999997E-3</v>
      </c>
      <c r="E10" s="88">
        <v>7.4999999999999997E-3</v>
      </c>
      <c r="F10" s="86"/>
    </row>
    <row r="11" spans="1:255" ht="15" customHeight="1" thickBot="1" x14ac:dyDescent="0.3">
      <c r="A11" s="87" t="s">
        <v>596</v>
      </c>
      <c r="B11" s="88">
        <v>2.5000000000000001E-4</v>
      </c>
      <c r="C11" s="88">
        <v>5.0000000000000001E-3</v>
      </c>
      <c r="D11" s="88">
        <v>7.4999999999999997E-3</v>
      </c>
      <c r="E11" s="88">
        <v>7.4999999999999997E-3</v>
      </c>
      <c r="F11" s="14"/>
    </row>
    <row r="13" spans="1:255" x14ac:dyDescent="0.2">
      <c r="A13" s="70" t="s">
        <v>225</v>
      </c>
      <c r="B13" s="70" t="s">
        <v>530</v>
      </c>
      <c r="C13" s="70" t="s">
        <v>533</v>
      </c>
      <c r="D13" s="70" t="s">
        <v>528</v>
      </c>
      <c r="E13" s="2" t="s">
        <v>0</v>
      </c>
      <c r="F13" s="4" t="s">
        <v>1</v>
      </c>
      <c r="G13" s="1" t="s">
        <v>2</v>
      </c>
      <c r="H13" s="1" t="s">
        <v>3</v>
      </c>
      <c r="I13" s="1" t="s">
        <v>4</v>
      </c>
      <c r="J13" s="1" t="s">
        <v>5</v>
      </c>
      <c r="K13" s="1" t="s">
        <v>6</v>
      </c>
      <c r="L13" s="1" t="s">
        <v>7</v>
      </c>
      <c r="M13" s="1" t="s">
        <v>8</v>
      </c>
      <c r="N13" s="1" t="s">
        <v>9</v>
      </c>
      <c r="O13" s="6" t="s">
        <v>10</v>
      </c>
      <c r="P13" s="6" t="s">
        <v>11</v>
      </c>
      <c r="Q13" s="8" t="s">
        <v>12</v>
      </c>
      <c r="R13" s="1" t="s">
        <v>13</v>
      </c>
      <c r="S13" s="1" t="s">
        <v>14</v>
      </c>
      <c r="T13" s="10" t="s">
        <v>15</v>
      </c>
      <c r="U13" s="1" t="s">
        <v>16</v>
      </c>
      <c r="V13" s="1" t="s">
        <v>17</v>
      </c>
      <c r="W13" s="1" t="s">
        <v>18</v>
      </c>
      <c r="X13" s="1" t="s">
        <v>19</v>
      </c>
      <c r="Y13" s="1" t="s">
        <v>20</v>
      </c>
      <c r="Z13" s="1" t="s">
        <v>21</v>
      </c>
      <c r="AA13" s="1" t="s">
        <v>22</v>
      </c>
      <c r="AB13" s="1" t="s">
        <v>23</v>
      </c>
      <c r="AC13" s="1" t="s">
        <v>24</v>
      </c>
      <c r="AD13" s="4" t="s">
        <v>25</v>
      </c>
      <c r="AE13" s="4" t="s">
        <v>26</v>
      </c>
      <c r="AF13" s="1" t="s">
        <v>27</v>
      </c>
      <c r="AG13" s="1" t="s">
        <v>28</v>
      </c>
      <c r="AH13" s="1" t="s">
        <v>29</v>
      </c>
      <c r="AI13" s="1" t="s">
        <v>30</v>
      </c>
      <c r="IU13" s="2"/>
    </row>
    <row r="14" spans="1:255" x14ac:dyDescent="0.2">
      <c r="A14" s="71">
        <f t="shared" ref="A14:A78" si="0">DATEVALUE(TEXT(F14, "mm/dd/yy"))</f>
        <v>36978</v>
      </c>
      <c r="B14" s="71" t="str">
        <f>IF(K14="Power",IF(Z14="Enron Canada Corp.",LEFT(L14,9),LEFT(L14,13)),K14)</f>
        <v>US West Power</v>
      </c>
      <c r="C14" s="72">
        <f>IF(K14="Power",((AE14-AD14+1)*16*SUM(O14:P14)),((AE14-AD14+1)*SUM(O14:P14)))</f>
        <v>12400</v>
      </c>
      <c r="D14" s="72">
        <f>VLOOKUP(H14,$A$7:$E$11,(HLOOKUP(B14,$B$5:$E$6,2,FALSE)),FALSE)*C14</f>
        <v>93</v>
      </c>
      <c r="E14" s="3">
        <v>1056585</v>
      </c>
      <c r="F14" s="5">
        <v>36978.632060185184</v>
      </c>
      <c r="G14" t="s">
        <v>31</v>
      </c>
      <c r="H14" t="s">
        <v>32</v>
      </c>
      <c r="I14" t="s">
        <v>33</v>
      </c>
      <c r="K14" t="s">
        <v>34</v>
      </c>
      <c r="L14" t="s">
        <v>35</v>
      </c>
      <c r="M14">
        <v>31671</v>
      </c>
      <c r="N14" t="s">
        <v>36</v>
      </c>
      <c r="O14" s="7">
        <v>25</v>
      </c>
      <c r="R14" t="s">
        <v>37</v>
      </c>
      <c r="S14" t="s">
        <v>38</v>
      </c>
      <c r="T14" s="11">
        <v>286</v>
      </c>
      <c r="U14" t="s">
        <v>39</v>
      </c>
      <c r="V14" t="s">
        <v>40</v>
      </c>
      <c r="W14" t="s">
        <v>41</v>
      </c>
      <c r="X14" t="s">
        <v>42</v>
      </c>
      <c r="Y14" t="s">
        <v>43</v>
      </c>
      <c r="Z14" t="s">
        <v>44</v>
      </c>
      <c r="AA14">
        <v>96004354</v>
      </c>
      <c r="AB14">
        <v>563872.1</v>
      </c>
      <c r="AC14">
        <v>29605</v>
      </c>
      <c r="AD14" s="5">
        <v>37012.564583333333</v>
      </c>
      <c r="AE14" s="5">
        <v>37042.564583333333</v>
      </c>
      <c r="IU14" s="4"/>
    </row>
    <row r="15" spans="1:255" x14ac:dyDescent="0.2">
      <c r="A15" s="71">
        <f t="shared" si="0"/>
        <v>36980</v>
      </c>
      <c r="B15" s="71" t="str">
        <f t="shared" ref="B15:B78" si="1">IF(K15="Power",IF(Z15="Enron Canada Corp.",LEFT(L15,9),LEFT(L15,13)),K15)</f>
        <v>US West Power</v>
      </c>
      <c r="C15" s="72">
        <f t="shared" ref="C15:C78" si="2">IF(K15="Power",((AE15-AD15+1)*16*SUM(O15:P15)),((AE15-AD15+1)*SUM(O15:P15)))</f>
        <v>36800</v>
      </c>
      <c r="D15" s="72">
        <f t="shared" ref="D15:D78" si="3">VLOOKUP(H15,$A$7:$E$11,(HLOOKUP(B15,$B$5:$E$6,2,FALSE)),FALSE)*C15</f>
        <v>276</v>
      </c>
      <c r="E15" s="3">
        <v>1067218</v>
      </c>
      <c r="F15" s="5">
        <v>36980.442835648151</v>
      </c>
      <c r="G15" t="s">
        <v>45</v>
      </c>
      <c r="H15" t="s">
        <v>32</v>
      </c>
      <c r="I15" t="s">
        <v>33</v>
      </c>
      <c r="K15" t="s">
        <v>34</v>
      </c>
      <c r="L15" t="s">
        <v>46</v>
      </c>
      <c r="M15">
        <v>29297</v>
      </c>
      <c r="N15" t="s">
        <v>47</v>
      </c>
      <c r="P15" s="7">
        <v>25</v>
      </c>
      <c r="R15" t="s">
        <v>37</v>
      </c>
      <c r="S15" t="s">
        <v>38</v>
      </c>
      <c r="T15" s="11">
        <v>390</v>
      </c>
      <c r="U15" t="s">
        <v>39</v>
      </c>
      <c r="V15" t="s">
        <v>48</v>
      </c>
      <c r="W15" t="s">
        <v>49</v>
      </c>
      <c r="X15" t="s">
        <v>42</v>
      </c>
      <c r="Y15" t="s">
        <v>43</v>
      </c>
      <c r="Z15" t="s">
        <v>44</v>
      </c>
      <c r="AA15">
        <v>96020035</v>
      </c>
      <c r="AB15">
        <v>565929.1</v>
      </c>
      <c r="AC15">
        <v>71108</v>
      </c>
      <c r="AD15" s="5">
        <v>37073</v>
      </c>
      <c r="AE15" s="5">
        <v>37164</v>
      </c>
      <c r="IU15" s="1"/>
    </row>
    <row r="16" spans="1:255" x14ac:dyDescent="0.2">
      <c r="A16" s="71">
        <f t="shared" si="0"/>
        <v>36983</v>
      </c>
      <c r="B16" s="71" t="str">
        <f t="shared" si="1"/>
        <v>US West Power</v>
      </c>
      <c r="C16" s="72">
        <f t="shared" si="2"/>
        <v>12400</v>
      </c>
      <c r="D16" s="72">
        <f t="shared" si="3"/>
        <v>93</v>
      </c>
      <c r="E16" s="3">
        <v>1072905</v>
      </c>
      <c r="F16" s="5">
        <v>36983.404374999998</v>
      </c>
      <c r="G16" t="s">
        <v>45</v>
      </c>
      <c r="H16" t="s">
        <v>32</v>
      </c>
      <c r="I16" t="s">
        <v>33</v>
      </c>
      <c r="K16" t="s">
        <v>34</v>
      </c>
      <c r="L16" t="s">
        <v>35</v>
      </c>
      <c r="M16">
        <v>33759</v>
      </c>
      <c r="N16" t="s">
        <v>50</v>
      </c>
      <c r="P16" s="7">
        <v>25</v>
      </c>
      <c r="R16" t="s">
        <v>37</v>
      </c>
      <c r="S16" t="s">
        <v>38</v>
      </c>
      <c r="T16" s="11">
        <v>305</v>
      </c>
      <c r="U16" t="s">
        <v>39</v>
      </c>
      <c r="V16" t="s">
        <v>51</v>
      </c>
      <c r="W16" t="s">
        <v>52</v>
      </c>
      <c r="X16" t="s">
        <v>42</v>
      </c>
      <c r="Y16" t="s">
        <v>43</v>
      </c>
      <c r="Z16" t="s">
        <v>44</v>
      </c>
      <c r="AA16">
        <v>96020035</v>
      </c>
      <c r="AB16">
        <v>567399.1</v>
      </c>
      <c r="AC16">
        <v>71108</v>
      </c>
      <c r="AD16" s="5">
        <v>37012.564583333333</v>
      </c>
      <c r="AE16" s="5">
        <v>37042.564583333333</v>
      </c>
      <c r="IU16" s="1"/>
    </row>
    <row r="17" spans="1:255" x14ac:dyDescent="0.2">
      <c r="A17" s="71">
        <f t="shared" si="0"/>
        <v>36983</v>
      </c>
      <c r="B17" s="71" t="str">
        <f t="shared" si="1"/>
        <v>US West Power</v>
      </c>
      <c r="C17" s="72">
        <f t="shared" si="2"/>
        <v>12000</v>
      </c>
      <c r="D17" s="72">
        <f t="shared" si="3"/>
        <v>90</v>
      </c>
      <c r="E17" s="3">
        <v>1073303</v>
      </c>
      <c r="F17" s="5">
        <v>36983.421539351853</v>
      </c>
      <c r="G17" t="s">
        <v>53</v>
      </c>
      <c r="H17" t="s">
        <v>32</v>
      </c>
      <c r="I17" t="s">
        <v>33</v>
      </c>
      <c r="K17" t="s">
        <v>34</v>
      </c>
      <c r="L17" t="s">
        <v>46</v>
      </c>
      <c r="M17">
        <v>36705</v>
      </c>
      <c r="N17" t="s">
        <v>54</v>
      </c>
      <c r="O17" s="7">
        <v>25</v>
      </c>
      <c r="R17" t="s">
        <v>37</v>
      </c>
      <c r="S17" t="s">
        <v>38</v>
      </c>
      <c r="T17" s="11">
        <v>305</v>
      </c>
      <c r="U17" t="s">
        <v>39</v>
      </c>
      <c r="V17" t="s">
        <v>48</v>
      </c>
      <c r="W17" t="s">
        <v>55</v>
      </c>
      <c r="X17" t="s">
        <v>42</v>
      </c>
      <c r="Y17" t="s">
        <v>43</v>
      </c>
      <c r="Z17" t="s">
        <v>44</v>
      </c>
      <c r="AA17">
        <v>96028954</v>
      </c>
      <c r="AB17">
        <v>567417.1</v>
      </c>
      <c r="AC17">
        <v>54979</v>
      </c>
      <c r="AD17" s="5">
        <v>37043.916631944441</v>
      </c>
      <c r="AE17" s="5">
        <v>37072.916631944441</v>
      </c>
      <c r="IU17" s="1"/>
    </row>
    <row r="18" spans="1:255" x14ac:dyDescent="0.2">
      <c r="A18" s="71">
        <f t="shared" si="0"/>
        <v>36983</v>
      </c>
      <c r="B18" s="71" t="str">
        <f t="shared" si="1"/>
        <v>US West Power</v>
      </c>
      <c r="C18" s="72">
        <f t="shared" si="2"/>
        <v>36400</v>
      </c>
      <c r="D18" s="72">
        <f t="shared" si="3"/>
        <v>273</v>
      </c>
      <c r="E18" s="3">
        <v>1073927</v>
      </c>
      <c r="F18" s="5">
        <v>36983.475960648146</v>
      </c>
      <c r="G18" t="s">
        <v>53</v>
      </c>
      <c r="H18" t="s">
        <v>32</v>
      </c>
      <c r="I18" t="s">
        <v>33</v>
      </c>
      <c r="K18" t="s">
        <v>34</v>
      </c>
      <c r="L18" t="s">
        <v>35</v>
      </c>
      <c r="M18">
        <v>38267</v>
      </c>
      <c r="N18" t="s">
        <v>56</v>
      </c>
      <c r="P18" s="7">
        <v>25</v>
      </c>
      <c r="R18" t="s">
        <v>37</v>
      </c>
      <c r="S18" t="s">
        <v>38</v>
      </c>
      <c r="T18" s="11">
        <v>125</v>
      </c>
      <c r="U18" t="s">
        <v>39</v>
      </c>
      <c r="V18" t="s">
        <v>51</v>
      </c>
      <c r="W18" t="s">
        <v>52</v>
      </c>
      <c r="X18" t="s">
        <v>42</v>
      </c>
      <c r="Y18" t="s">
        <v>43</v>
      </c>
      <c r="Z18" t="s">
        <v>44</v>
      </c>
      <c r="AA18">
        <v>96028954</v>
      </c>
      <c r="AB18">
        <v>567567.1</v>
      </c>
      <c r="AC18">
        <v>54979</v>
      </c>
      <c r="AD18" s="5">
        <v>37347.701388888891</v>
      </c>
      <c r="AE18" s="5">
        <v>37437.701388888891</v>
      </c>
      <c r="IU18" s="1"/>
    </row>
    <row r="19" spans="1:255" x14ac:dyDescent="0.2">
      <c r="A19" s="71">
        <f t="shared" si="0"/>
        <v>36984</v>
      </c>
      <c r="B19" s="71" t="str">
        <f t="shared" si="1"/>
        <v>US West Power</v>
      </c>
      <c r="C19" s="72">
        <f t="shared" si="2"/>
        <v>12000</v>
      </c>
      <c r="D19" s="72">
        <f t="shared" si="3"/>
        <v>90</v>
      </c>
      <c r="E19" s="3">
        <v>1080894</v>
      </c>
      <c r="F19" s="5">
        <v>36984.55809027778</v>
      </c>
      <c r="G19" t="s">
        <v>45</v>
      </c>
      <c r="H19" t="s">
        <v>32</v>
      </c>
      <c r="I19" t="s">
        <v>33</v>
      </c>
      <c r="K19" t="s">
        <v>34</v>
      </c>
      <c r="L19" t="s">
        <v>35</v>
      </c>
      <c r="M19">
        <v>33760</v>
      </c>
      <c r="N19" t="s">
        <v>57</v>
      </c>
      <c r="O19" s="7">
        <v>25</v>
      </c>
      <c r="R19" t="s">
        <v>37</v>
      </c>
      <c r="S19" t="s">
        <v>38</v>
      </c>
      <c r="T19" s="11">
        <v>415</v>
      </c>
      <c r="U19" t="s">
        <v>58</v>
      </c>
      <c r="V19" t="s">
        <v>40</v>
      </c>
      <c r="W19" t="s">
        <v>52</v>
      </c>
      <c r="X19" t="s">
        <v>42</v>
      </c>
      <c r="Y19" t="s">
        <v>43</v>
      </c>
      <c r="Z19" t="s">
        <v>44</v>
      </c>
      <c r="AA19">
        <v>96020035</v>
      </c>
      <c r="AB19">
        <v>569110.1</v>
      </c>
      <c r="AC19">
        <v>71108</v>
      </c>
      <c r="AD19" s="5">
        <v>37043.564583333333</v>
      </c>
      <c r="AE19" s="5">
        <v>37072.564583333333</v>
      </c>
      <c r="IU19" s="1"/>
    </row>
    <row r="20" spans="1:255" x14ac:dyDescent="0.2">
      <c r="A20" s="71">
        <f t="shared" si="0"/>
        <v>36985</v>
      </c>
      <c r="B20" s="71" t="str">
        <f t="shared" si="1"/>
        <v>US West Power</v>
      </c>
      <c r="C20" s="72">
        <f t="shared" si="2"/>
        <v>12400</v>
      </c>
      <c r="D20" s="72">
        <f t="shared" si="3"/>
        <v>93</v>
      </c>
      <c r="E20" s="3">
        <v>1085856</v>
      </c>
      <c r="F20" s="5">
        <v>36985.469861111109</v>
      </c>
      <c r="G20" t="s">
        <v>45</v>
      </c>
      <c r="H20" t="s">
        <v>32</v>
      </c>
      <c r="I20" t="s">
        <v>33</v>
      </c>
      <c r="K20" t="s">
        <v>34</v>
      </c>
      <c r="L20" t="s">
        <v>35</v>
      </c>
      <c r="M20">
        <v>31671</v>
      </c>
      <c r="N20" t="s">
        <v>36</v>
      </c>
      <c r="P20" s="7">
        <v>25</v>
      </c>
      <c r="R20" t="s">
        <v>37</v>
      </c>
      <c r="S20" t="s">
        <v>38</v>
      </c>
      <c r="T20" s="11">
        <v>303.5</v>
      </c>
      <c r="U20" t="s">
        <v>58</v>
      </c>
      <c r="V20" t="s">
        <v>59</v>
      </c>
      <c r="W20" t="s">
        <v>41</v>
      </c>
      <c r="X20" t="s">
        <v>42</v>
      </c>
      <c r="Y20" t="s">
        <v>43</v>
      </c>
      <c r="Z20" t="s">
        <v>44</v>
      </c>
      <c r="AA20">
        <v>96020035</v>
      </c>
      <c r="AB20">
        <v>570210.1</v>
      </c>
      <c r="AC20">
        <v>71108</v>
      </c>
      <c r="AD20" s="5">
        <v>37012.564583333333</v>
      </c>
      <c r="AE20" s="5">
        <v>37042.564583333333</v>
      </c>
      <c r="IU20" s="1"/>
    </row>
    <row r="21" spans="1:255" x14ac:dyDescent="0.2">
      <c r="A21" s="71">
        <f t="shared" si="0"/>
        <v>36986</v>
      </c>
      <c r="B21" s="71" t="str">
        <f t="shared" si="1"/>
        <v>US West Power</v>
      </c>
      <c r="C21" s="72">
        <f t="shared" si="2"/>
        <v>800</v>
      </c>
      <c r="D21" s="72">
        <f t="shared" si="3"/>
        <v>6</v>
      </c>
      <c r="E21" s="3">
        <v>1088957</v>
      </c>
      <c r="F21" s="5">
        <v>36986.336863425924</v>
      </c>
      <c r="G21" t="s">
        <v>45</v>
      </c>
      <c r="H21" t="s">
        <v>32</v>
      </c>
      <c r="I21" t="s">
        <v>33</v>
      </c>
      <c r="K21" t="s">
        <v>34</v>
      </c>
      <c r="L21" t="s">
        <v>35</v>
      </c>
      <c r="M21">
        <v>10631</v>
      </c>
      <c r="N21" t="s">
        <v>60</v>
      </c>
      <c r="P21" s="7">
        <v>25</v>
      </c>
      <c r="R21" t="s">
        <v>37</v>
      </c>
      <c r="S21" t="s">
        <v>38</v>
      </c>
      <c r="T21" s="11">
        <v>186</v>
      </c>
      <c r="U21" t="s">
        <v>58</v>
      </c>
      <c r="V21" t="s">
        <v>61</v>
      </c>
      <c r="W21" t="s">
        <v>41</v>
      </c>
      <c r="X21" t="s">
        <v>42</v>
      </c>
      <c r="Y21" t="s">
        <v>43</v>
      </c>
      <c r="Z21" t="s">
        <v>44</v>
      </c>
      <c r="AA21">
        <v>96020035</v>
      </c>
      <c r="AB21">
        <v>571227.1</v>
      </c>
      <c r="AC21">
        <v>71108</v>
      </c>
      <c r="AD21" s="5">
        <v>36987.916678240741</v>
      </c>
      <c r="AE21" s="5">
        <v>36988.916678240741</v>
      </c>
      <c r="IU21" s="1"/>
    </row>
    <row r="22" spans="1:255" x14ac:dyDescent="0.2">
      <c r="A22" s="71">
        <f t="shared" si="0"/>
        <v>36986</v>
      </c>
      <c r="B22" s="71" t="str">
        <f t="shared" si="1"/>
        <v>US West Power</v>
      </c>
      <c r="C22" s="72">
        <f t="shared" si="2"/>
        <v>12400</v>
      </c>
      <c r="D22" s="72">
        <f t="shared" si="3"/>
        <v>93</v>
      </c>
      <c r="E22" s="3">
        <v>1090300</v>
      </c>
      <c r="F22" s="5">
        <v>36986.370995370373</v>
      </c>
      <c r="G22" t="s">
        <v>45</v>
      </c>
      <c r="H22" t="s">
        <v>32</v>
      </c>
      <c r="I22" t="s">
        <v>33</v>
      </c>
      <c r="K22" t="s">
        <v>34</v>
      </c>
      <c r="L22" t="s">
        <v>35</v>
      </c>
      <c r="M22">
        <v>33759</v>
      </c>
      <c r="N22" t="s">
        <v>50</v>
      </c>
      <c r="O22" s="7">
        <v>25</v>
      </c>
      <c r="R22" t="s">
        <v>37</v>
      </c>
      <c r="S22" t="s">
        <v>38</v>
      </c>
      <c r="T22" s="11">
        <v>317</v>
      </c>
      <c r="U22" t="s">
        <v>58</v>
      </c>
      <c r="V22" t="s">
        <v>51</v>
      </c>
      <c r="W22" t="s">
        <v>52</v>
      </c>
      <c r="X22" t="s">
        <v>42</v>
      </c>
      <c r="Y22" t="s">
        <v>43</v>
      </c>
      <c r="Z22" t="s">
        <v>44</v>
      </c>
      <c r="AA22">
        <v>96020035</v>
      </c>
      <c r="AB22">
        <v>571458.1</v>
      </c>
      <c r="AC22">
        <v>71108</v>
      </c>
      <c r="AD22" s="5">
        <v>37012.564583333333</v>
      </c>
      <c r="AE22" s="5">
        <v>37042.564583333333</v>
      </c>
      <c r="IU22" s="1"/>
    </row>
    <row r="23" spans="1:255" x14ac:dyDescent="0.2">
      <c r="A23" s="71">
        <f t="shared" si="0"/>
        <v>36991</v>
      </c>
      <c r="B23" s="71" t="str">
        <f t="shared" si="1"/>
        <v>Natural Gas</v>
      </c>
      <c r="C23" s="72">
        <f t="shared" si="2"/>
        <v>155000</v>
      </c>
      <c r="D23" s="72">
        <f t="shared" si="3"/>
        <v>46.499999999999993</v>
      </c>
      <c r="E23" s="3">
        <v>1110507</v>
      </c>
      <c r="F23" s="5">
        <v>36991.40556712963</v>
      </c>
      <c r="G23" t="s">
        <v>62</v>
      </c>
      <c r="H23" t="s">
        <v>32</v>
      </c>
      <c r="I23" t="s">
        <v>33</v>
      </c>
      <c r="K23" t="s">
        <v>63</v>
      </c>
      <c r="L23" t="s">
        <v>64</v>
      </c>
      <c r="M23">
        <v>36578</v>
      </c>
      <c r="N23" t="s">
        <v>65</v>
      </c>
      <c r="P23" s="7">
        <v>5000</v>
      </c>
      <c r="R23" t="s">
        <v>66</v>
      </c>
      <c r="S23" t="s">
        <v>38</v>
      </c>
      <c r="T23" s="11">
        <v>-7.4999999999999997E-2</v>
      </c>
      <c r="U23" t="s">
        <v>67</v>
      </c>
      <c r="V23" t="s">
        <v>68</v>
      </c>
      <c r="W23" t="s">
        <v>69</v>
      </c>
      <c r="X23" t="s">
        <v>70</v>
      </c>
      <c r="Y23" t="s">
        <v>43</v>
      </c>
      <c r="Z23" t="s">
        <v>71</v>
      </c>
      <c r="AA23">
        <v>96004898</v>
      </c>
      <c r="AB23" t="s">
        <v>72</v>
      </c>
      <c r="AC23">
        <v>70526</v>
      </c>
      <c r="AD23" s="5">
        <v>37012.875</v>
      </c>
      <c r="AE23" s="5">
        <v>37042.875</v>
      </c>
      <c r="IU23" s="6"/>
    </row>
    <row r="24" spans="1:255" x14ac:dyDescent="0.2">
      <c r="A24" s="71">
        <f t="shared" si="0"/>
        <v>36992</v>
      </c>
      <c r="B24" s="71" t="str">
        <f t="shared" si="1"/>
        <v>US East Power</v>
      </c>
      <c r="C24" s="72">
        <f t="shared" si="2"/>
        <v>24800</v>
      </c>
      <c r="D24" s="72">
        <f t="shared" si="3"/>
        <v>124</v>
      </c>
      <c r="E24" s="3">
        <v>1115603</v>
      </c>
      <c r="F24" s="5">
        <v>36992.385034722225</v>
      </c>
      <c r="G24" t="s">
        <v>73</v>
      </c>
      <c r="H24" t="s">
        <v>32</v>
      </c>
      <c r="I24" t="s">
        <v>33</v>
      </c>
      <c r="K24" t="s">
        <v>34</v>
      </c>
      <c r="L24" t="s">
        <v>74</v>
      </c>
      <c r="M24">
        <v>7472</v>
      </c>
      <c r="N24" t="s">
        <v>75</v>
      </c>
      <c r="P24" s="7">
        <v>50</v>
      </c>
      <c r="R24" t="s">
        <v>37</v>
      </c>
      <c r="S24" t="s">
        <v>38</v>
      </c>
      <c r="T24" s="11">
        <v>59</v>
      </c>
      <c r="U24" t="s">
        <v>76</v>
      </c>
      <c r="V24" t="s">
        <v>77</v>
      </c>
      <c r="W24" t="s">
        <v>78</v>
      </c>
      <c r="X24" t="s">
        <v>42</v>
      </c>
      <c r="Y24" t="s">
        <v>43</v>
      </c>
      <c r="Z24" t="s">
        <v>44</v>
      </c>
      <c r="AA24">
        <v>96020991</v>
      </c>
      <c r="AB24">
        <v>578461.1</v>
      </c>
      <c r="AC24">
        <v>66682</v>
      </c>
      <c r="AD24" s="5">
        <v>37012.71597222222</v>
      </c>
      <c r="AE24" s="5">
        <v>37042.71597222222</v>
      </c>
      <c r="IU24" s="6"/>
    </row>
    <row r="25" spans="1:255" x14ac:dyDescent="0.2">
      <c r="A25" s="71">
        <f t="shared" si="0"/>
        <v>36992</v>
      </c>
      <c r="B25" s="71" t="str">
        <f t="shared" si="1"/>
        <v>Natural Gas</v>
      </c>
      <c r="C25" s="72">
        <f t="shared" si="2"/>
        <v>155000</v>
      </c>
      <c r="D25" s="72">
        <f t="shared" si="3"/>
        <v>46.499999999999993</v>
      </c>
      <c r="E25" s="3">
        <v>1116094</v>
      </c>
      <c r="F25" s="5">
        <v>36992.398923611108</v>
      </c>
      <c r="G25" t="s">
        <v>79</v>
      </c>
      <c r="H25" t="s">
        <v>32</v>
      </c>
      <c r="I25" t="s">
        <v>33</v>
      </c>
      <c r="K25" t="s">
        <v>63</v>
      </c>
      <c r="L25" t="s">
        <v>80</v>
      </c>
      <c r="M25">
        <v>36237</v>
      </c>
      <c r="N25" t="s">
        <v>81</v>
      </c>
      <c r="O25" s="7">
        <v>5000</v>
      </c>
      <c r="R25" t="s">
        <v>66</v>
      </c>
      <c r="S25" t="s">
        <v>38</v>
      </c>
      <c r="T25" s="11">
        <v>2.5000000000000001E-3</v>
      </c>
      <c r="U25" t="s">
        <v>82</v>
      </c>
      <c r="V25" t="s">
        <v>83</v>
      </c>
      <c r="W25" t="s">
        <v>84</v>
      </c>
      <c r="X25" t="s">
        <v>70</v>
      </c>
      <c r="Y25" t="s">
        <v>43</v>
      </c>
      <c r="Z25" t="s">
        <v>71</v>
      </c>
      <c r="AA25">
        <v>96021110</v>
      </c>
      <c r="AB25" t="s">
        <v>85</v>
      </c>
      <c r="AC25">
        <v>57399</v>
      </c>
      <c r="AD25" s="5">
        <v>37012.875</v>
      </c>
      <c r="AE25" s="5">
        <v>37042.875</v>
      </c>
      <c r="IU25" s="8"/>
    </row>
    <row r="26" spans="1:255" x14ac:dyDescent="0.2">
      <c r="A26" s="71">
        <f t="shared" si="0"/>
        <v>36992</v>
      </c>
      <c r="B26" s="71" t="str">
        <f t="shared" si="1"/>
        <v>US West Power</v>
      </c>
      <c r="C26" s="72">
        <f t="shared" si="2"/>
        <v>36800</v>
      </c>
      <c r="D26" s="72">
        <f t="shared" si="3"/>
        <v>276</v>
      </c>
      <c r="E26" s="3">
        <v>1117095</v>
      </c>
      <c r="F26" s="5">
        <v>36992.476863425924</v>
      </c>
      <c r="G26" t="s">
        <v>86</v>
      </c>
      <c r="H26" t="s">
        <v>32</v>
      </c>
      <c r="I26" t="s">
        <v>33</v>
      </c>
      <c r="K26" t="s">
        <v>34</v>
      </c>
      <c r="L26" t="s">
        <v>35</v>
      </c>
      <c r="M26">
        <v>30895</v>
      </c>
      <c r="N26" t="s">
        <v>87</v>
      </c>
      <c r="P26" s="7">
        <v>25</v>
      </c>
      <c r="R26" t="s">
        <v>37</v>
      </c>
      <c r="S26" t="s">
        <v>38</v>
      </c>
      <c r="T26" s="11">
        <v>486</v>
      </c>
      <c r="U26" t="s">
        <v>58</v>
      </c>
      <c r="V26" t="s">
        <v>51</v>
      </c>
      <c r="W26" t="s">
        <v>52</v>
      </c>
      <c r="X26" t="s">
        <v>42</v>
      </c>
      <c r="Y26" t="s">
        <v>43</v>
      </c>
      <c r="Z26" t="s">
        <v>44</v>
      </c>
      <c r="AA26">
        <v>95005504</v>
      </c>
      <c r="AB26">
        <v>578692.1</v>
      </c>
      <c r="AC26">
        <v>754</v>
      </c>
      <c r="AD26" s="5">
        <v>37073.701388888891</v>
      </c>
      <c r="AE26" s="5">
        <v>37164.701388888891</v>
      </c>
      <c r="IU26" s="1"/>
    </row>
    <row r="27" spans="1:255" x14ac:dyDescent="0.2">
      <c r="A27" s="71">
        <f t="shared" si="0"/>
        <v>36993</v>
      </c>
      <c r="B27" s="71" t="str">
        <f t="shared" si="1"/>
        <v>US East Power</v>
      </c>
      <c r="C27" s="72">
        <f t="shared" si="2"/>
        <v>4000</v>
      </c>
      <c r="D27" s="72">
        <f t="shared" si="3"/>
        <v>20</v>
      </c>
      <c r="E27" s="3">
        <v>1119156</v>
      </c>
      <c r="F27" s="5">
        <v>36993.291550925926</v>
      </c>
      <c r="G27" t="s">
        <v>88</v>
      </c>
      <c r="H27" t="s">
        <v>32</v>
      </c>
      <c r="I27" t="s">
        <v>33</v>
      </c>
      <c r="K27" t="s">
        <v>34</v>
      </c>
      <c r="L27" t="s">
        <v>74</v>
      </c>
      <c r="M27">
        <v>29083</v>
      </c>
      <c r="N27" t="s">
        <v>89</v>
      </c>
      <c r="O27" s="7">
        <v>50</v>
      </c>
      <c r="R27" t="s">
        <v>37</v>
      </c>
      <c r="S27" t="s">
        <v>38</v>
      </c>
      <c r="T27" s="11">
        <v>52.5</v>
      </c>
      <c r="U27" t="s">
        <v>76</v>
      </c>
      <c r="V27" t="s">
        <v>77</v>
      </c>
      <c r="W27" t="s">
        <v>90</v>
      </c>
      <c r="X27" t="s">
        <v>42</v>
      </c>
      <c r="Y27" t="s">
        <v>43</v>
      </c>
      <c r="Z27" t="s">
        <v>44</v>
      </c>
      <c r="AA27">
        <v>96021791</v>
      </c>
      <c r="AB27">
        <v>579331.1</v>
      </c>
      <c r="AC27">
        <v>64168</v>
      </c>
      <c r="AD27" s="5">
        <v>36997.875</v>
      </c>
      <c r="AE27" s="5">
        <v>37001.875</v>
      </c>
      <c r="IU27" s="1"/>
    </row>
    <row r="28" spans="1:255" x14ac:dyDescent="0.2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1119809</v>
      </c>
      <c r="F28" s="5">
        <v>36993.343321759261</v>
      </c>
      <c r="G28" t="s">
        <v>91</v>
      </c>
      <c r="H28" t="s">
        <v>32</v>
      </c>
      <c r="I28" t="s">
        <v>33</v>
      </c>
      <c r="K28" t="s">
        <v>34</v>
      </c>
      <c r="L28" t="s">
        <v>74</v>
      </c>
      <c r="M28">
        <v>29089</v>
      </c>
      <c r="N28" t="s">
        <v>92</v>
      </c>
      <c r="O28" s="7">
        <v>50</v>
      </c>
      <c r="R28" t="s">
        <v>37</v>
      </c>
      <c r="S28" t="s">
        <v>38</v>
      </c>
      <c r="T28" s="11">
        <v>49.5</v>
      </c>
      <c r="U28" t="s">
        <v>93</v>
      </c>
      <c r="V28" t="s">
        <v>94</v>
      </c>
      <c r="W28" t="s">
        <v>95</v>
      </c>
      <c r="X28" t="s">
        <v>42</v>
      </c>
      <c r="Y28" t="s">
        <v>43</v>
      </c>
      <c r="Z28" t="s">
        <v>44</v>
      </c>
      <c r="AA28">
        <v>96009016</v>
      </c>
      <c r="AB28">
        <v>579569.1</v>
      </c>
      <c r="AC28">
        <v>18</v>
      </c>
      <c r="AD28" s="5">
        <v>36997.875</v>
      </c>
      <c r="AE28" s="5">
        <v>37001.875</v>
      </c>
      <c r="IU28" s="10"/>
    </row>
    <row r="29" spans="1:255" x14ac:dyDescent="0.2">
      <c r="A29" s="71">
        <f t="shared" si="0"/>
        <v>36993</v>
      </c>
      <c r="B29" s="71" t="str">
        <f t="shared" si="1"/>
        <v>Natural Gas</v>
      </c>
      <c r="C29" s="72">
        <f t="shared" si="2"/>
        <v>755000</v>
      </c>
      <c r="D29" s="72">
        <f t="shared" si="3"/>
        <v>226.49999999999997</v>
      </c>
      <c r="E29" s="3">
        <v>1121524</v>
      </c>
      <c r="F29" s="5">
        <v>36993.385416666664</v>
      </c>
      <c r="G29" t="s">
        <v>96</v>
      </c>
      <c r="H29" t="s">
        <v>32</v>
      </c>
      <c r="I29" t="s">
        <v>33</v>
      </c>
      <c r="K29" t="s">
        <v>63</v>
      </c>
      <c r="L29" t="s">
        <v>64</v>
      </c>
      <c r="M29">
        <v>36698</v>
      </c>
      <c r="N29" t="s">
        <v>97</v>
      </c>
      <c r="P29" s="7">
        <v>5000</v>
      </c>
      <c r="R29" t="s">
        <v>66</v>
      </c>
      <c r="S29" t="s">
        <v>38</v>
      </c>
      <c r="T29" s="11">
        <v>5.0999999999999996</v>
      </c>
      <c r="U29" t="s">
        <v>67</v>
      </c>
      <c r="V29" t="s">
        <v>98</v>
      </c>
      <c r="W29" t="s">
        <v>99</v>
      </c>
      <c r="X29" t="s">
        <v>70</v>
      </c>
      <c r="Y29" t="s">
        <v>43</v>
      </c>
      <c r="Z29" t="s">
        <v>71</v>
      </c>
      <c r="AA29">
        <v>96018986</v>
      </c>
      <c r="AB29" t="s">
        <v>100</v>
      </c>
      <c r="AC29">
        <v>49747</v>
      </c>
      <c r="AD29" s="5">
        <v>37196</v>
      </c>
      <c r="AE29" s="5">
        <v>37346</v>
      </c>
      <c r="IU29" s="1"/>
    </row>
    <row r="30" spans="1:255" x14ac:dyDescent="0.2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1122091</v>
      </c>
      <c r="F30" s="5">
        <v>36993.405405092592</v>
      </c>
      <c r="G30" t="s">
        <v>101</v>
      </c>
      <c r="H30" t="s">
        <v>32</v>
      </c>
      <c r="I30" t="s">
        <v>33</v>
      </c>
      <c r="K30" t="s">
        <v>63</v>
      </c>
      <c r="L30" t="s">
        <v>64</v>
      </c>
      <c r="M30">
        <v>36698</v>
      </c>
      <c r="N30" t="s">
        <v>97</v>
      </c>
      <c r="P30" s="7">
        <v>5000</v>
      </c>
      <c r="R30" t="s">
        <v>66</v>
      </c>
      <c r="S30" t="s">
        <v>38</v>
      </c>
      <c r="T30" s="11">
        <v>5.0999999999999996</v>
      </c>
      <c r="U30" t="s">
        <v>67</v>
      </c>
      <c r="V30" t="s">
        <v>98</v>
      </c>
      <c r="W30" t="s">
        <v>99</v>
      </c>
      <c r="X30" t="s">
        <v>70</v>
      </c>
      <c r="Y30" t="s">
        <v>43</v>
      </c>
      <c r="Z30" t="s">
        <v>71</v>
      </c>
      <c r="AA30">
        <v>95000281</v>
      </c>
      <c r="AB30" t="s">
        <v>102</v>
      </c>
      <c r="AC30">
        <v>56264</v>
      </c>
      <c r="AD30" s="5">
        <v>37196</v>
      </c>
      <c r="AE30" s="5">
        <v>37346</v>
      </c>
      <c r="IU30" s="1"/>
    </row>
    <row r="31" spans="1:255" x14ac:dyDescent="0.2">
      <c r="A31" s="71">
        <f t="shared" si="0"/>
        <v>36993</v>
      </c>
      <c r="B31" s="71" t="str">
        <f t="shared" si="1"/>
        <v>US West Power</v>
      </c>
      <c r="C31" s="72">
        <f t="shared" si="2"/>
        <v>36000</v>
      </c>
      <c r="D31" s="72">
        <f t="shared" si="3"/>
        <v>270</v>
      </c>
      <c r="E31" s="3">
        <v>1122598</v>
      </c>
      <c r="F31" s="5">
        <v>36993.443553240744</v>
      </c>
      <c r="G31" t="s">
        <v>103</v>
      </c>
      <c r="H31" t="s">
        <v>32</v>
      </c>
      <c r="I31" t="s">
        <v>33</v>
      </c>
      <c r="K31" t="s">
        <v>34</v>
      </c>
      <c r="L31" t="s">
        <v>46</v>
      </c>
      <c r="M31">
        <v>44877</v>
      </c>
      <c r="N31" t="s">
        <v>104</v>
      </c>
      <c r="P31" s="7">
        <v>25</v>
      </c>
      <c r="R31" t="s">
        <v>37</v>
      </c>
      <c r="S31" t="s">
        <v>38</v>
      </c>
      <c r="T31" s="11">
        <v>170</v>
      </c>
      <c r="U31" t="s">
        <v>58</v>
      </c>
      <c r="V31" t="s">
        <v>48</v>
      </c>
      <c r="W31" t="s">
        <v>49</v>
      </c>
      <c r="X31" t="s">
        <v>42</v>
      </c>
      <c r="Y31" t="s">
        <v>43</v>
      </c>
      <c r="Z31" t="s">
        <v>44</v>
      </c>
      <c r="AA31">
        <v>96057469</v>
      </c>
      <c r="AB31">
        <v>579971.1</v>
      </c>
      <c r="AC31">
        <v>53350</v>
      </c>
      <c r="AD31" s="5">
        <v>37257</v>
      </c>
      <c r="AE31" s="5">
        <v>37346</v>
      </c>
      <c r="IU31" s="1"/>
    </row>
    <row r="32" spans="1:255" x14ac:dyDescent="0.2">
      <c r="A32" s="71">
        <f t="shared" si="0"/>
        <v>36993</v>
      </c>
      <c r="B32" s="71" t="str">
        <f t="shared" si="1"/>
        <v>US West Power</v>
      </c>
      <c r="C32" s="72">
        <f t="shared" si="2"/>
        <v>12400</v>
      </c>
      <c r="D32" s="72">
        <f t="shared" si="3"/>
        <v>93</v>
      </c>
      <c r="E32" s="3">
        <v>1123267</v>
      </c>
      <c r="F32" s="5">
        <v>36993.561979166669</v>
      </c>
      <c r="G32" t="s">
        <v>45</v>
      </c>
      <c r="H32" t="s">
        <v>32</v>
      </c>
      <c r="I32" t="s">
        <v>33</v>
      </c>
      <c r="K32" t="s">
        <v>34</v>
      </c>
      <c r="L32" t="s">
        <v>35</v>
      </c>
      <c r="M32">
        <v>47542</v>
      </c>
      <c r="N32" t="s">
        <v>105</v>
      </c>
      <c r="P32" s="7">
        <v>25</v>
      </c>
      <c r="R32" t="s">
        <v>37</v>
      </c>
      <c r="S32" t="s">
        <v>38</v>
      </c>
      <c r="T32" s="11">
        <v>314</v>
      </c>
      <c r="U32" t="s">
        <v>58</v>
      </c>
      <c r="V32" t="s">
        <v>51</v>
      </c>
      <c r="W32" t="s">
        <v>52</v>
      </c>
      <c r="X32" t="s">
        <v>42</v>
      </c>
      <c r="Y32" t="s">
        <v>43</v>
      </c>
      <c r="Z32" t="s">
        <v>44</v>
      </c>
      <c r="AA32">
        <v>96020035</v>
      </c>
      <c r="AB32">
        <v>580204.1</v>
      </c>
      <c r="AC32">
        <v>71108</v>
      </c>
      <c r="AD32" s="5">
        <v>37257.916666666664</v>
      </c>
      <c r="AE32" s="5">
        <v>37287.916666666664</v>
      </c>
      <c r="IU32" s="1"/>
    </row>
    <row r="33" spans="1:255" x14ac:dyDescent="0.2">
      <c r="A33" s="71">
        <f t="shared" si="0"/>
        <v>36993</v>
      </c>
      <c r="B33" s="71" t="str">
        <f t="shared" si="1"/>
        <v>US West Power</v>
      </c>
      <c r="C33" s="72">
        <f t="shared" si="2"/>
        <v>36800</v>
      </c>
      <c r="D33" s="72">
        <f t="shared" si="3"/>
        <v>276</v>
      </c>
      <c r="E33" s="3">
        <v>1123655</v>
      </c>
      <c r="F33" s="5">
        <v>36993.643530092595</v>
      </c>
      <c r="G33" t="s">
        <v>106</v>
      </c>
      <c r="H33" t="s">
        <v>32</v>
      </c>
      <c r="I33" t="s">
        <v>33</v>
      </c>
      <c r="K33" t="s">
        <v>34</v>
      </c>
      <c r="L33" t="s">
        <v>35</v>
      </c>
      <c r="M33">
        <v>30895</v>
      </c>
      <c r="N33" t="s">
        <v>87</v>
      </c>
      <c r="P33" s="7">
        <v>25</v>
      </c>
      <c r="R33" t="s">
        <v>37</v>
      </c>
      <c r="S33" t="s">
        <v>38</v>
      </c>
      <c r="T33" s="11">
        <v>500</v>
      </c>
      <c r="U33" t="s">
        <v>58</v>
      </c>
      <c r="V33" t="s">
        <v>51</v>
      </c>
      <c r="W33" t="s">
        <v>52</v>
      </c>
      <c r="X33" t="s">
        <v>42</v>
      </c>
      <c r="Y33" t="s">
        <v>43</v>
      </c>
      <c r="Z33" t="s">
        <v>44</v>
      </c>
      <c r="AA33">
        <v>95001154</v>
      </c>
      <c r="AB33">
        <v>580378.1</v>
      </c>
      <c r="AC33">
        <v>64517</v>
      </c>
      <c r="AD33" s="5">
        <v>37073.701388888891</v>
      </c>
      <c r="AE33" s="5">
        <v>37164.701388888891</v>
      </c>
      <c r="IU33" s="1"/>
    </row>
    <row r="34" spans="1:255" x14ac:dyDescent="0.2">
      <c r="A34" s="71">
        <f t="shared" si="0"/>
        <v>36997</v>
      </c>
      <c r="B34" s="71" t="str">
        <f t="shared" si="1"/>
        <v>US East Power</v>
      </c>
      <c r="C34" s="72">
        <f t="shared" si="2"/>
        <v>800</v>
      </c>
      <c r="D34" s="72">
        <f t="shared" si="3"/>
        <v>4</v>
      </c>
      <c r="E34" s="3">
        <v>1126073</v>
      </c>
      <c r="F34" s="5">
        <v>36997.373148148145</v>
      </c>
      <c r="G34" t="s">
        <v>101</v>
      </c>
      <c r="H34" t="s">
        <v>32</v>
      </c>
      <c r="I34" t="s">
        <v>33</v>
      </c>
      <c r="K34" t="s">
        <v>34</v>
      </c>
      <c r="L34" t="s">
        <v>74</v>
      </c>
      <c r="M34">
        <v>34503</v>
      </c>
      <c r="N34" t="s">
        <v>107</v>
      </c>
      <c r="P34" s="7">
        <v>50</v>
      </c>
      <c r="R34" t="s">
        <v>37</v>
      </c>
      <c r="S34" t="s">
        <v>38</v>
      </c>
      <c r="T34" s="11">
        <v>31.5</v>
      </c>
      <c r="U34" t="s">
        <v>76</v>
      </c>
      <c r="V34" t="s">
        <v>77</v>
      </c>
      <c r="W34" t="s">
        <v>90</v>
      </c>
      <c r="X34" t="s">
        <v>42</v>
      </c>
      <c r="Y34" t="s">
        <v>43</v>
      </c>
      <c r="Z34" t="s">
        <v>44</v>
      </c>
      <c r="AA34">
        <v>96006417</v>
      </c>
      <c r="AB34">
        <v>582206.1</v>
      </c>
      <c r="AC34">
        <v>56264</v>
      </c>
      <c r="AD34" s="5">
        <v>36998.875</v>
      </c>
      <c r="AE34" s="5">
        <v>36998.875</v>
      </c>
      <c r="IU34" s="1"/>
    </row>
    <row r="35" spans="1:255" x14ac:dyDescent="0.2">
      <c r="A35" s="71">
        <f t="shared" si="0"/>
        <v>36997</v>
      </c>
      <c r="B35" s="71" t="str">
        <f t="shared" si="1"/>
        <v>Natural Gas</v>
      </c>
      <c r="C35" s="72">
        <f t="shared" si="2"/>
        <v>155000</v>
      </c>
      <c r="D35" s="72">
        <f t="shared" si="3"/>
        <v>46.499999999999993</v>
      </c>
      <c r="E35" s="3">
        <v>1127110</v>
      </c>
      <c r="F35" s="5">
        <v>36997.406608796293</v>
      </c>
      <c r="G35" t="s">
        <v>79</v>
      </c>
      <c r="H35" t="s">
        <v>32</v>
      </c>
      <c r="I35" t="s">
        <v>33</v>
      </c>
      <c r="K35" t="s">
        <v>63</v>
      </c>
      <c r="L35" t="s">
        <v>80</v>
      </c>
      <c r="M35">
        <v>36237</v>
      </c>
      <c r="N35" t="s">
        <v>81</v>
      </c>
      <c r="O35" s="7">
        <v>5000</v>
      </c>
      <c r="R35" t="s">
        <v>66</v>
      </c>
      <c r="S35" t="s">
        <v>38</v>
      </c>
      <c r="T35" s="11">
        <v>0</v>
      </c>
      <c r="U35" t="s">
        <v>82</v>
      </c>
      <c r="V35" t="s">
        <v>83</v>
      </c>
      <c r="W35" t="s">
        <v>84</v>
      </c>
      <c r="X35" t="s">
        <v>70</v>
      </c>
      <c r="Y35" t="s">
        <v>43</v>
      </c>
      <c r="Z35" t="s">
        <v>71</v>
      </c>
      <c r="AA35">
        <v>96021110</v>
      </c>
      <c r="AB35" t="s">
        <v>108</v>
      </c>
      <c r="AC35">
        <v>57399</v>
      </c>
      <c r="AD35" s="5">
        <v>37012.875</v>
      </c>
      <c r="AE35" s="5">
        <v>37042.875</v>
      </c>
      <c r="IU35" s="1"/>
    </row>
    <row r="36" spans="1:255" x14ac:dyDescent="0.2">
      <c r="A36" s="71">
        <f t="shared" si="0"/>
        <v>36998</v>
      </c>
      <c r="B36" s="71" t="str">
        <f t="shared" si="1"/>
        <v>US East Power</v>
      </c>
      <c r="C36" s="72">
        <f t="shared" si="2"/>
        <v>1600</v>
      </c>
      <c r="D36" s="72">
        <f t="shared" si="3"/>
        <v>8</v>
      </c>
      <c r="E36" s="3">
        <v>1128919</v>
      </c>
      <c r="F36" s="5">
        <v>36998.283761574072</v>
      </c>
      <c r="G36" t="s">
        <v>109</v>
      </c>
      <c r="H36" t="s">
        <v>32</v>
      </c>
      <c r="I36" t="s">
        <v>33</v>
      </c>
      <c r="K36" t="s">
        <v>34</v>
      </c>
      <c r="L36" t="s">
        <v>74</v>
      </c>
      <c r="M36">
        <v>29085</v>
      </c>
      <c r="N36" t="s">
        <v>110</v>
      </c>
      <c r="O36" s="7">
        <v>50</v>
      </c>
      <c r="R36" t="s">
        <v>37</v>
      </c>
      <c r="S36" t="s">
        <v>38</v>
      </c>
      <c r="T36" s="11">
        <v>51.75</v>
      </c>
      <c r="U36" t="s">
        <v>93</v>
      </c>
      <c r="V36" t="s">
        <v>94</v>
      </c>
      <c r="W36" t="s">
        <v>95</v>
      </c>
      <c r="X36" t="s">
        <v>42</v>
      </c>
      <c r="Y36" t="s">
        <v>43</v>
      </c>
      <c r="Z36" t="s">
        <v>44</v>
      </c>
      <c r="AA36">
        <v>96005582</v>
      </c>
      <c r="AB36">
        <v>583130.1</v>
      </c>
      <c r="AC36">
        <v>53461</v>
      </c>
      <c r="AD36" s="5">
        <v>37000.875</v>
      </c>
      <c r="AE36" s="5">
        <v>37001.875</v>
      </c>
      <c r="IU36" s="1"/>
    </row>
    <row r="37" spans="1:255" x14ac:dyDescent="0.2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1128923</v>
      </c>
      <c r="F37" s="5">
        <v>36998.284479166665</v>
      </c>
      <c r="G37" t="s">
        <v>111</v>
      </c>
      <c r="H37" t="s">
        <v>32</v>
      </c>
      <c r="I37" t="s">
        <v>33</v>
      </c>
      <c r="K37" t="s">
        <v>34</v>
      </c>
      <c r="L37" t="s">
        <v>74</v>
      </c>
      <c r="M37">
        <v>29085</v>
      </c>
      <c r="N37" t="s">
        <v>110</v>
      </c>
      <c r="O37" s="7">
        <v>50</v>
      </c>
      <c r="R37" t="s">
        <v>37</v>
      </c>
      <c r="S37" t="s">
        <v>38</v>
      </c>
      <c r="T37" s="11">
        <v>51.5</v>
      </c>
      <c r="U37" t="s">
        <v>93</v>
      </c>
      <c r="V37" t="s">
        <v>94</v>
      </c>
      <c r="W37" t="s">
        <v>95</v>
      </c>
      <c r="X37" t="s">
        <v>42</v>
      </c>
      <c r="Y37" t="s">
        <v>43</v>
      </c>
      <c r="Z37" t="s">
        <v>44</v>
      </c>
      <c r="AB37">
        <v>583134.1</v>
      </c>
      <c r="AC37">
        <v>3246</v>
      </c>
      <c r="AD37" s="5">
        <v>37000.875</v>
      </c>
      <c r="AE37" s="5">
        <v>37001.875</v>
      </c>
      <c r="IU37" s="1"/>
    </row>
    <row r="38" spans="1:255" x14ac:dyDescent="0.2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1128931</v>
      </c>
      <c r="F38" s="5">
        <v>36998.287511574075</v>
      </c>
      <c r="G38" t="s">
        <v>111</v>
      </c>
      <c r="H38" t="s">
        <v>32</v>
      </c>
      <c r="I38" t="s">
        <v>33</v>
      </c>
      <c r="K38" t="s">
        <v>34</v>
      </c>
      <c r="L38" t="s">
        <v>74</v>
      </c>
      <c r="M38">
        <v>29085</v>
      </c>
      <c r="N38" t="s">
        <v>110</v>
      </c>
      <c r="O38" s="7">
        <v>50</v>
      </c>
      <c r="R38" t="s">
        <v>37</v>
      </c>
      <c r="S38" t="s">
        <v>38</v>
      </c>
      <c r="T38" s="11">
        <v>51.5</v>
      </c>
      <c r="U38" t="s">
        <v>93</v>
      </c>
      <c r="V38" t="s">
        <v>94</v>
      </c>
      <c r="W38" t="s">
        <v>95</v>
      </c>
      <c r="X38" t="s">
        <v>42</v>
      </c>
      <c r="Y38" t="s">
        <v>43</v>
      </c>
      <c r="Z38" t="s">
        <v>44</v>
      </c>
      <c r="AB38">
        <v>583142.1</v>
      </c>
      <c r="AC38">
        <v>3246</v>
      </c>
      <c r="AD38" s="5">
        <v>37000.875</v>
      </c>
      <c r="AE38" s="5">
        <v>37001.875</v>
      </c>
      <c r="IU38" s="4"/>
    </row>
    <row r="39" spans="1:255" x14ac:dyDescent="0.2">
      <c r="A39" s="71">
        <f t="shared" si="0"/>
        <v>36998</v>
      </c>
      <c r="B39" s="71" t="str">
        <f t="shared" si="1"/>
        <v>US East Power</v>
      </c>
      <c r="C39" s="72">
        <f t="shared" si="2"/>
        <v>24000</v>
      </c>
      <c r="D39" s="72">
        <f t="shared" si="3"/>
        <v>120</v>
      </c>
      <c r="E39" s="3">
        <v>1129173</v>
      </c>
      <c r="F39" s="5">
        <v>36998.310706018521</v>
      </c>
      <c r="G39" t="s">
        <v>112</v>
      </c>
      <c r="H39" t="s">
        <v>32</v>
      </c>
      <c r="I39" t="s">
        <v>33</v>
      </c>
      <c r="K39" t="s">
        <v>34</v>
      </c>
      <c r="L39" t="s">
        <v>74</v>
      </c>
      <c r="M39">
        <v>32554</v>
      </c>
      <c r="N39" t="s">
        <v>113</v>
      </c>
      <c r="P39" s="7">
        <v>50</v>
      </c>
      <c r="R39" t="s">
        <v>37</v>
      </c>
      <c r="S39" t="s">
        <v>38</v>
      </c>
      <c r="T39" s="11">
        <v>76</v>
      </c>
      <c r="U39" t="s">
        <v>93</v>
      </c>
      <c r="V39" t="s">
        <v>114</v>
      </c>
      <c r="W39" t="s">
        <v>115</v>
      </c>
      <c r="X39" t="s">
        <v>42</v>
      </c>
      <c r="Y39" t="s">
        <v>43</v>
      </c>
      <c r="Z39" t="s">
        <v>44</v>
      </c>
      <c r="AA39">
        <v>96053024</v>
      </c>
      <c r="AB39">
        <v>583267.1</v>
      </c>
      <c r="AC39">
        <v>65268</v>
      </c>
      <c r="AD39" s="5">
        <v>37043.591666666667</v>
      </c>
      <c r="AE39" s="5">
        <v>37072.591666666667</v>
      </c>
      <c r="IU39" s="4"/>
    </row>
    <row r="40" spans="1:255" x14ac:dyDescent="0.2">
      <c r="A40" s="71">
        <f t="shared" si="0"/>
        <v>36998</v>
      </c>
      <c r="B40" s="71" t="str">
        <f t="shared" si="1"/>
        <v>US East Power</v>
      </c>
      <c r="C40" s="72">
        <f t="shared" si="2"/>
        <v>24800</v>
      </c>
      <c r="D40" s="72">
        <f t="shared" si="3"/>
        <v>124</v>
      </c>
      <c r="E40" s="3">
        <v>1129523</v>
      </c>
      <c r="F40" s="5">
        <v>36998.336388888885</v>
      </c>
      <c r="G40" t="s">
        <v>116</v>
      </c>
      <c r="H40" t="s">
        <v>32</v>
      </c>
      <c r="I40" t="s">
        <v>33</v>
      </c>
      <c r="K40" t="s">
        <v>34</v>
      </c>
      <c r="L40" t="s">
        <v>74</v>
      </c>
      <c r="M40">
        <v>7472</v>
      </c>
      <c r="N40" t="s">
        <v>75</v>
      </c>
      <c r="P40" s="7">
        <v>50</v>
      </c>
      <c r="R40" t="s">
        <v>37</v>
      </c>
      <c r="S40" t="s">
        <v>38</v>
      </c>
      <c r="T40" s="11">
        <v>59.75</v>
      </c>
      <c r="U40" t="s">
        <v>76</v>
      </c>
      <c r="V40" t="s">
        <v>77</v>
      </c>
      <c r="W40" t="s">
        <v>78</v>
      </c>
      <c r="X40" t="s">
        <v>42</v>
      </c>
      <c r="Y40" t="s">
        <v>43</v>
      </c>
      <c r="Z40" t="s">
        <v>44</v>
      </c>
      <c r="AA40">
        <v>96019669</v>
      </c>
      <c r="AB40">
        <v>583342.1</v>
      </c>
      <c r="AC40">
        <v>9409</v>
      </c>
      <c r="AD40" s="5">
        <v>37012.71597222222</v>
      </c>
      <c r="AE40" s="5">
        <v>37042.71597222222</v>
      </c>
      <c r="IU40" s="1"/>
    </row>
    <row r="41" spans="1:255" x14ac:dyDescent="0.2">
      <c r="A41" s="71">
        <f t="shared" si="0"/>
        <v>36998</v>
      </c>
      <c r="B41" s="71" t="str">
        <f t="shared" si="1"/>
        <v>US East Power</v>
      </c>
      <c r="C41" s="72">
        <f t="shared" si="2"/>
        <v>24000</v>
      </c>
      <c r="D41" s="72">
        <f t="shared" si="3"/>
        <v>120</v>
      </c>
      <c r="E41" s="3">
        <v>1130477</v>
      </c>
      <c r="F41" s="5">
        <v>36998.36824074074</v>
      </c>
      <c r="G41" t="s">
        <v>112</v>
      </c>
      <c r="H41" t="s">
        <v>32</v>
      </c>
      <c r="I41" t="s">
        <v>33</v>
      </c>
      <c r="K41" t="s">
        <v>34</v>
      </c>
      <c r="L41" t="s">
        <v>74</v>
      </c>
      <c r="M41">
        <v>32554</v>
      </c>
      <c r="N41" t="s">
        <v>113</v>
      </c>
      <c r="O41" s="7">
        <v>50</v>
      </c>
      <c r="R41" t="s">
        <v>37</v>
      </c>
      <c r="S41" t="s">
        <v>38</v>
      </c>
      <c r="T41" s="11">
        <v>76.25</v>
      </c>
      <c r="U41" t="s">
        <v>93</v>
      </c>
      <c r="V41" t="s">
        <v>114</v>
      </c>
      <c r="W41" t="s">
        <v>115</v>
      </c>
      <c r="X41" t="s">
        <v>42</v>
      </c>
      <c r="Y41" t="s">
        <v>43</v>
      </c>
      <c r="Z41" t="s">
        <v>44</v>
      </c>
      <c r="AA41">
        <v>96053024</v>
      </c>
      <c r="AB41">
        <v>583468.1</v>
      </c>
      <c r="AC41">
        <v>65268</v>
      </c>
      <c r="AD41" s="5">
        <v>37043.591666666667</v>
      </c>
      <c r="AE41" s="5">
        <v>37072.591666666667</v>
      </c>
      <c r="IU41" s="1"/>
    </row>
    <row r="42" spans="1:255" x14ac:dyDescent="0.2">
      <c r="A42" s="71">
        <f t="shared" si="0"/>
        <v>36998</v>
      </c>
      <c r="B42" s="71" t="str">
        <f t="shared" si="1"/>
        <v>US West Power</v>
      </c>
      <c r="C42" s="72">
        <f t="shared" si="2"/>
        <v>12400</v>
      </c>
      <c r="D42" s="72">
        <f t="shared" si="3"/>
        <v>93</v>
      </c>
      <c r="E42" s="3">
        <v>1132348</v>
      </c>
      <c r="F42" s="5">
        <v>36998.431354166663</v>
      </c>
      <c r="G42" t="s">
        <v>117</v>
      </c>
      <c r="H42" t="s">
        <v>32</v>
      </c>
      <c r="I42" t="s">
        <v>33</v>
      </c>
      <c r="K42" t="s">
        <v>34</v>
      </c>
      <c r="L42" t="s">
        <v>35</v>
      </c>
      <c r="M42">
        <v>33759</v>
      </c>
      <c r="N42" t="s">
        <v>50</v>
      </c>
      <c r="P42" s="7">
        <v>25</v>
      </c>
      <c r="R42" t="s">
        <v>37</v>
      </c>
      <c r="S42" t="s">
        <v>38</v>
      </c>
      <c r="T42" s="11">
        <v>305</v>
      </c>
      <c r="U42" t="s">
        <v>58</v>
      </c>
      <c r="V42" t="s">
        <v>51</v>
      </c>
      <c r="W42" t="s">
        <v>52</v>
      </c>
      <c r="X42" t="s">
        <v>42</v>
      </c>
      <c r="Y42" t="s">
        <v>43</v>
      </c>
      <c r="Z42" t="s">
        <v>44</v>
      </c>
      <c r="AA42">
        <v>96013065</v>
      </c>
      <c r="AB42">
        <v>583630.1</v>
      </c>
      <c r="AC42">
        <v>55265</v>
      </c>
      <c r="AD42" s="5">
        <v>37012.564583333333</v>
      </c>
      <c r="AE42" s="5">
        <v>37042.564583333333</v>
      </c>
      <c r="IU42" s="1"/>
    </row>
    <row r="43" spans="1:255" x14ac:dyDescent="0.2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1132846</v>
      </c>
      <c r="F43" s="5">
        <v>36998.469560185185</v>
      </c>
      <c r="G43" t="s">
        <v>53</v>
      </c>
      <c r="H43" t="s">
        <v>118</v>
      </c>
      <c r="I43" t="s">
        <v>33</v>
      </c>
      <c r="K43" t="s">
        <v>34</v>
      </c>
      <c r="L43" t="s">
        <v>35</v>
      </c>
      <c r="M43">
        <v>33759</v>
      </c>
      <c r="N43" t="s">
        <v>50</v>
      </c>
      <c r="P43" s="7">
        <v>25</v>
      </c>
      <c r="R43" t="s">
        <v>37</v>
      </c>
      <c r="S43" t="s">
        <v>38</v>
      </c>
      <c r="T43" s="11">
        <v>319</v>
      </c>
      <c r="U43" t="s">
        <v>119</v>
      </c>
      <c r="V43" t="s">
        <v>51</v>
      </c>
      <c r="W43" t="s">
        <v>52</v>
      </c>
      <c r="X43" t="s">
        <v>42</v>
      </c>
      <c r="Y43" t="s">
        <v>43</v>
      </c>
      <c r="Z43" t="s">
        <v>44</v>
      </c>
      <c r="AA43">
        <v>96028954</v>
      </c>
      <c r="AB43">
        <v>583979.1</v>
      </c>
      <c r="AC43">
        <v>54979</v>
      </c>
      <c r="AD43" s="5">
        <v>37012.564583333333</v>
      </c>
      <c r="AE43" s="5">
        <v>37042.564583333333</v>
      </c>
      <c r="IU43" s="1"/>
    </row>
    <row r="44" spans="1:255" x14ac:dyDescent="0.2">
      <c r="A44" s="71">
        <f t="shared" si="0"/>
        <v>36998</v>
      </c>
      <c r="B44" s="71" t="str">
        <f t="shared" si="1"/>
        <v>US East Power</v>
      </c>
      <c r="C44" s="72">
        <f t="shared" si="2"/>
        <v>24000</v>
      </c>
      <c r="D44" s="72">
        <f t="shared" si="3"/>
        <v>120</v>
      </c>
      <c r="E44" s="3">
        <v>1132974</v>
      </c>
      <c r="F44" s="5">
        <v>36998.495046296295</v>
      </c>
      <c r="G44" t="s">
        <v>120</v>
      </c>
      <c r="H44" t="s">
        <v>118</v>
      </c>
      <c r="I44" t="s">
        <v>33</v>
      </c>
      <c r="K44" t="s">
        <v>34</v>
      </c>
      <c r="L44" t="s">
        <v>74</v>
      </c>
      <c r="M44">
        <v>33277</v>
      </c>
      <c r="N44" t="s">
        <v>121</v>
      </c>
      <c r="P44" s="7">
        <v>50</v>
      </c>
      <c r="R44" t="s">
        <v>37</v>
      </c>
      <c r="S44" t="s">
        <v>38</v>
      </c>
      <c r="T44" s="11">
        <v>43.05</v>
      </c>
      <c r="U44" t="s">
        <v>122</v>
      </c>
      <c r="V44" t="s">
        <v>123</v>
      </c>
      <c r="W44" t="s">
        <v>124</v>
      </c>
      <c r="X44" t="s">
        <v>42</v>
      </c>
      <c r="Y44" t="s">
        <v>43</v>
      </c>
      <c r="Z44" t="s">
        <v>44</v>
      </c>
      <c r="AA44">
        <v>96004396</v>
      </c>
      <c r="AB44">
        <v>584040.1</v>
      </c>
      <c r="AC44">
        <v>64245</v>
      </c>
      <c r="AD44" s="5">
        <v>37135.710416666669</v>
      </c>
      <c r="AE44" s="5">
        <v>37164.710416666669</v>
      </c>
    </row>
    <row r="45" spans="1:255" x14ac:dyDescent="0.2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1133087</v>
      </c>
      <c r="F45" s="5">
        <v>36998.512245370373</v>
      </c>
      <c r="G45" t="s">
        <v>125</v>
      </c>
      <c r="H45" t="s">
        <v>118</v>
      </c>
      <c r="I45" t="s">
        <v>33</v>
      </c>
      <c r="K45" t="s">
        <v>34</v>
      </c>
      <c r="L45" t="s">
        <v>74</v>
      </c>
      <c r="M45">
        <v>3749</v>
      </c>
      <c r="N45" t="s">
        <v>126</v>
      </c>
      <c r="P45" s="7">
        <v>50</v>
      </c>
      <c r="R45" t="s">
        <v>37</v>
      </c>
      <c r="S45" t="s">
        <v>38</v>
      </c>
      <c r="T45" s="11">
        <v>77.25</v>
      </c>
      <c r="U45" t="s">
        <v>122</v>
      </c>
      <c r="V45" t="s">
        <v>123</v>
      </c>
      <c r="W45" t="s">
        <v>127</v>
      </c>
      <c r="X45" t="s">
        <v>42</v>
      </c>
      <c r="Y45" t="s">
        <v>43</v>
      </c>
      <c r="Z45" t="s">
        <v>44</v>
      </c>
      <c r="AB45">
        <v>584065.1</v>
      </c>
      <c r="AC45">
        <v>49694</v>
      </c>
      <c r="AD45" s="5">
        <v>37043.71597222222</v>
      </c>
      <c r="AE45" s="5">
        <v>37072.71597222222</v>
      </c>
    </row>
    <row r="46" spans="1:255" x14ac:dyDescent="0.2">
      <c r="A46" s="71">
        <f t="shared" si="0"/>
        <v>36998</v>
      </c>
      <c r="B46" s="71" t="str">
        <f t="shared" si="1"/>
        <v>US East Power</v>
      </c>
      <c r="C46" s="72">
        <f t="shared" si="2"/>
        <v>6400</v>
      </c>
      <c r="D46" s="72">
        <f t="shared" si="3"/>
        <v>32</v>
      </c>
      <c r="E46" s="3">
        <v>1133381</v>
      </c>
      <c r="F46" s="5">
        <v>36998.560219907406</v>
      </c>
      <c r="G46" t="s">
        <v>91</v>
      </c>
      <c r="H46" t="s">
        <v>32</v>
      </c>
      <c r="I46" t="s">
        <v>33</v>
      </c>
      <c r="K46" t="s">
        <v>34</v>
      </c>
      <c r="L46" t="s">
        <v>74</v>
      </c>
      <c r="M46">
        <v>47803</v>
      </c>
      <c r="N46" t="s">
        <v>128</v>
      </c>
      <c r="P46" s="7">
        <v>50</v>
      </c>
      <c r="R46" t="s">
        <v>37</v>
      </c>
      <c r="S46" t="s">
        <v>38</v>
      </c>
      <c r="T46" s="11">
        <v>53.1</v>
      </c>
      <c r="U46" t="s">
        <v>93</v>
      </c>
      <c r="V46" t="s">
        <v>94</v>
      </c>
      <c r="W46" t="s">
        <v>95</v>
      </c>
      <c r="X46" t="s">
        <v>42</v>
      </c>
      <c r="Y46" t="s">
        <v>43</v>
      </c>
      <c r="Z46" t="s">
        <v>44</v>
      </c>
      <c r="AA46">
        <v>96009016</v>
      </c>
      <c r="AB46">
        <v>584192.1</v>
      </c>
      <c r="AC46">
        <v>18</v>
      </c>
      <c r="AD46" s="5">
        <v>37004.875</v>
      </c>
      <c r="AE46" s="5">
        <v>37011.875</v>
      </c>
    </row>
    <row r="47" spans="1:255" x14ac:dyDescent="0.2">
      <c r="A47" s="71">
        <f t="shared" si="0"/>
        <v>36999</v>
      </c>
      <c r="B47" s="71" t="str">
        <f t="shared" si="1"/>
        <v>US East Power</v>
      </c>
      <c r="C47" s="72">
        <f t="shared" si="2"/>
        <v>800</v>
      </c>
      <c r="D47" s="72">
        <f t="shared" si="3"/>
        <v>4</v>
      </c>
      <c r="E47" s="3">
        <v>1134462</v>
      </c>
      <c r="F47" s="5">
        <v>36999.288391203707</v>
      </c>
      <c r="G47" t="s">
        <v>88</v>
      </c>
      <c r="H47" t="s">
        <v>32</v>
      </c>
      <c r="I47" t="s">
        <v>33</v>
      </c>
      <c r="K47" t="s">
        <v>34</v>
      </c>
      <c r="L47" t="s">
        <v>74</v>
      </c>
      <c r="M47">
        <v>29082</v>
      </c>
      <c r="N47" t="s">
        <v>129</v>
      </c>
      <c r="O47" s="7">
        <v>50</v>
      </c>
      <c r="R47" t="s">
        <v>37</v>
      </c>
      <c r="S47" t="s">
        <v>38</v>
      </c>
      <c r="T47" s="11">
        <v>52.75</v>
      </c>
      <c r="U47" t="s">
        <v>76</v>
      </c>
      <c r="V47" t="s">
        <v>77</v>
      </c>
      <c r="W47" t="s">
        <v>90</v>
      </c>
      <c r="X47" t="s">
        <v>42</v>
      </c>
      <c r="Y47" t="s">
        <v>43</v>
      </c>
      <c r="Z47" t="s">
        <v>44</v>
      </c>
      <c r="AA47">
        <v>96021791</v>
      </c>
      <c r="AB47">
        <v>584515.1</v>
      </c>
      <c r="AC47">
        <v>64168</v>
      </c>
      <c r="AD47" s="5">
        <v>37000.875</v>
      </c>
      <c r="AE47" s="5">
        <v>37000.875</v>
      </c>
    </row>
    <row r="48" spans="1:255" x14ac:dyDescent="0.2">
      <c r="A48" s="71">
        <f t="shared" si="0"/>
        <v>36999</v>
      </c>
      <c r="B48" s="71" t="str">
        <f t="shared" si="1"/>
        <v>US East Power</v>
      </c>
      <c r="C48" s="72">
        <f t="shared" si="2"/>
        <v>24000</v>
      </c>
      <c r="D48" s="72">
        <f t="shared" si="3"/>
        <v>120</v>
      </c>
      <c r="E48" s="3">
        <v>1134806</v>
      </c>
      <c r="F48" s="5">
        <v>36999.322777777779</v>
      </c>
      <c r="G48" t="s">
        <v>130</v>
      </c>
      <c r="H48" t="s">
        <v>32</v>
      </c>
      <c r="I48" t="s">
        <v>33</v>
      </c>
      <c r="K48" t="s">
        <v>34</v>
      </c>
      <c r="L48" t="s">
        <v>74</v>
      </c>
      <c r="M48">
        <v>45311</v>
      </c>
      <c r="N48" t="s">
        <v>131</v>
      </c>
      <c r="P48" s="7">
        <v>50</v>
      </c>
      <c r="R48" t="s">
        <v>37</v>
      </c>
      <c r="S48" t="s">
        <v>38</v>
      </c>
      <c r="T48" s="11">
        <v>62</v>
      </c>
      <c r="U48" t="s">
        <v>93</v>
      </c>
      <c r="V48" t="s">
        <v>114</v>
      </c>
      <c r="W48" t="s">
        <v>115</v>
      </c>
      <c r="X48" t="s">
        <v>42</v>
      </c>
      <c r="Y48" t="s">
        <v>43</v>
      </c>
      <c r="Z48" t="s">
        <v>44</v>
      </c>
      <c r="AA48">
        <v>96050496</v>
      </c>
      <c r="AB48">
        <v>584640.1</v>
      </c>
      <c r="AC48">
        <v>91219</v>
      </c>
      <c r="AD48" s="5">
        <v>37408.591666666667</v>
      </c>
      <c r="AE48" s="5">
        <v>37437.591666666667</v>
      </c>
    </row>
    <row r="49" spans="1:31" x14ac:dyDescent="0.2">
      <c r="A49" s="71">
        <f t="shared" si="0"/>
        <v>36999</v>
      </c>
      <c r="B49" s="71" t="str">
        <f t="shared" si="1"/>
        <v>Natural Gas</v>
      </c>
      <c r="C49" s="72">
        <f t="shared" si="2"/>
        <v>1070000</v>
      </c>
      <c r="D49" s="72">
        <f t="shared" si="3"/>
        <v>321</v>
      </c>
      <c r="E49" s="3">
        <v>1135679</v>
      </c>
      <c r="F49" s="5">
        <v>36999.359085648146</v>
      </c>
      <c r="G49" t="s">
        <v>132</v>
      </c>
      <c r="H49" t="s">
        <v>32</v>
      </c>
      <c r="I49" t="s">
        <v>33</v>
      </c>
      <c r="K49" t="s">
        <v>63</v>
      </c>
      <c r="L49" t="s">
        <v>64</v>
      </c>
      <c r="M49">
        <v>41225</v>
      </c>
      <c r="N49" t="s">
        <v>133</v>
      </c>
      <c r="P49" s="7">
        <v>5000</v>
      </c>
      <c r="R49" t="s">
        <v>66</v>
      </c>
      <c r="S49" t="s">
        <v>38</v>
      </c>
      <c r="T49" s="11">
        <v>-0.6</v>
      </c>
      <c r="U49" t="s">
        <v>67</v>
      </c>
      <c r="V49" t="s">
        <v>98</v>
      </c>
      <c r="W49" t="s">
        <v>134</v>
      </c>
      <c r="X49" t="s">
        <v>70</v>
      </c>
      <c r="Y49" t="s">
        <v>43</v>
      </c>
      <c r="Z49" t="s">
        <v>71</v>
      </c>
      <c r="AB49" t="s">
        <v>135</v>
      </c>
      <c r="AC49">
        <v>54279</v>
      </c>
      <c r="AD49" s="5">
        <v>37347</v>
      </c>
      <c r="AE49" s="5">
        <v>37560</v>
      </c>
    </row>
    <row r="50" spans="1:31" x14ac:dyDescent="0.2">
      <c r="A50" s="71">
        <f t="shared" si="0"/>
        <v>36999</v>
      </c>
      <c r="B50" s="71" t="str">
        <f t="shared" si="1"/>
        <v>Natural Gas</v>
      </c>
      <c r="C50" s="72">
        <f t="shared" si="2"/>
        <v>755000</v>
      </c>
      <c r="D50" s="72">
        <f t="shared" si="3"/>
        <v>226.49999999999997</v>
      </c>
      <c r="E50" s="3">
        <v>1135810</v>
      </c>
      <c r="F50" s="5">
        <v>36999.362754629627</v>
      </c>
      <c r="G50" t="s">
        <v>120</v>
      </c>
      <c r="H50" t="s">
        <v>350</v>
      </c>
      <c r="I50" t="s">
        <v>33</v>
      </c>
      <c r="K50" t="s">
        <v>63</v>
      </c>
      <c r="L50" t="s">
        <v>80</v>
      </c>
      <c r="M50">
        <v>35353</v>
      </c>
      <c r="N50" t="s">
        <v>136</v>
      </c>
      <c r="P50" s="7">
        <v>5000</v>
      </c>
      <c r="R50" t="s">
        <v>66</v>
      </c>
      <c r="S50" t="s">
        <v>38</v>
      </c>
      <c r="T50" s="11">
        <v>5.4850000000000003</v>
      </c>
      <c r="U50" t="s">
        <v>137</v>
      </c>
      <c r="V50" t="s">
        <v>138</v>
      </c>
      <c r="W50" t="s">
        <v>139</v>
      </c>
      <c r="X50" t="s">
        <v>70</v>
      </c>
      <c r="Y50" t="s">
        <v>43</v>
      </c>
      <c r="Z50" t="s">
        <v>71</v>
      </c>
      <c r="AA50">
        <v>95000226</v>
      </c>
      <c r="AB50" t="s">
        <v>140</v>
      </c>
      <c r="AC50">
        <v>64245</v>
      </c>
      <c r="AD50" s="5">
        <v>37196</v>
      </c>
      <c r="AE50" s="5">
        <v>37346</v>
      </c>
    </row>
    <row r="51" spans="1:31" x14ac:dyDescent="0.2">
      <c r="A51" s="71">
        <f t="shared" si="0"/>
        <v>36999</v>
      </c>
      <c r="B51" s="71" t="str">
        <f t="shared" si="1"/>
        <v>US East Power</v>
      </c>
      <c r="C51" s="72">
        <f t="shared" si="2"/>
        <v>24800</v>
      </c>
      <c r="D51" s="72">
        <f t="shared" si="3"/>
        <v>124</v>
      </c>
      <c r="E51" s="3">
        <v>1135887</v>
      </c>
      <c r="F51" s="5">
        <v>36999.364745370367</v>
      </c>
      <c r="G51" t="s">
        <v>112</v>
      </c>
      <c r="H51" t="s">
        <v>32</v>
      </c>
      <c r="I51" t="s">
        <v>33</v>
      </c>
      <c r="K51" t="s">
        <v>34</v>
      </c>
      <c r="L51" t="s">
        <v>74</v>
      </c>
      <c r="M51">
        <v>48050</v>
      </c>
      <c r="N51" t="s">
        <v>141</v>
      </c>
      <c r="P51" s="7">
        <v>50</v>
      </c>
      <c r="R51" t="s">
        <v>37</v>
      </c>
      <c r="S51" t="s">
        <v>38</v>
      </c>
      <c r="T51" s="11">
        <v>43</v>
      </c>
      <c r="U51" t="s">
        <v>93</v>
      </c>
      <c r="V51" t="s">
        <v>114</v>
      </c>
      <c r="W51" t="s">
        <v>115</v>
      </c>
      <c r="X51" t="s">
        <v>42</v>
      </c>
      <c r="Y51" t="s">
        <v>43</v>
      </c>
      <c r="Z51" t="s">
        <v>44</v>
      </c>
      <c r="AA51">
        <v>96053024</v>
      </c>
      <c r="AB51">
        <v>584782.1</v>
      </c>
      <c r="AC51">
        <v>65268</v>
      </c>
      <c r="AD51" s="5">
        <v>37377.591666666667</v>
      </c>
      <c r="AE51" s="5">
        <v>37407.591666666667</v>
      </c>
    </row>
    <row r="52" spans="1:31" x14ac:dyDescent="0.2">
      <c r="A52" s="71">
        <f t="shared" si="0"/>
        <v>36999</v>
      </c>
      <c r="B52" s="71" t="str">
        <f t="shared" si="1"/>
        <v>US East Power</v>
      </c>
      <c r="C52" s="72">
        <f t="shared" si="2"/>
        <v>24000</v>
      </c>
      <c r="D52" s="72">
        <f t="shared" si="3"/>
        <v>120</v>
      </c>
      <c r="E52" s="3">
        <v>1136128</v>
      </c>
      <c r="F52" s="5">
        <v>36999.371481481481</v>
      </c>
      <c r="G52" t="s">
        <v>112</v>
      </c>
      <c r="H52" t="s">
        <v>32</v>
      </c>
      <c r="I52" t="s">
        <v>33</v>
      </c>
      <c r="K52" t="s">
        <v>34</v>
      </c>
      <c r="L52" t="s">
        <v>74</v>
      </c>
      <c r="M52">
        <v>32554</v>
      </c>
      <c r="N52" t="s">
        <v>113</v>
      </c>
      <c r="P52" s="7">
        <v>50</v>
      </c>
      <c r="R52" t="s">
        <v>37</v>
      </c>
      <c r="S52" t="s">
        <v>38</v>
      </c>
      <c r="T52" s="11">
        <v>75</v>
      </c>
      <c r="U52" t="s">
        <v>93</v>
      </c>
      <c r="V52" t="s">
        <v>114</v>
      </c>
      <c r="W52" t="s">
        <v>115</v>
      </c>
      <c r="X52" t="s">
        <v>42</v>
      </c>
      <c r="Y52" t="s">
        <v>43</v>
      </c>
      <c r="Z52" t="s">
        <v>44</v>
      </c>
      <c r="AA52">
        <v>96053024</v>
      </c>
      <c r="AB52">
        <v>584806.1</v>
      </c>
      <c r="AC52">
        <v>65268</v>
      </c>
      <c r="AD52" s="5">
        <v>37043.591666666667</v>
      </c>
      <c r="AE52" s="5">
        <v>37072.591666666667</v>
      </c>
    </row>
    <row r="53" spans="1:31" x14ac:dyDescent="0.2">
      <c r="A53" s="71">
        <f t="shared" si="0"/>
        <v>36999</v>
      </c>
      <c r="B53" s="71" t="str">
        <f t="shared" si="1"/>
        <v>US East Power</v>
      </c>
      <c r="C53" s="72">
        <f t="shared" si="2"/>
        <v>24800</v>
      </c>
      <c r="D53" s="72">
        <f t="shared" si="3"/>
        <v>124</v>
      </c>
      <c r="E53" s="3">
        <v>1136952</v>
      </c>
      <c r="F53" s="5">
        <v>36999.393645833334</v>
      </c>
      <c r="G53" t="s">
        <v>53</v>
      </c>
      <c r="H53" t="s">
        <v>32</v>
      </c>
      <c r="I53" t="s">
        <v>33</v>
      </c>
      <c r="K53" t="s">
        <v>34</v>
      </c>
      <c r="L53" t="s">
        <v>74</v>
      </c>
      <c r="M53">
        <v>7472</v>
      </c>
      <c r="N53" t="s">
        <v>75</v>
      </c>
      <c r="P53" s="7">
        <v>50</v>
      </c>
      <c r="R53" t="s">
        <v>37</v>
      </c>
      <c r="S53" t="s">
        <v>38</v>
      </c>
      <c r="T53" s="11">
        <v>57.25</v>
      </c>
      <c r="U53" t="s">
        <v>76</v>
      </c>
      <c r="V53" t="s">
        <v>77</v>
      </c>
      <c r="W53" t="s">
        <v>78</v>
      </c>
      <c r="X53" t="s">
        <v>42</v>
      </c>
      <c r="Y53" t="s">
        <v>43</v>
      </c>
      <c r="Z53" t="s">
        <v>44</v>
      </c>
      <c r="AA53">
        <v>96028954</v>
      </c>
      <c r="AB53">
        <v>584854.1</v>
      </c>
      <c r="AC53">
        <v>54979</v>
      </c>
      <c r="AD53" s="5">
        <v>37012.71597222222</v>
      </c>
      <c r="AE53" s="5">
        <v>37042.71597222222</v>
      </c>
    </row>
    <row r="54" spans="1:31" x14ac:dyDescent="0.2">
      <c r="A54" s="71">
        <f>DATEVALUE(TEXT(F54, "mm/dd/yy"))</f>
        <v>36999</v>
      </c>
      <c r="B54" s="71" t="str">
        <f t="shared" si="1"/>
        <v>Natural Gas</v>
      </c>
      <c r="C54" s="72">
        <f t="shared" si="2"/>
        <v>155000</v>
      </c>
      <c r="D54" s="72">
        <f t="shared" si="3"/>
        <v>38.75</v>
      </c>
      <c r="E54" s="3">
        <v>1137973</v>
      </c>
      <c r="F54" s="5">
        <v>36999.43482638889</v>
      </c>
      <c r="G54" t="s">
        <v>142</v>
      </c>
      <c r="H54" t="s">
        <v>118</v>
      </c>
      <c r="I54" t="s">
        <v>33</v>
      </c>
      <c r="K54" t="s">
        <v>63</v>
      </c>
      <c r="L54" t="s">
        <v>64</v>
      </c>
      <c r="M54">
        <v>38615</v>
      </c>
      <c r="N54" t="s">
        <v>143</v>
      </c>
      <c r="P54" s="7">
        <v>5000</v>
      </c>
      <c r="R54" t="s">
        <v>66</v>
      </c>
      <c r="S54" t="s">
        <v>38</v>
      </c>
      <c r="T54" s="11">
        <v>-0.11749999999999999</v>
      </c>
      <c r="U54" t="s">
        <v>144</v>
      </c>
      <c r="V54" t="s">
        <v>145</v>
      </c>
      <c r="W54" t="s">
        <v>146</v>
      </c>
      <c r="X54" t="s">
        <v>70</v>
      </c>
      <c r="Y54" t="s">
        <v>43</v>
      </c>
      <c r="Z54" t="s">
        <v>71</v>
      </c>
      <c r="AA54">
        <v>96043502</v>
      </c>
      <c r="AB54" t="s">
        <v>147</v>
      </c>
      <c r="AC54">
        <v>57543</v>
      </c>
      <c r="AD54" s="5">
        <v>37012.875</v>
      </c>
      <c r="AE54" s="5">
        <v>37042.875</v>
      </c>
    </row>
    <row r="55" spans="1:31" x14ac:dyDescent="0.2">
      <c r="A55" s="71">
        <f t="shared" si="0"/>
        <v>36999</v>
      </c>
      <c r="B55" s="71" t="str">
        <f t="shared" si="1"/>
        <v>US East Power</v>
      </c>
      <c r="C55" s="72">
        <f t="shared" si="2"/>
        <v>6400</v>
      </c>
      <c r="D55" s="72">
        <f t="shared" si="3"/>
        <v>32</v>
      </c>
      <c r="E55" s="3">
        <v>1138260</v>
      </c>
      <c r="F55" s="5">
        <v>36999.470567129632</v>
      </c>
      <c r="G55" t="s">
        <v>148</v>
      </c>
      <c r="H55" t="s">
        <v>118</v>
      </c>
      <c r="I55" t="s">
        <v>33</v>
      </c>
      <c r="K55" t="s">
        <v>34</v>
      </c>
      <c r="L55" t="s">
        <v>74</v>
      </c>
      <c r="M55">
        <v>47948</v>
      </c>
      <c r="N55" t="s">
        <v>149</v>
      </c>
      <c r="P55" s="7">
        <v>50</v>
      </c>
      <c r="R55" t="s">
        <v>37</v>
      </c>
      <c r="S55" t="s">
        <v>38</v>
      </c>
      <c r="T55" s="11">
        <v>50</v>
      </c>
      <c r="U55" t="s">
        <v>150</v>
      </c>
      <c r="V55" t="s">
        <v>151</v>
      </c>
      <c r="W55" t="s">
        <v>127</v>
      </c>
      <c r="X55" t="s">
        <v>42</v>
      </c>
      <c r="Y55" t="s">
        <v>43</v>
      </c>
      <c r="Z55" t="s">
        <v>44</v>
      </c>
      <c r="AA55">
        <v>96026964</v>
      </c>
      <c r="AB55">
        <v>585034.1</v>
      </c>
      <c r="AC55">
        <v>177</v>
      </c>
      <c r="AD55" s="5">
        <v>37004.875</v>
      </c>
      <c r="AE55" s="5">
        <v>37011.875</v>
      </c>
    </row>
    <row r="56" spans="1:31" x14ac:dyDescent="0.2">
      <c r="A56" s="71">
        <f t="shared" si="0"/>
        <v>36999</v>
      </c>
      <c r="B56" s="71" t="str">
        <f t="shared" si="1"/>
        <v>Natural Gas</v>
      </c>
      <c r="C56" s="72">
        <f t="shared" si="2"/>
        <v>150000</v>
      </c>
      <c r="D56" s="72">
        <f t="shared" si="3"/>
        <v>44.999999999999993</v>
      </c>
      <c r="E56" s="3">
        <v>1138383</v>
      </c>
      <c r="F56" s="5">
        <v>36999.495081018518</v>
      </c>
      <c r="G56" t="s">
        <v>152</v>
      </c>
      <c r="H56" t="s">
        <v>32</v>
      </c>
      <c r="I56" t="s">
        <v>33</v>
      </c>
      <c r="K56" t="s">
        <v>63</v>
      </c>
      <c r="L56" t="s">
        <v>153</v>
      </c>
      <c r="M56">
        <v>36511</v>
      </c>
      <c r="N56" t="s">
        <v>154</v>
      </c>
      <c r="P56" s="7">
        <v>5000</v>
      </c>
      <c r="R56" t="s">
        <v>66</v>
      </c>
      <c r="S56" t="s">
        <v>38</v>
      </c>
      <c r="T56" s="11">
        <v>-0.27500000000000002</v>
      </c>
      <c r="U56" t="s">
        <v>67</v>
      </c>
      <c r="V56" t="s">
        <v>155</v>
      </c>
      <c r="W56" t="s">
        <v>156</v>
      </c>
      <c r="X56" t="s">
        <v>70</v>
      </c>
      <c r="Y56" t="s">
        <v>43</v>
      </c>
      <c r="Z56" t="s">
        <v>157</v>
      </c>
      <c r="AA56">
        <v>96011840</v>
      </c>
      <c r="AB56" t="s">
        <v>158</v>
      </c>
      <c r="AC56">
        <v>57508</v>
      </c>
      <c r="AD56" s="5">
        <v>37043.875</v>
      </c>
      <c r="AE56" s="5">
        <v>37072.875</v>
      </c>
    </row>
    <row r="57" spans="1:31" x14ac:dyDescent="0.2">
      <c r="A57" s="71">
        <f t="shared" si="0"/>
        <v>36999</v>
      </c>
      <c r="B57" s="71" t="str">
        <f t="shared" si="1"/>
        <v>Natural Gas</v>
      </c>
      <c r="C57" s="72">
        <f t="shared" si="2"/>
        <v>310000</v>
      </c>
      <c r="D57" s="72">
        <f t="shared" si="3"/>
        <v>77.5</v>
      </c>
      <c r="E57" s="3">
        <v>1139381</v>
      </c>
      <c r="F57" s="5">
        <v>36999.570555555554</v>
      </c>
      <c r="G57" t="s">
        <v>79</v>
      </c>
      <c r="H57" t="s">
        <v>118</v>
      </c>
      <c r="I57" t="s">
        <v>33</v>
      </c>
      <c r="K57" t="s">
        <v>63</v>
      </c>
      <c r="L57" t="s">
        <v>64</v>
      </c>
      <c r="M57">
        <v>47634</v>
      </c>
      <c r="N57" t="s">
        <v>159</v>
      </c>
      <c r="P57" s="7">
        <v>10000</v>
      </c>
      <c r="R57" t="s">
        <v>66</v>
      </c>
      <c r="S57" t="s">
        <v>38</v>
      </c>
      <c r="T57" s="11">
        <v>5.0000000000000001E-3</v>
      </c>
      <c r="U57" t="s">
        <v>144</v>
      </c>
      <c r="V57" t="s">
        <v>160</v>
      </c>
      <c r="W57" t="s">
        <v>161</v>
      </c>
      <c r="X57" t="s">
        <v>70</v>
      </c>
      <c r="Y57" t="s">
        <v>43</v>
      </c>
      <c r="Z57" t="s">
        <v>71</v>
      </c>
      <c r="AA57">
        <v>96021110</v>
      </c>
      <c r="AB57" t="s">
        <v>162</v>
      </c>
      <c r="AC57">
        <v>57399</v>
      </c>
      <c r="AD57" s="5">
        <v>37165.334722222222</v>
      </c>
      <c r="AE57" s="5">
        <v>37195.334722222222</v>
      </c>
    </row>
    <row r="58" spans="1:31" x14ac:dyDescent="0.2">
      <c r="A58" s="71">
        <f t="shared" si="0"/>
        <v>36999</v>
      </c>
      <c r="B58" s="71" t="str">
        <f t="shared" si="1"/>
        <v>Natural Gas</v>
      </c>
      <c r="C58" s="72">
        <f t="shared" si="2"/>
        <v>1510000</v>
      </c>
      <c r="D58" s="72">
        <f t="shared" si="3"/>
        <v>452.99999999999994</v>
      </c>
      <c r="E58" s="3">
        <v>1139398</v>
      </c>
      <c r="F58" s="5">
        <v>36999.57230324074</v>
      </c>
      <c r="G58" t="s">
        <v>79</v>
      </c>
      <c r="H58" t="s">
        <v>32</v>
      </c>
      <c r="I58" t="s">
        <v>33</v>
      </c>
      <c r="K58" t="s">
        <v>63</v>
      </c>
      <c r="L58" t="s">
        <v>64</v>
      </c>
      <c r="M58">
        <v>37246</v>
      </c>
      <c r="N58" t="s">
        <v>163</v>
      </c>
      <c r="P58" s="7">
        <v>10000</v>
      </c>
      <c r="R58" t="s">
        <v>66</v>
      </c>
      <c r="S58" t="s">
        <v>38</v>
      </c>
      <c r="T58" s="11">
        <v>-0.02</v>
      </c>
      <c r="U58" t="s">
        <v>82</v>
      </c>
      <c r="V58" t="s">
        <v>160</v>
      </c>
      <c r="W58" t="s">
        <v>161</v>
      </c>
      <c r="X58" t="s">
        <v>70</v>
      </c>
      <c r="Y58" t="s">
        <v>43</v>
      </c>
      <c r="Z58" t="s">
        <v>71</v>
      </c>
      <c r="AA58">
        <v>96021110</v>
      </c>
      <c r="AB58" t="s">
        <v>164</v>
      </c>
      <c r="AC58">
        <v>57399</v>
      </c>
      <c r="AD58" s="5">
        <v>37196</v>
      </c>
      <c r="AE58" s="5">
        <v>37346</v>
      </c>
    </row>
    <row r="59" spans="1:31" x14ac:dyDescent="0.2">
      <c r="A59" s="71">
        <f t="shared" si="0"/>
        <v>36999</v>
      </c>
      <c r="B59" s="71" t="str">
        <f t="shared" si="1"/>
        <v>US East Power</v>
      </c>
      <c r="C59" s="72">
        <f t="shared" si="2"/>
        <v>24800</v>
      </c>
      <c r="D59" s="72">
        <f t="shared" si="3"/>
        <v>124</v>
      </c>
      <c r="E59" s="3">
        <v>1139482</v>
      </c>
      <c r="F59" s="5">
        <v>36999.57608796296</v>
      </c>
      <c r="G59" t="s">
        <v>120</v>
      </c>
      <c r="H59" t="s">
        <v>118</v>
      </c>
      <c r="I59" t="s">
        <v>33</v>
      </c>
      <c r="K59" t="s">
        <v>34</v>
      </c>
      <c r="L59" t="s">
        <v>74</v>
      </c>
      <c r="M59">
        <v>7472</v>
      </c>
      <c r="N59" t="s">
        <v>75</v>
      </c>
      <c r="P59" s="7">
        <v>50</v>
      </c>
      <c r="R59" t="s">
        <v>37</v>
      </c>
      <c r="S59" t="s">
        <v>38</v>
      </c>
      <c r="T59" s="11">
        <v>56.75</v>
      </c>
      <c r="U59" t="s">
        <v>165</v>
      </c>
      <c r="V59" t="s">
        <v>77</v>
      </c>
      <c r="W59" t="s">
        <v>78</v>
      </c>
      <c r="X59" t="s">
        <v>42</v>
      </c>
      <c r="Y59" t="s">
        <v>43</v>
      </c>
      <c r="Z59" t="s">
        <v>44</v>
      </c>
      <c r="AA59">
        <v>96004396</v>
      </c>
      <c r="AB59">
        <v>585298.1</v>
      </c>
      <c r="AC59">
        <v>64245</v>
      </c>
      <c r="AD59" s="5">
        <v>37012.71597222222</v>
      </c>
      <c r="AE59" s="5">
        <v>37042.71597222222</v>
      </c>
    </row>
    <row r="60" spans="1:31" x14ac:dyDescent="0.2">
      <c r="A60" s="71">
        <f t="shared" si="0"/>
        <v>36999</v>
      </c>
      <c r="B60" s="71" t="str">
        <f t="shared" si="1"/>
        <v>US West Power</v>
      </c>
      <c r="C60" s="72">
        <f t="shared" si="2"/>
        <v>12400</v>
      </c>
      <c r="D60" s="72">
        <f t="shared" si="3"/>
        <v>93</v>
      </c>
      <c r="E60" s="3">
        <v>1140163</v>
      </c>
      <c r="F60" s="5">
        <v>36999.659398148149</v>
      </c>
      <c r="G60" t="s">
        <v>117</v>
      </c>
      <c r="H60" t="s">
        <v>32</v>
      </c>
      <c r="I60" t="s">
        <v>33</v>
      </c>
      <c r="K60" t="s">
        <v>34</v>
      </c>
      <c r="L60" t="s">
        <v>35</v>
      </c>
      <c r="M60">
        <v>31671</v>
      </c>
      <c r="N60" t="s">
        <v>36</v>
      </c>
      <c r="P60" s="7">
        <v>25</v>
      </c>
      <c r="R60" t="s">
        <v>37</v>
      </c>
      <c r="S60" t="s">
        <v>38</v>
      </c>
      <c r="T60" s="11">
        <v>300</v>
      </c>
      <c r="U60" t="s">
        <v>58</v>
      </c>
      <c r="V60" t="s">
        <v>61</v>
      </c>
      <c r="W60" t="s">
        <v>41</v>
      </c>
      <c r="X60" t="s">
        <v>42</v>
      </c>
      <c r="Y60" t="s">
        <v>43</v>
      </c>
      <c r="Z60" t="s">
        <v>44</v>
      </c>
      <c r="AA60">
        <v>96013065</v>
      </c>
      <c r="AB60">
        <v>585460.1</v>
      </c>
      <c r="AC60">
        <v>55265</v>
      </c>
      <c r="AD60" s="5">
        <v>37012.564583333333</v>
      </c>
      <c r="AE60" s="5">
        <v>37042.564583333333</v>
      </c>
    </row>
    <row r="61" spans="1:31" x14ac:dyDescent="0.2">
      <c r="A61" s="71">
        <f t="shared" si="0"/>
        <v>37000</v>
      </c>
      <c r="B61" s="71" t="str">
        <f t="shared" si="1"/>
        <v>US East Power</v>
      </c>
      <c r="C61" s="72">
        <f t="shared" si="2"/>
        <v>800</v>
      </c>
      <c r="D61" s="72">
        <f t="shared" si="3"/>
        <v>4</v>
      </c>
      <c r="E61" s="3">
        <v>1140640</v>
      </c>
      <c r="F61" s="5">
        <v>37000.278148148151</v>
      </c>
      <c r="G61" t="s">
        <v>166</v>
      </c>
      <c r="H61" t="s">
        <v>32</v>
      </c>
      <c r="I61" t="s">
        <v>33</v>
      </c>
      <c r="K61" t="s">
        <v>34</v>
      </c>
      <c r="L61" t="s">
        <v>74</v>
      </c>
      <c r="M61">
        <v>29088</v>
      </c>
      <c r="N61" t="s">
        <v>167</v>
      </c>
      <c r="O61" s="7">
        <v>50</v>
      </c>
      <c r="R61" t="s">
        <v>37</v>
      </c>
      <c r="S61" t="s">
        <v>38</v>
      </c>
      <c r="T61" s="11">
        <v>42</v>
      </c>
      <c r="U61" t="s">
        <v>93</v>
      </c>
      <c r="V61" t="s">
        <v>77</v>
      </c>
      <c r="W61" t="s">
        <v>95</v>
      </c>
      <c r="X61" t="s">
        <v>42</v>
      </c>
      <c r="Y61" t="s">
        <v>43</v>
      </c>
      <c r="Z61" t="s">
        <v>44</v>
      </c>
      <c r="AB61">
        <v>585569.1</v>
      </c>
      <c r="AC61">
        <v>5607</v>
      </c>
      <c r="AD61" s="5">
        <v>37001.875</v>
      </c>
      <c r="AE61" s="5">
        <v>37001.875</v>
      </c>
    </row>
    <row r="62" spans="1:31" x14ac:dyDescent="0.2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1140656</v>
      </c>
      <c r="F62" s="5">
        <v>37000.28</v>
      </c>
      <c r="G62" t="s">
        <v>101</v>
      </c>
      <c r="H62" t="s">
        <v>32</v>
      </c>
      <c r="I62" t="s">
        <v>33</v>
      </c>
      <c r="K62" t="s">
        <v>34</v>
      </c>
      <c r="L62" t="s">
        <v>74</v>
      </c>
      <c r="M62">
        <v>29082</v>
      </c>
      <c r="N62" t="s">
        <v>168</v>
      </c>
      <c r="P62" s="7">
        <v>50</v>
      </c>
      <c r="R62" t="s">
        <v>37</v>
      </c>
      <c r="S62" t="s">
        <v>38</v>
      </c>
      <c r="T62" s="11">
        <v>46.5</v>
      </c>
      <c r="U62" t="s">
        <v>76</v>
      </c>
      <c r="V62" t="s">
        <v>77</v>
      </c>
      <c r="W62" t="s">
        <v>90</v>
      </c>
      <c r="X62" t="s">
        <v>42</v>
      </c>
      <c r="Y62" t="s">
        <v>43</v>
      </c>
      <c r="Z62" t="s">
        <v>44</v>
      </c>
      <c r="AA62">
        <v>96006417</v>
      </c>
      <c r="AB62">
        <v>585581.1</v>
      </c>
      <c r="AC62">
        <v>56264</v>
      </c>
      <c r="AD62" s="5">
        <v>37001.875</v>
      </c>
      <c r="AE62" s="5">
        <v>37001.875</v>
      </c>
    </row>
    <row r="63" spans="1:31" x14ac:dyDescent="0.2">
      <c r="A63" s="71">
        <f t="shared" si="0"/>
        <v>37000</v>
      </c>
      <c r="B63" s="71" t="str">
        <f t="shared" si="1"/>
        <v>US East Power</v>
      </c>
      <c r="C63" s="72">
        <f t="shared" si="2"/>
        <v>47200</v>
      </c>
      <c r="D63" s="72">
        <f t="shared" si="3"/>
        <v>236</v>
      </c>
      <c r="E63" s="3">
        <v>1140712</v>
      </c>
      <c r="F63" s="5">
        <v>37000.291412037041</v>
      </c>
      <c r="G63" t="s">
        <v>120</v>
      </c>
      <c r="H63" t="s">
        <v>32</v>
      </c>
      <c r="I63" t="s">
        <v>33</v>
      </c>
      <c r="K63" t="s">
        <v>34</v>
      </c>
      <c r="L63" t="s">
        <v>74</v>
      </c>
      <c r="M63">
        <v>33032</v>
      </c>
      <c r="N63" t="s">
        <v>169</v>
      </c>
      <c r="P63" s="7">
        <v>50</v>
      </c>
      <c r="R63" t="s">
        <v>37</v>
      </c>
      <c r="S63" t="s">
        <v>38</v>
      </c>
      <c r="T63" s="11">
        <v>48</v>
      </c>
      <c r="U63" t="s">
        <v>93</v>
      </c>
      <c r="V63" t="s">
        <v>114</v>
      </c>
      <c r="W63" t="s">
        <v>115</v>
      </c>
      <c r="X63" t="s">
        <v>42</v>
      </c>
      <c r="Y63" t="s">
        <v>43</v>
      </c>
      <c r="Z63" t="s">
        <v>44</v>
      </c>
      <c r="AA63">
        <v>96004396</v>
      </c>
      <c r="AB63">
        <v>585619.1</v>
      </c>
      <c r="AC63">
        <v>64245</v>
      </c>
      <c r="AD63" s="5">
        <v>37257.591666666667</v>
      </c>
      <c r="AE63" s="5">
        <v>37315.591666666667</v>
      </c>
    </row>
    <row r="64" spans="1:31" x14ac:dyDescent="0.2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1140728</v>
      </c>
      <c r="F64" s="5">
        <v>37000.292384259257</v>
      </c>
      <c r="G64" t="s">
        <v>120</v>
      </c>
      <c r="H64" t="s">
        <v>32</v>
      </c>
      <c r="I64" t="s">
        <v>33</v>
      </c>
      <c r="K64" t="s">
        <v>34</v>
      </c>
      <c r="L64" t="s">
        <v>74</v>
      </c>
      <c r="M64">
        <v>33032</v>
      </c>
      <c r="N64" t="s">
        <v>169</v>
      </c>
      <c r="P64" s="7">
        <v>50</v>
      </c>
      <c r="R64" t="s">
        <v>37</v>
      </c>
      <c r="S64" t="s">
        <v>38</v>
      </c>
      <c r="T64" s="11">
        <v>48</v>
      </c>
      <c r="U64" t="s">
        <v>93</v>
      </c>
      <c r="V64" t="s">
        <v>114</v>
      </c>
      <c r="W64" t="s">
        <v>115</v>
      </c>
      <c r="X64" t="s">
        <v>42</v>
      </c>
      <c r="Y64" t="s">
        <v>43</v>
      </c>
      <c r="Z64" t="s">
        <v>44</v>
      </c>
      <c r="AA64">
        <v>96004396</v>
      </c>
      <c r="AB64">
        <v>585630.1</v>
      </c>
      <c r="AC64">
        <v>64245</v>
      </c>
      <c r="AD64" s="5">
        <v>37257.591666666667</v>
      </c>
      <c r="AE64" s="5">
        <v>37315.591666666667</v>
      </c>
    </row>
    <row r="65" spans="1:31" x14ac:dyDescent="0.2">
      <c r="A65" s="71">
        <f t="shared" si="0"/>
        <v>37000</v>
      </c>
      <c r="B65" s="71" t="str">
        <f t="shared" si="1"/>
        <v>US East Power</v>
      </c>
      <c r="C65" s="72">
        <f t="shared" si="2"/>
        <v>800</v>
      </c>
      <c r="D65" s="72">
        <f t="shared" si="3"/>
        <v>4</v>
      </c>
      <c r="E65" s="3">
        <v>1140752</v>
      </c>
      <c r="F65" s="5">
        <v>37000.297395833331</v>
      </c>
      <c r="G65" t="s">
        <v>88</v>
      </c>
      <c r="H65" t="s">
        <v>32</v>
      </c>
      <c r="I65" t="s">
        <v>33</v>
      </c>
      <c r="K65" t="s">
        <v>34</v>
      </c>
      <c r="L65" t="s">
        <v>170</v>
      </c>
      <c r="M65">
        <v>32198</v>
      </c>
      <c r="N65" t="s">
        <v>171</v>
      </c>
      <c r="O65" s="7">
        <v>50</v>
      </c>
      <c r="R65" t="s">
        <v>37</v>
      </c>
      <c r="S65" t="s">
        <v>38</v>
      </c>
      <c r="T65" s="11">
        <v>50.25</v>
      </c>
      <c r="U65" t="s">
        <v>172</v>
      </c>
      <c r="V65" t="s">
        <v>173</v>
      </c>
      <c r="W65" t="s">
        <v>90</v>
      </c>
      <c r="X65" t="s">
        <v>42</v>
      </c>
      <c r="Y65" t="s">
        <v>43</v>
      </c>
      <c r="Z65" t="s">
        <v>71</v>
      </c>
      <c r="AB65">
        <v>585646.1</v>
      </c>
      <c r="AC65">
        <v>64168</v>
      </c>
      <c r="AD65" s="5">
        <v>37001.875</v>
      </c>
      <c r="AE65" s="5">
        <v>37001.875</v>
      </c>
    </row>
    <row r="66" spans="1:31" x14ac:dyDescent="0.2">
      <c r="A66" s="71">
        <f t="shared" si="0"/>
        <v>37000</v>
      </c>
      <c r="B66" s="71" t="str">
        <f t="shared" si="1"/>
        <v>US East Power</v>
      </c>
      <c r="C66" s="72">
        <f t="shared" si="2"/>
        <v>24000</v>
      </c>
      <c r="D66" s="72">
        <f t="shared" si="3"/>
        <v>120</v>
      </c>
      <c r="E66" s="3">
        <v>1140799</v>
      </c>
      <c r="F66" s="5">
        <v>37000.304722222223</v>
      </c>
      <c r="G66" t="s">
        <v>174</v>
      </c>
      <c r="H66" t="s">
        <v>32</v>
      </c>
      <c r="I66" t="s">
        <v>33</v>
      </c>
      <c r="K66" t="s">
        <v>34</v>
      </c>
      <c r="L66" t="s">
        <v>74</v>
      </c>
      <c r="M66">
        <v>32554</v>
      </c>
      <c r="N66" t="s">
        <v>113</v>
      </c>
      <c r="P66" s="7">
        <v>50</v>
      </c>
      <c r="R66" t="s">
        <v>37</v>
      </c>
      <c r="S66" t="s">
        <v>38</v>
      </c>
      <c r="T66" s="11">
        <v>74</v>
      </c>
      <c r="U66" t="s">
        <v>93</v>
      </c>
      <c r="V66" t="s">
        <v>114</v>
      </c>
      <c r="W66" t="s">
        <v>115</v>
      </c>
      <c r="X66" t="s">
        <v>42</v>
      </c>
      <c r="Y66" t="s">
        <v>43</v>
      </c>
      <c r="Z66" t="s">
        <v>44</v>
      </c>
      <c r="AA66">
        <v>96049254</v>
      </c>
      <c r="AB66">
        <v>585669.1</v>
      </c>
      <c r="AC66">
        <v>84074</v>
      </c>
      <c r="AD66" s="5">
        <v>37043.591666666667</v>
      </c>
      <c r="AE66" s="5">
        <v>37072.591666666667</v>
      </c>
    </row>
    <row r="67" spans="1:31" x14ac:dyDescent="0.2">
      <c r="A67" s="71">
        <f t="shared" si="0"/>
        <v>37000</v>
      </c>
      <c r="B67" s="71" t="str">
        <f t="shared" si="1"/>
        <v>US East Power</v>
      </c>
      <c r="C67" s="72">
        <f t="shared" si="2"/>
        <v>800</v>
      </c>
      <c r="D67" s="72">
        <f t="shared" si="3"/>
        <v>4</v>
      </c>
      <c r="E67" s="3">
        <v>1140814</v>
      </c>
      <c r="F67" s="5">
        <v>37000.308263888888</v>
      </c>
      <c r="G67" t="s">
        <v>112</v>
      </c>
      <c r="H67" t="s">
        <v>32</v>
      </c>
      <c r="I67" t="s">
        <v>33</v>
      </c>
      <c r="K67" t="s">
        <v>34</v>
      </c>
      <c r="L67" t="s">
        <v>74</v>
      </c>
      <c r="M67">
        <v>29088</v>
      </c>
      <c r="N67" t="s">
        <v>167</v>
      </c>
      <c r="O67" s="7">
        <v>50</v>
      </c>
      <c r="R67" t="s">
        <v>37</v>
      </c>
      <c r="S67" t="s">
        <v>38</v>
      </c>
      <c r="T67" s="11">
        <v>42.5</v>
      </c>
      <c r="U67" t="s">
        <v>93</v>
      </c>
      <c r="V67" t="s">
        <v>94</v>
      </c>
      <c r="W67" t="s">
        <v>95</v>
      </c>
      <c r="X67" t="s">
        <v>42</v>
      </c>
      <c r="Y67" t="s">
        <v>43</v>
      </c>
      <c r="Z67" t="s">
        <v>44</v>
      </c>
      <c r="AA67">
        <v>96053024</v>
      </c>
      <c r="AB67">
        <v>585676.1</v>
      </c>
      <c r="AC67">
        <v>65268</v>
      </c>
      <c r="AD67" s="5">
        <v>37001.875</v>
      </c>
      <c r="AE67" s="5">
        <v>37001.875</v>
      </c>
    </row>
    <row r="68" spans="1:31" x14ac:dyDescent="0.2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1140816</v>
      </c>
      <c r="F68" s="5">
        <v>37000.308506944442</v>
      </c>
      <c r="G68" t="s">
        <v>112</v>
      </c>
      <c r="H68" t="s">
        <v>32</v>
      </c>
      <c r="I68" t="s">
        <v>33</v>
      </c>
      <c r="K68" t="s">
        <v>34</v>
      </c>
      <c r="L68" t="s">
        <v>74</v>
      </c>
      <c r="M68">
        <v>29088</v>
      </c>
      <c r="N68" t="s">
        <v>167</v>
      </c>
      <c r="O68" s="7">
        <v>50</v>
      </c>
      <c r="R68" t="s">
        <v>37</v>
      </c>
      <c r="S68" t="s">
        <v>38</v>
      </c>
      <c r="T68" s="11">
        <v>42.5</v>
      </c>
      <c r="U68" t="s">
        <v>93</v>
      </c>
      <c r="V68" t="s">
        <v>94</v>
      </c>
      <c r="W68" t="s">
        <v>95</v>
      </c>
      <c r="X68" t="s">
        <v>42</v>
      </c>
      <c r="Y68" t="s">
        <v>43</v>
      </c>
      <c r="Z68" t="s">
        <v>44</v>
      </c>
      <c r="AA68">
        <v>96053024</v>
      </c>
      <c r="AB68">
        <v>585678.1</v>
      </c>
      <c r="AC68">
        <v>65268</v>
      </c>
      <c r="AD68" s="5">
        <v>37001.875</v>
      </c>
      <c r="AE68" s="5">
        <v>37001.875</v>
      </c>
    </row>
    <row r="69" spans="1:31" x14ac:dyDescent="0.2">
      <c r="A69" s="71">
        <f t="shared" si="0"/>
        <v>37000</v>
      </c>
      <c r="B69" s="71" t="str">
        <f t="shared" si="1"/>
        <v>US East Power</v>
      </c>
      <c r="C69" s="72">
        <f t="shared" si="2"/>
        <v>24800</v>
      </c>
      <c r="D69" s="72">
        <f t="shared" si="3"/>
        <v>124</v>
      </c>
      <c r="E69" s="3">
        <v>1140839</v>
      </c>
      <c r="F69" s="5">
        <v>37000.311921296299</v>
      </c>
      <c r="G69" t="s">
        <v>53</v>
      </c>
      <c r="H69" t="s">
        <v>32</v>
      </c>
      <c r="I69" t="s">
        <v>33</v>
      </c>
      <c r="K69" t="s">
        <v>34</v>
      </c>
      <c r="L69" t="s">
        <v>74</v>
      </c>
      <c r="M69">
        <v>7472</v>
      </c>
      <c r="N69" t="s">
        <v>75</v>
      </c>
      <c r="O69" s="7">
        <v>50</v>
      </c>
      <c r="R69" t="s">
        <v>37</v>
      </c>
      <c r="S69" t="s">
        <v>38</v>
      </c>
      <c r="T69" s="11">
        <v>56</v>
      </c>
      <c r="U69" t="s">
        <v>76</v>
      </c>
      <c r="V69" t="s">
        <v>77</v>
      </c>
      <c r="W69" t="s">
        <v>78</v>
      </c>
      <c r="X69" t="s">
        <v>42</v>
      </c>
      <c r="Y69" t="s">
        <v>43</v>
      </c>
      <c r="Z69" t="s">
        <v>44</v>
      </c>
      <c r="AA69">
        <v>96028954</v>
      </c>
      <c r="AB69">
        <v>585690.1</v>
      </c>
      <c r="AC69">
        <v>54979</v>
      </c>
      <c r="AD69" s="5">
        <v>37012.71597222222</v>
      </c>
      <c r="AE69" s="5">
        <v>37042.71597222222</v>
      </c>
    </row>
    <row r="70" spans="1:31" x14ac:dyDescent="0.2">
      <c r="A70" s="71">
        <f t="shared" si="0"/>
        <v>37000</v>
      </c>
      <c r="B70" s="71" t="str">
        <f t="shared" si="1"/>
        <v>Natural Gas</v>
      </c>
      <c r="C70" s="72">
        <f t="shared" si="2"/>
        <v>310000</v>
      </c>
      <c r="D70" s="72">
        <f t="shared" si="3"/>
        <v>92.999999999999986</v>
      </c>
      <c r="E70" s="3">
        <v>1141197</v>
      </c>
      <c r="F70" s="5">
        <v>37000.337094907409</v>
      </c>
      <c r="G70" t="s">
        <v>79</v>
      </c>
      <c r="H70" t="s">
        <v>32</v>
      </c>
      <c r="I70" t="s">
        <v>33</v>
      </c>
      <c r="K70" t="s">
        <v>63</v>
      </c>
      <c r="L70" t="s">
        <v>80</v>
      </c>
      <c r="M70">
        <v>36233</v>
      </c>
      <c r="N70" t="s">
        <v>175</v>
      </c>
      <c r="P70" s="7">
        <v>10000</v>
      </c>
      <c r="R70" t="s">
        <v>66</v>
      </c>
      <c r="S70" t="s">
        <v>38</v>
      </c>
      <c r="T70" s="11">
        <v>-2.5000000000000001E-3</v>
      </c>
      <c r="U70" t="s">
        <v>82</v>
      </c>
      <c r="V70" t="s">
        <v>160</v>
      </c>
      <c r="W70" t="s">
        <v>161</v>
      </c>
      <c r="X70" t="s">
        <v>70</v>
      </c>
      <c r="Y70" t="s">
        <v>43</v>
      </c>
      <c r="Z70" t="s">
        <v>71</v>
      </c>
      <c r="AA70">
        <v>96021110</v>
      </c>
      <c r="AB70" t="s">
        <v>176</v>
      </c>
      <c r="AC70">
        <v>57399</v>
      </c>
      <c r="AD70" s="5">
        <v>37012.875</v>
      </c>
      <c r="AE70" s="5">
        <v>37042.875</v>
      </c>
    </row>
    <row r="71" spans="1:31" x14ac:dyDescent="0.2">
      <c r="A71" s="71">
        <f t="shared" si="0"/>
        <v>37000</v>
      </c>
      <c r="B71" s="71" t="str">
        <f t="shared" si="1"/>
        <v>US West Power</v>
      </c>
      <c r="C71" s="72">
        <f t="shared" si="2"/>
        <v>800</v>
      </c>
      <c r="D71" s="72">
        <f t="shared" si="3"/>
        <v>6</v>
      </c>
      <c r="E71" s="3">
        <v>1141394</v>
      </c>
      <c r="F71" s="5">
        <v>37000.343391203707</v>
      </c>
      <c r="G71" t="s">
        <v>177</v>
      </c>
      <c r="H71" t="s">
        <v>32</v>
      </c>
      <c r="I71" t="s">
        <v>33</v>
      </c>
      <c r="K71" t="s">
        <v>34</v>
      </c>
      <c r="L71" t="s">
        <v>35</v>
      </c>
      <c r="M71">
        <v>10631</v>
      </c>
      <c r="N71" t="s">
        <v>178</v>
      </c>
      <c r="P71" s="7">
        <v>25</v>
      </c>
      <c r="R71" t="s">
        <v>37</v>
      </c>
      <c r="S71" t="s">
        <v>38</v>
      </c>
      <c r="T71" s="11">
        <v>149</v>
      </c>
      <c r="U71" t="s">
        <v>58</v>
      </c>
      <c r="V71" t="s">
        <v>61</v>
      </c>
      <c r="W71" t="s">
        <v>41</v>
      </c>
      <c r="X71" t="s">
        <v>42</v>
      </c>
      <c r="Y71" t="s">
        <v>43</v>
      </c>
      <c r="Z71" t="s">
        <v>44</v>
      </c>
      <c r="AA71">
        <v>95001154</v>
      </c>
      <c r="AB71">
        <v>585879.1</v>
      </c>
      <c r="AC71">
        <v>26304</v>
      </c>
      <c r="AD71" s="5">
        <v>37001.875</v>
      </c>
      <c r="AE71" s="5">
        <v>37002.875</v>
      </c>
    </row>
    <row r="72" spans="1:31" x14ac:dyDescent="0.2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1141663</v>
      </c>
      <c r="F72" s="5">
        <v>37000.353495370371</v>
      </c>
      <c r="G72" t="s">
        <v>177</v>
      </c>
      <c r="H72" t="s">
        <v>32</v>
      </c>
      <c r="I72" t="s">
        <v>33</v>
      </c>
      <c r="K72" t="s">
        <v>34</v>
      </c>
      <c r="L72" t="s">
        <v>35</v>
      </c>
      <c r="M72">
        <v>10631</v>
      </c>
      <c r="N72" t="s">
        <v>178</v>
      </c>
      <c r="P72" s="7">
        <v>25</v>
      </c>
      <c r="R72" t="s">
        <v>37</v>
      </c>
      <c r="S72" t="s">
        <v>38</v>
      </c>
      <c r="T72" s="11">
        <v>165</v>
      </c>
      <c r="U72" t="s">
        <v>58</v>
      </c>
      <c r="V72" t="s">
        <v>61</v>
      </c>
      <c r="W72" t="s">
        <v>41</v>
      </c>
      <c r="X72" t="s">
        <v>42</v>
      </c>
      <c r="Y72" t="s">
        <v>43</v>
      </c>
      <c r="Z72" t="s">
        <v>44</v>
      </c>
      <c r="AA72">
        <v>95001154</v>
      </c>
      <c r="AB72">
        <v>585966.1</v>
      </c>
      <c r="AC72">
        <v>26304</v>
      </c>
      <c r="AD72" s="5">
        <v>37001.875</v>
      </c>
      <c r="AE72" s="5">
        <v>37002.875</v>
      </c>
    </row>
    <row r="73" spans="1:31" x14ac:dyDescent="0.2">
      <c r="A73" s="71">
        <f t="shared" si="0"/>
        <v>37000</v>
      </c>
      <c r="B73" s="71" t="str">
        <f t="shared" si="1"/>
        <v>Natural Gas</v>
      </c>
      <c r="C73" s="72">
        <f t="shared" si="2"/>
        <v>310000</v>
      </c>
      <c r="D73" s="72">
        <f t="shared" si="3"/>
        <v>92.999999999999986</v>
      </c>
      <c r="E73" s="3">
        <v>1143171</v>
      </c>
      <c r="F73" s="5">
        <v>37000.386956018519</v>
      </c>
      <c r="G73" t="s">
        <v>179</v>
      </c>
      <c r="H73" t="s">
        <v>32</v>
      </c>
      <c r="I73" t="s">
        <v>33</v>
      </c>
      <c r="K73" t="s">
        <v>63</v>
      </c>
      <c r="L73" t="s">
        <v>80</v>
      </c>
      <c r="M73">
        <v>36249</v>
      </c>
      <c r="N73" t="s">
        <v>180</v>
      </c>
      <c r="O73" s="7">
        <v>10000</v>
      </c>
      <c r="R73" t="s">
        <v>66</v>
      </c>
      <c r="S73" t="s">
        <v>38</v>
      </c>
      <c r="T73" s="11">
        <v>2.5000000000000001E-3</v>
      </c>
      <c r="U73" t="s">
        <v>82</v>
      </c>
      <c r="V73" t="s">
        <v>181</v>
      </c>
      <c r="W73" t="s">
        <v>182</v>
      </c>
      <c r="X73" t="s">
        <v>70</v>
      </c>
      <c r="Y73" t="s">
        <v>43</v>
      </c>
      <c r="Z73" t="s">
        <v>71</v>
      </c>
      <c r="AA73">
        <v>96053796</v>
      </c>
      <c r="AB73" t="s">
        <v>183</v>
      </c>
      <c r="AC73">
        <v>61839</v>
      </c>
      <c r="AD73" s="5">
        <v>37012.875</v>
      </c>
      <c r="AE73" s="5">
        <v>37042.875</v>
      </c>
    </row>
    <row r="74" spans="1:31" x14ac:dyDescent="0.2">
      <c r="A74" s="71">
        <f t="shared" si="0"/>
        <v>37000</v>
      </c>
      <c r="B74" s="71" t="str">
        <f t="shared" si="1"/>
        <v>Natural Gas</v>
      </c>
      <c r="C74" s="72">
        <f t="shared" si="2"/>
        <v>300000</v>
      </c>
      <c r="D74" s="72">
        <f t="shared" si="3"/>
        <v>89.999999999999986</v>
      </c>
      <c r="E74" s="3">
        <v>1143261</v>
      </c>
      <c r="F74" s="5">
        <v>37000.388854166667</v>
      </c>
      <c r="G74" t="s">
        <v>53</v>
      </c>
      <c r="H74" t="s">
        <v>32</v>
      </c>
      <c r="I74" t="s">
        <v>33</v>
      </c>
      <c r="K74" t="s">
        <v>63</v>
      </c>
      <c r="L74" t="s">
        <v>64</v>
      </c>
      <c r="M74">
        <v>37116</v>
      </c>
      <c r="N74" t="s">
        <v>184</v>
      </c>
      <c r="O74" s="7">
        <v>10000</v>
      </c>
      <c r="R74" t="s">
        <v>66</v>
      </c>
      <c r="S74" t="s">
        <v>38</v>
      </c>
      <c r="T74" s="11">
        <v>-0.02</v>
      </c>
      <c r="U74" t="s">
        <v>82</v>
      </c>
      <c r="V74" t="s">
        <v>160</v>
      </c>
      <c r="W74" t="s">
        <v>161</v>
      </c>
      <c r="X74" t="s">
        <v>70</v>
      </c>
      <c r="Y74" t="s">
        <v>43</v>
      </c>
      <c r="Z74" t="s">
        <v>71</v>
      </c>
      <c r="AA74">
        <v>96013559</v>
      </c>
      <c r="AB74" t="s">
        <v>185</v>
      </c>
      <c r="AC74">
        <v>54979</v>
      </c>
      <c r="AD74" s="5">
        <v>37043.875</v>
      </c>
      <c r="AE74" s="5">
        <v>37072.875</v>
      </c>
    </row>
    <row r="75" spans="1:31" x14ac:dyDescent="0.2">
      <c r="A75" s="71">
        <f t="shared" si="0"/>
        <v>37000</v>
      </c>
      <c r="B75" s="71" t="str">
        <f t="shared" si="1"/>
        <v>Natural Gas</v>
      </c>
      <c r="C75" s="72">
        <f t="shared" si="2"/>
        <v>310000</v>
      </c>
      <c r="D75" s="72">
        <f t="shared" si="3"/>
        <v>77.5</v>
      </c>
      <c r="E75" s="3">
        <v>1143323</v>
      </c>
      <c r="F75" s="5">
        <v>37000.390740740739</v>
      </c>
      <c r="G75" t="s">
        <v>186</v>
      </c>
      <c r="H75" t="s">
        <v>118</v>
      </c>
      <c r="I75" t="s">
        <v>33</v>
      </c>
      <c r="K75" t="s">
        <v>63</v>
      </c>
      <c r="L75" t="s">
        <v>64</v>
      </c>
      <c r="M75">
        <v>33998</v>
      </c>
      <c r="N75" t="s">
        <v>187</v>
      </c>
      <c r="O75" s="7">
        <v>10000</v>
      </c>
      <c r="R75" t="s">
        <v>66</v>
      </c>
      <c r="S75" t="s">
        <v>38</v>
      </c>
      <c r="T75" s="11">
        <v>0.01</v>
      </c>
      <c r="U75" t="s">
        <v>144</v>
      </c>
      <c r="V75" t="s">
        <v>160</v>
      </c>
      <c r="W75" t="s">
        <v>161</v>
      </c>
      <c r="X75" t="s">
        <v>70</v>
      </c>
      <c r="Y75" t="s">
        <v>43</v>
      </c>
      <c r="Z75" t="s">
        <v>71</v>
      </c>
      <c r="AA75">
        <v>95001227</v>
      </c>
      <c r="AB75" t="s">
        <v>188</v>
      </c>
      <c r="AC75">
        <v>208</v>
      </c>
      <c r="AD75" s="5">
        <v>37012</v>
      </c>
      <c r="AE75" s="5">
        <v>37042</v>
      </c>
    </row>
    <row r="76" spans="1:31" x14ac:dyDescent="0.2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1143888</v>
      </c>
      <c r="F76" s="5">
        <v>37000.417997685188</v>
      </c>
      <c r="G76" t="s">
        <v>130</v>
      </c>
      <c r="H76" t="s">
        <v>118</v>
      </c>
      <c r="I76" t="s">
        <v>33</v>
      </c>
      <c r="K76" t="s">
        <v>63</v>
      </c>
      <c r="L76" t="s">
        <v>64</v>
      </c>
      <c r="M76">
        <v>36100</v>
      </c>
      <c r="N76" t="s">
        <v>189</v>
      </c>
      <c r="P76" s="7">
        <v>10000</v>
      </c>
      <c r="R76" t="s">
        <v>66</v>
      </c>
      <c r="S76" t="s">
        <v>38</v>
      </c>
      <c r="T76" s="11">
        <v>0.125</v>
      </c>
      <c r="U76" t="s">
        <v>144</v>
      </c>
      <c r="V76" t="s">
        <v>190</v>
      </c>
      <c r="W76" t="s">
        <v>191</v>
      </c>
      <c r="X76" t="s">
        <v>70</v>
      </c>
      <c r="Y76" t="s">
        <v>43</v>
      </c>
      <c r="Z76" t="s">
        <v>71</v>
      </c>
      <c r="AA76">
        <v>96057022</v>
      </c>
      <c r="AB76" t="s">
        <v>192</v>
      </c>
      <c r="AC76">
        <v>91219</v>
      </c>
      <c r="AD76" s="5">
        <v>37012.875</v>
      </c>
      <c r="AE76" s="5">
        <v>37042.875</v>
      </c>
    </row>
    <row r="77" spans="1:31" x14ac:dyDescent="0.2">
      <c r="A77" s="71">
        <f t="shared" si="0"/>
        <v>37000</v>
      </c>
      <c r="B77" s="71" t="str">
        <f t="shared" si="1"/>
        <v>US West Power</v>
      </c>
      <c r="C77" s="72">
        <f t="shared" si="2"/>
        <v>3200</v>
      </c>
      <c r="D77" s="72">
        <f t="shared" si="3"/>
        <v>24</v>
      </c>
      <c r="E77" s="3">
        <v>1144999</v>
      </c>
      <c r="F77" s="5">
        <v>37000.535613425927</v>
      </c>
      <c r="G77" t="s">
        <v>193</v>
      </c>
      <c r="H77" t="s">
        <v>118</v>
      </c>
      <c r="I77" t="s">
        <v>33</v>
      </c>
      <c r="K77" t="s">
        <v>34</v>
      </c>
      <c r="L77" t="s">
        <v>35</v>
      </c>
      <c r="M77">
        <v>10632</v>
      </c>
      <c r="N77" t="s">
        <v>194</v>
      </c>
      <c r="O77" s="7">
        <v>25</v>
      </c>
      <c r="R77" t="s">
        <v>37</v>
      </c>
      <c r="S77" t="s">
        <v>38</v>
      </c>
      <c r="T77" s="11">
        <v>212</v>
      </c>
      <c r="U77" t="s">
        <v>119</v>
      </c>
      <c r="V77" t="s">
        <v>59</v>
      </c>
      <c r="W77" t="s">
        <v>41</v>
      </c>
      <c r="X77" t="s">
        <v>42</v>
      </c>
      <c r="Y77" t="s">
        <v>43</v>
      </c>
      <c r="Z77" t="s">
        <v>44</v>
      </c>
      <c r="AA77">
        <v>96037738</v>
      </c>
      <c r="AB77">
        <v>586452.1</v>
      </c>
      <c r="AC77">
        <v>72209</v>
      </c>
      <c r="AD77" s="5">
        <v>37004.875</v>
      </c>
      <c r="AE77" s="5">
        <v>37011.875</v>
      </c>
    </row>
    <row r="78" spans="1:31" x14ac:dyDescent="0.2">
      <c r="A78" s="71">
        <f t="shared" si="0"/>
        <v>37000</v>
      </c>
      <c r="B78" s="71" t="str">
        <f t="shared" si="1"/>
        <v>Natural Gas</v>
      </c>
      <c r="C78" s="72">
        <f t="shared" si="2"/>
        <v>920000</v>
      </c>
      <c r="D78" s="72">
        <f t="shared" si="3"/>
        <v>230</v>
      </c>
      <c r="E78" s="3">
        <v>1145056</v>
      </c>
      <c r="F78" s="5">
        <v>37000.541886574072</v>
      </c>
      <c r="G78" t="s">
        <v>195</v>
      </c>
      <c r="H78" t="s">
        <v>118</v>
      </c>
      <c r="I78" t="s">
        <v>33</v>
      </c>
      <c r="K78" t="s">
        <v>63</v>
      </c>
      <c r="L78" t="s">
        <v>64</v>
      </c>
      <c r="M78">
        <v>45324</v>
      </c>
      <c r="N78" t="s">
        <v>196</v>
      </c>
      <c r="P78" s="7">
        <v>10000</v>
      </c>
      <c r="R78" t="s">
        <v>66</v>
      </c>
      <c r="S78" t="s">
        <v>38</v>
      </c>
      <c r="T78" s="11">
        <v>0.15</v>
      </c>
      <c r="U78" t="s">
        <v>144</v>
      </c>
      <c r="V78" t="s">
        <v>160</v>
      </c>
      <c r="W78" t="s">
        <v>161</v>
      </c>
      <c r="X78" t="s">
        <v>70</v>
      </c>
      <c r="Y78" t="s">
        <v>43</v>
      </c>
      <c r="Z78" t="s">
        <v>71</v>
      </c>
      <c r="AA78">
        <v>96041878</v>
      </c>
      <c r="AB78" t="s">
        <v>197</v>
      </c>
      <c r="AC78">
        <v>11135</v>
      </c>
      <c r="AD78" s="5">
        <v>37073.875</v>
      </c>
      <c r="AE78" s="5">
        <v>37164.875</v>
      </c>
    </row>
    <row r="79" spans="1:31" x14ac:dyDescent="0.2">
      <c r="A79" s="71">
        <f t="shared" ref="A79:A142" si="4">DATEVALUE(TEXT(F79, "mm/dd/yy"))</f>
        <v>37000</v>
      </c>
      <c r="B79" s="71" t="str">
        <f t="shared" ref="B79:B142" si="5">IF(K79="Power",IF(Z79="Enron Canada Corp.",LEFT(L79,9),LEFT(L79,13)),K79)</f>
        <v>US East Power</v>
      </c>
      <c r="C79" s="72">
        <f t="shared" ref="C79:C142" si="6">IF(K79="Power",((AE79-AD79+1)*16*SUM(O79:P79)),((AE79-AD79+1)*SUM(O79:P79)))</f>
        <v>800</v>
      </c>
      <c r="D79" s="72">
        <f t="shared" ref="D79:D142" si="7">VLOOKUP(H79,$A$7:$E$11,(HLOOKUP(B79,$B$5:$E$6,2,FALSE)),FALSE)*C79</f>
        <v>4</v>
      </c>
      <c r="E79" s="3">
        <v>1145454</v>
      </c>
      <c r="F79" s="5">
        <v>37000.606365740743</v>
      </c>
      <c r="G79" t="s">
        <v>198</v>
      </c>
      <c r="H79" t="s">
        <v>118</v>
      </c>
      <c r="I79" t="s">
        <v>33</v>
      </c>
      <c r="K79" t="s">
        <v>34</v>
      </c>
      <c r="L79" t="s">
        <v>74</v>
      </c>
      <c r="M79">
        <v>29080</v>
      </c>
      <c r="N79" t="s">
        <v>199</v>
      </c>
      <c r="P79" s="7">
        <v>50</v>
      </c>
      <c r="R79" t="s">
        <v>37</v>
      </c>
      <c r="S79" t="s">
        <v>38</v>
      </c>
      <c r="T79" s="11">
        <v>50.75</v>
      </c>
      <c r="U79" t="s">
        <v>165</v>
      </c>
      <c r="V79" t="s">
        <v>77</v>
      </c>
      <c r="W79" t="s">
        <v>90</v>
      </c>
      <c r="X79" t="s">
        <v>42</v>
      </c>
      <c r="Y79" t="s">
        <v>43</v>
      </c>
      <c r="Z79" t="s">
        <v>44</v>
      </c>
      <c r="AA79">
        <v>96057479</v>
      </c>
      <c r="AB79">
        <v>586648.1</v>
      </c>
      <c r="AC79">
        <v>55134</v>
      </c>
      <c r="AD79" s="5">
        <v>37004.875</v>
      </c>
      <c r="AE79" s="5">
        <v>37004.875</v>
      </c>
    </row>
    <row r="80" spans="1:31" x14ac:dyDescent="0.2">
      <c r="A80" s="71">
        <f t="shared" si="4"/>
        <v>37000</v>
      </c>
      <c r="B80" s="71" t="str">
        <f t="shared" si="5"/>
        <v>Natural Gas</v>
      </c>
      <c r="C80" s="72">
        <f t="shared" si="6"/>
        <v>1840000</v>
      </c>
      <c r="D80" s="72">
        <f t="shared" si="7"/>
        <v>460</v>
      </c>
      <c r="E80" s="3">
        <v>1145492</v>
      </c>
      <c r="F80" s="5">
        <v>37000.619641203702</v>
      </c>
      <c r="G80" t="s">
        <v>200</v>
      </c>
      <c r="H80" t="s">
        <v>118</v>
      </c>
      <c r="I80" t="s">
        <v>33</v>
      </c>
      <c r="K80" t="s">
        <v>63</v>
      </c>
      <c r="L80" t="s">
        <v>64</v>
      </c>
      <c r="M80">
        <v>46604</v>
      </c>
      <c r="N80" t="s">
        <v>201</v>
      </c>
      <c r="P80" s="7">
        <v>10000</v>
      </c>
      <c r="R80" t="s">
        <v>66</v>
      </c>
      <c r="S80" t="s">
        <v>38</v>
      </c>
      <c r="T80" s="11">
        <v>-7.2499999999999995E-2</v>
      </c>
      <c r="U80" t="s">
        <v>144</v>
      </c>
      <c r="V80" t="s">
        <v>68</v>
      </c>
      <c r="W80" t="s">
        <v>69</v>
      </c>
      <c r="X80" t="s">
        <v>70</v>
      </c>
      <c r="Y80" t="s">
        <v>43</v>
      </c>
      <c r="Z80" t="s">
        <v>71</v>
      </c>
      <c r="AB80" t="s">
        <v>202</v>
      </c>
      <c r="AC80">
        <v>68856</v>
      </c>
      <c r="AD80" s="5">
        <v>37012</v>
      </c>
      <c r="AE80" s="5">
        <v>37195</v>
      </c>
    </row>
    <row r="81" spans="1:31" x14ac:dyDescent="0.2">
      <c r="A81" s="71">
        <f t="shared" si="4"/>
        <v>37001</v>
      </c>
      <c r="B81" s="71" t="str">
        <f t="shared" si="5"/>
        <v>US East Power</v>
      </c>
      <c r="C81" s="72">
        <f t="shared" si="6"/>
        <v>73600</v>
      </c>
      <c r="D81" s="72">
        <f t="shared" si="7"/>
        <v>368</v>
      </c>
      <c r="E81" s="3">
        <v>1146290</v>
      </c>
      <c r="F81" s="5">
        <v>37001.285393518498</v>
      </c>
      <c r="G81" t="s">
        <v>120</v>
      </c>
      <c r="H81" t="s">
        <v>32</v>
      </c>
      <c r="I81" t="s">
        <v>33</v>
      </c>
      <c r="K81" t="s">
        <v>34</v>
      </c>
      <c r="L81" t="s">
        <v>74</v>
      </c>
      <c r="M81">
        <v>32890</v>
      </c>
      <c r="N81" t="s">
        <v>227</v>
      </c>
      <c r="P81" s="7">
        <v>50</v>
      </c>
      <c r="R81" t="s">
        <v>37</v>
      </c>
      <c r="S81" t="s">
        <v>38</v>
      </c>
      <c r="T81" s="11">
        <v>43</v>
      </c>
      <c r="U81" t="s">
        <v>93</v>
      </c>
      <c r="V81" t="s">
        <v>114</v>
      </c>
      <c r="W81" t="s">
        <v>115</v>
      </c>
      <c r="X81" t="s">
        <v>42</v>
      </c>
      <c r="Y81" t="s">
        <v>43</v>
      </c>
      <c r="Z81" t="s">
        <v>44</v>
      </c>
      <c r="AA81">
        <v>96004396</v>
      </c>
      <c r="AB81">
        <v>586917.1</v>
      </c>
      <c r="AC81">
        <v>64245</v>
      </c>
      <c r="AD81" s="5">
        <v>37165.591666666704</v>
      </c>
      <c r="AE81" s="5">
        <v>37256.591666666704</v>
      </c>
    </row>
    <row r="82" spans="1:31" x14ac:dyDescent="0.2">
      <c r="A82" s="71">
        <f t="shared" si="4"/>
        <v>37001</v>
      </c>
      <c r="B82" s="71" t="str">
        <f t="shared" si="5"/>
        <v>Natural Gas</v>
      </c>
      <c r="C82" s="72">
        <f t="shared" si="6"/>
        <v>1510000</v>
      </c>
      <c r="D82" s="72">
        <f t="shared" si="7"/>
        <v>377.5</v>
      </c>
      <c r="E82" s="3">
        <v>1146733</v>
      </c>
      <c r="F82" s="5">
        <v>37001.3348148148</v>
      </c>
      <c r="G82" t="s">
        <v>103</v>
      </c>
      <c r="H82" t="s">
        <v>118</v>
      </c>
      <c r="I82" t="s">
        <v>33</v>
      </c>
      <c r="K82" t="s">
        <v>63</v>
      </c>
      <c r="L82" t="s">
        <v>64</v>
      </c>
      <c r="M82">
        <v>35599</v>
      </c>
      <c r="N82" t="s">
        <v>228</v>
      </c>
      <c r="P82" s="7">
        <v>10000</v>
      </c>
      <c r="R82" t="s">
        <v>66</v>
      </c>
      <c r="S82" t="s">
        <v>38</v>
      </c>
      <c r="T82" s="11">
        <v>-7.7499999999999999E-2</v>
      </c>
      <c r="U82" t="s">
        <v>144</v>
      </c>
      <c r="V82" t="s">
        <v>229</v>
      </c>
      <c r="W82" t="s">
        <v>69</v>
      </c>
      <c r="X82" t="s">
        <v>70</v>
      </c>
      <c r="Y82" t="s">
        <v>43</v>
      </c>
      <c r="Z82" t="s">
        <v>71</v>
      </c>
      <c r="AA82">
        <v>96045266</v>
      </c>
      <c r="AB82" t="s">
        <v>230</v>
      </c>
      <c r="AC82">
        <v>53350</v>
      </c>
      <c r="AD82" s="5">
        <v>37196</v>
      </c>
      <c r="AE82" s="5">
        <v>37346</v>
      </c>
    </row>
    <row r="83" spans="1:31" x14ac:dyDescent="0.2">
      <c r="A83" s="71">
        <f t="shared" si="4"/>
        <v>37001</v>
      </c>
      <c r="B83" s="71" t="str">
        <f t="shared" si="5"/>
        <v>US East Power</v>
      </c>
      <c r="C83" s="72">
        <f t="shared" si="6"/>
        <v>24000</v>
      </c>
      <c r="D83" s="72">
        <f t="shared" si="7"/>
        <v>120</v>
      </c>
      <c r="E83" s="3">
        <v>1147129</v>
      </c>
      <c r="F83" s="5">
        <v>37001.347916666702</v>
      </c>
      <c r="G83" t="s">
        <v>111</v>
      </c>
      <c r="H83" t="s">
        <v>32</v>
      </c>
      <c r="I83" t="s">
        <v>33</v>
      </c>
      <c r="K83" t="s">
        <v>34</v>
      </c>
      <c r="L83" t="s">
        <v>74</v>
      </c>
      <c r="M83">
        <v>33301</v>
      </c>
      <c r="N83" t="s">
        <v>231</v>
      </c>
      <c r="P83" s="7">
        <v>50</v>
      </c>
      <c r="R83" t="s">
        <v>37</v>
      </c>
      <c r="S83" t="s">
        <v>38</v>
      </c>
      <c r="T83" s="11">
        <v>56</v>
      </c>
      <c r="U83" t="s">
        <v>76</v>
      </c>
      <c r="V83" t="s">
        <v>232</v>
      </c>
      <c r="W83" t="s">
        <v>78</v>
      </c>
      <c r="X83" t="s">
        <v>42</v>
      </c>
      <c r="Y83" t="s">
        <v>43</v>
      </c>
      <c r="Z83" t="s">
        <v>44</v>
      </c>
      <c r="AB83">
        <v>587196.1</v>
      </c>
      <c r="AC83">
        <v>3246</v>
      </c>
      <c r="AD83" s="5">
        <v>37135.715972222199</v>
      </c>
      <c r="AE83" s="5">
        <v>37164.715972222199</v>
      </c>
    </row>
    <row r="84" spans="1:31" x14ac:dyDescent="0.2">
      <c r="A84" s="71">
        <f t="shared" si="4"/>
        <v>37004</v>
      </c>
      <c r="B84" s="71" t="str">
        <f t="shared" si="5"/>
        <v>US East Power</v>
      </c>
      <c r="C84" s="72">
        <f t="shared" si="6"/>
        <v>800</v>
      </c>
      <c r="D84" s="72">
        <f t="shared" si="7"/>
        <v>4</v>
      </c>
      <c r="E84" s="3">
        <v>1151347</v>
      </c>
      <c r="F84" s="5">
        <v>37004.302731481497</v>
      </c>
      <c r="G84" t="s">
        <v>103</v>
      </c>
      <c r="H84" t="s">
        <v>118</v>
      </c>
      <c r="I84" t="s">
        <v>33</v>
      </c>
      <c r="K84" t="s">
        <v>34</v>
      </c>
      <c r="L84" t="s">
        <v>170</v>
      </c>
      <c r="M84">
        <v>30594</v>
      </c>
      <c r="N84" t="s">
        <v>233</v>
      </c>
      <c r="P84" s="7">
        <v>50</v>
      </c>
      <c r="R84" t="s">
        <v>37</v>
      </c>
      <c r="S84" t="s">
        <v>38</v>
      </c>
      <c r="T84" s="11">
        <v>43.75</v>
      </c>
      <c r="U84" t="s">
        <v>165</v>
      </c>
      <c r="V84" t="s">
        <v>173</v>
      </c>
      <c r="W84" t="s">
        <v>90</v>
      </c>
      <c r="X84" t="s">
        <v>42</v>
      </c>
      <c r="Y84" t="s">
        <v>43</v>
      </c>
      <c r="Z84" t="s">
        <v>71</v>
      </c>
      <c r="AA84">
        <v>96045266</v>
      </c>
      <c r="AB84">
        <v>588370.1</v>
      </c>
      <c r="AC84">
        <v>53350</v>
      </c>
      <c r="AD84" s="5">
        <v>37005.875</v>
      </c>
      <c r="AE84" s="5">
        <v>37005.875</v>
      </c>
    </row>
    <row r="85" spans="1:31" x14ac:dyDescent="0.2">
      <c r="A85" s="71">
        <f t="shared" si="4"/>
        <v>37004</v>
      </c>
      <c r="B85" s="71" t="str">
        <f t="shared" si="5"/>
        <v>US East Power</v>
      </c>
      <c r="C85" s="72">
        <f t="shared" si="6"/>
        <v>24000</v>
      </c>
      <c r="D85" s="72">
        <f t="shared" si="7"/>
        <v>120</v>
      </c>
      <c r="E85" s="3">
        <v>1151471</v>
      </c>
      <c r="F85" s="5">
        <v>37004.315763888902</v>
      </c>
      <c r="G85" t="s">
        <v>112</v>
      </c>
      <c r="H85" t="s">
        <v>32</v>
      </c>
      <c r="I85" t="s">
        <v>33</v>
      </c>
      <c r="K85" t="s">
        <v>34</v>
      </c>
      <c r="L85" t="s">
        <v>74</v>
      </c>
      <c r="M85">
        <v>32554</v>
      </c>
      <c r="N85" t="s">
        <v>113</v>
      </c>
      <c r="O85" s="7">
        <v>50</v>
      </c>
      <c r="R85" t="s">
        <v>37</v>
      </c>
      <c r="S85" t="s">
        <v>38</v>
      </c>
      <c r="T85" s="11">
        <v>75</v>
      </c>
      <c r="U85" t="s">
        <v>93</v>
      </c>
      <c r="V85" t="s">
        <v>114</v>
      </c>
      <c r="W85" t="s">
        <v>115</v>
      </c>
      <c r="X85" t="s">
        <v>42</v>
      </c>
      <c r="Y85" t="s">
        <v>43</v>
      </c>
      <c r="Z85" t="s">
        <v>44</v>
      </c>
      <c r="AA85">
        <v>96053024</v>
      </c>
      <c r="AB85">
        <v>588425.1</v>
      </c>
      <c r="AC85">
        <v>65268</v>
      </c>
      <c r="AD85" s="5">
        <v>37043.591666666704</v>
      </c>
      <c r="AE85" s="5">
        <v>37072.591666666704</v>
      </c>
    </row>
    <row r="86" spans="1:31" x14ac:dyDescent="0.2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1154567</v>
      </c>
      <c r="F86" s="5">
        <v>37004.417141203703</v>
      </c>
      <c r="G86" t="s">
        <v>120</v>
      </c>
      <c r="H86" t="s">
        <v>118</v>
      </c>
      <c r="I86" t="s">
        <v>33</v>
      </c>
      <c r="K86" t="s">
        <v>34</v>
      </c>
      <c r="L86" t="s">
        <v>74</v>
      </c>
      <c r="M86">
        <v>33275</v>
      </c>
      <c r="N86" t="s">
        <v>234</v>
      </c>
      <c r="P86" s="7">
        <v>50</v>
      </c>
      <c r="R86" t="s">
        <v>37</v>
      </c>
      <c r="S86" t="s">
        <v>38</v>
      </c>
      <c r="T86" s="11">
        <v>72.25</v>
      </c>
      <c r="U86" t="s">
        <v>150</v>
      </c>
      <c r="V86" t="s">
        <v>123</v>
      </c>
      <c r="W86" t="s">
        <v>124</v>
      </c>
      <c r="X86" t="s">
        <v>42</v>
      </c>
      <c r="Y86" t="s">
        <v>43</v>
      </c>
      <c r="Z86" t="s">
        <v>44</v>
      </c>
      <c r="AA86">
        <v>96004396</v>
      </c>
      <c r="AB86">
        <v>589046.1</v>
      </c>
      <c r="AC86">
        <v>64245</v>
      </c>
      <c r="AD86" s="5">
        <v>37043.710416666698</v>
      </c>
      <c r="AE86" s="5">
        <v>37072.710416666698</v>
      </c>
    </row>
    <row r="87" spans="1:31" x14ac:dyDescent="0.2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1154822</v>
      </c>
      <c r="F87" s="5">
        <v>37004.431319444397</v>
      </c>
      <c r="G87" t="s">
        <v>112</v>
      </c>
      <c r="H87" t="s">
        <v>32</v>
      </c>
      <c r="I87" t="s">
        <v>33</v>
      </c>
      <c r="K87" t="s">
        <v>34</v>
      </c>
      <c r="L87" t="s">
        <v>74</v>
      </c>
      <c r="M87">
        <v>32554</v>
      </c>
      <c r="N87" t="s">
        <v>113</v>
      </c>
      <c r="P87" s="7">
        <v>50</v>
      </c>
      <c r="R87" t="s">
        <v>37</v>
      </c>
      <c r="S87" t="s">
        <v>38</v>
      </c>
      <c r="T87" s="11">
        <v>75</v>
      </c>
      <c r="U87" t="s">
        <v>93</v>
      </c>
      <c r="V87" t="s">
        <v>114</v>
      </c>
      <c r="W87" t="s">
        <v>115</v>
      </c>
      <c r="X87" t="s">
        <v>42</v>
      </c>
      <c r="Y87" t="s">
        <v>43</v>
      </c>
      <c r="Z87" t="s">
        <v>44</v>
      </c>
      <c r="AA87">
        <v>96053024</v>
      </c>
      <c r="AB87">
        <v>589076.1</v>
      </c>
      <c r="AC87">
        <v>65268</v>
      </c>
      <c r="AD87" s="5">
        <v>37043.591666666704</v>
      </c>
      <c r="AE87" s="5">
        <v>37072.591666666704</v>
      </c>
    </row>
    <row r="88" spans="1:31" x14ac:dyDescent="0.2">
      <c r="A88" s="71">
        <f t="shared" si="4"/>
        <v>37004</v>
      </c>
      <c r="B88" s="71" t="str">
        <f t="shared" si="5"/>
        <v>Natural Gas</v>
      </c>
      <c r="C88" s="72">
        <f t="shared" si="6"/>
        <v>310000</v>
      </c>
      <c r="D88" s="72">
        <f t="shared" si="7"/>
        <v>77.5</v>
      </c>
      <c r="E88" s="3">
        <v>1154936</v>
      </c>
      <c r="F88" s="5">
        <v>37004.440740740698</v>
      </c>
      <c r="G88" t="s">
        <v>103</v>
      </c>
      <c r="H88" t="s">
        <v>118</v>
      </c>
      <c r="I88" t="s">
        <v>33</v>
      </c>
      <c r="K88" t="s">
        <v>63</v>
      </c>
      <c r="L88" t="s">
        <v>64</v>
      </c>
      <c r="M88">
        <v>36207</v>
      </c>
      <c r="N88" t="s">
        <v>213</v>
      </c>
      <c r="O88" s="7">
        <v>10000</v>
      </c>
      <c r="R88" t="s">
        <v>66</v>
      </c>
      <c r="S88" t="s">
        <v>38</v>
      </c>
      <c r="T88" s="11">
        <v>0.25</v>
      </c>
      <c r="U88" t="s">
        <v>144</v>
      </c>
      <c r="V88" t="s">
        <v>190</v>
      </c>
      <c r="W88" t="s">
        <v>235</v>
      </c>
      <c r="X88" t="s">
        <v>70</v>
      </c>
      <c r="Y88" t="s">
        <v>43</v>
      </c>
      <c r="Z88" t="s">
        <v>71</v>
      </c>
      <c r="AA88">
        <v>96045266</v>
      </c>
      <c r="AB88" t="s">
        <v>236</v>
      </c>
      <c r="AC88">
        <v>53350</v>
      </c>
      <c r="AD88" s="5">
        <v>37012.875</v>
      </c>
      <c r="AE88" s="5">
        <v>37042.875</v>
      </c>
    </row>
    <row r="89" spans="1:31" x14ac:dyDescent="0.2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1155282</v>
      </c>
      <c r="F89" s="5">
        <v>37004.496064814797</v>
      </c>
      <c r="G89" t="s">
        <v>91</v>
      </c>
      <c r="H89" t="s">
        <v>118</v>
      </c>
      <c r="I89" t="s">
        <v>33</v>
      </c>
      <c r="K89" t="s">
        <v>63</v>
      </c>
      <c r="L89" t="s">
        <v>237</v>
      </c>
      <c r="M89">
        <v>48412</v>
      </c>
      <c r="N89" t="s">
        <v>238</v>
      </c>
      <c r="P89" s="7">
        <v>10000</v>
      </c>
      <c r="R89" t="s">
        <v>66</v>
      </c>
      <c r="S89" t="s">
        <v>38</v>
      </c>
      <c r="T89" s="11">
        <v>-2.5000000000000001E-3</v>
      </c>
      <c r="U89" t="s">
        <v>144</v>
      </c>
      <c r="V89" t="s">
        <v>239</v>
      </c>
      <c r="W89" t="s">
        <v>240</v>
      </c>
      <c r="X89" t="s">
        <v>241</v>
      </c>
      <c r="Y89" t="s">
        <v>43</v>
      </c>
      <c r="Z89" t="s">
        <v>71</v>
      </c>
      <c r="AA89">
        <v>96000574</v>
      </c>
      <c r="AB89" t="s">
        <v>242</v>
      </c>
      <c r="AC89">
        <v>18</v>
      </c>
      <c r="AD89" s="5">
        <v>37012.875</v>
      </c>
      <c r="AE89" s="5">
        <v>37042.875</v>
      </c>
    </row>
    <row r="90" spans="1:31" x14ac:dyDescent="0.2">
      <c r="A90" s="71">
        <f t="shared" si="4"/>
        <v>37004</v>
      </c>
      <c r="B90" s="71" t="str">
        <f t="shared" si="5"/>
        <v>US East Power</v>
      </c>
      <c r="C90" s="72">
        <f t="shared" si="6"/>
        <v>73600</v>
      </c>
      <c r="D90" s="72">
        <f t="shared" si="7"/>
        <v>368</v>
      </c>
      <c r="E90" s="3">
        <v>1155285</v>
      </c>
      <c r="F90" s="5">
        <v>37004.496840277803</v>
      </c>
      <c r="G90" t="s">
        <v>111</v>
      </c>
      <c r="H90" t="s">
        <v>32</v>
      </c>
      <c r="I90" t="s">
        <v>33</v>
      </c>
      <c r="K90" t="s">
        <v>34</v>
      </c>
      <c r="L90" t="s">
        <v>74</v>
      </c>
      <c r="M90">
        <v>33009</v>
      </c>
      <c r="N90" t="s">
        <v>243</v>
      </c>
      <c r="O90" s="7">
        <v>50</v>
      </c>
      <c r="R90" t="s">
        <v>37</v>
      </c>
      <c r="S90" t="s">
        <v>38</v>
      </c>
      <c r="T90" s="11">
        <v>57.5</v>
      </c>
      <c r="U90" t="s">
        <v>76</v>
      </c>
      <c r="V90" t="s">
        <v>232</v>
      </c>
      <c r="W90" t="s">
        <v>78</v>
      </c>
      <c r="X90" t="s">
        <v>42</v>
      </c>
      <c r="Y90" t="s">
        <v>43</v>
      </c>
      <c r="Z90" t="s">
        <v>44</v>
      </c>
      <c r="AB90">
        <v>589230.1</v>
      </c>
      <c r="AC90">
        <v>3246</v>
      </c>
      <c r="AD90" s="5">
        <v>37165.715972222199</v>
      </c>
      <c r="AE90" s="5">
        <v>37256.715972222199</v>
      </c>
    </row>
    <row r="91" spans="1:31" x14ac:dyDescent="0.2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1155290</v>
      </c>
      <c r="F91" s="5">
        <v>37004.498541666697</v>
      </c>
      <c r="G91" t="s">
        <v>111</v>
      </c>
      <c r="H91" t="s">
        <v>32</v>
      </c>
      <c r="I91" t="s">
        <v>33</v>
      </c>
      <c r="K91" t="s">
        <v>34</v>
      </c>
      <c r="L91" t="s">
        <v>74</v>
      </c>
      <c r="M91">
        <v>33009</v>
      </c>
      <c r="N91" t="s">
        <v>243</v>
      </c>
      <c r="O91" s="7">
        <v>50</v>
      </c>
      <c r="R91" t="s">
        <v>37</v>
      </c>
      <c r="S91" t="s">
        <v>38</v>
      </c>
      <c r="T91" s="11">
        <v>57.5</v>
      </c>
      <c r="U91" t="s">
        <v>76</v>
      </c>
      <c r="V91" t="s">
        <v>232</v>
      </c>
      <c r="W91" t="s">
        <v>78</v>
      </c>
      <c r="X91" t="s">
        <v>42</v>
      </c>
      <c r="Y91" t="s">
        <v>43</v>
      </c>
      <c r="Z91" t="s">
        <v>44</v>
      </c>
      <c r="AB91">
        <v>589234.1</v>
      </c>
      <c r="AC91">
        <v>3246</v>
      </c>
      <c r="AD91" s="5">
        <v>37165.715972222199</v>
      </c>
      <c r="AE91" s="5">
        <v>37256.715972222199</v>
      </c>
    </row>
    <row r="92" spans="1:31" x14ac:dyDescent="0.2">
      <c r="A92" s="71">
        <f t="shared" si="4"/>
        <v>37004</v>
      </c>
      <c r="B92" s="71" t="str">
        <f t="shared" si="5"/>
        <v>US East Power</v>
      </c>
      <c r="C92" s="72">
        <f t="shared" si="6"/>
        <v>24800</v>
      </c>
      <c r="D92" s="72">
        <f t="shared" si="7"/>
        <v>124</v>
      </c>
      <c r="E92" s="3">
        <v>1155400</v>
      </c>
      <c r="F92" s="5">
        <v>37004.517083333303</v>
      </c>
      <c r="G92" t="s">
        <v>198</v>
      </c>
      <c r="H92" t="s">
        <v>32</v>
      </c>
      <c r="I92" t="s">
        <v>33</v>
      </c>
      <c r="K92" t="s">
        <v>34</v>
      </c>
      <c r="L92" t="s">
        <v>74</v>
      </c>
      <c r="M92">
        <v>32889</v>
      </c>
      <c r="N92" t="s">
        <v>244</v>
      </c>
      <c r="O92" s="7">
        <v>50</v>
      </c>
      <c r="R92" t="s">
        <v>37</v>
      </c>
      <c r="S92" t="s">
        <v>38</v>
      </c>
      <c r="T92" s="11">
        <v>52.8</v>
      </c>
      <c r="U92" t="s">
        <v>93</v>
      </c>
      <c r="V92" t="s">
        <v>94</v>
      </c>
      <c r="W92" t="s">
        <v>115</v>
      </c>
      <c r="X92" t="s">
        <v>42</v>
      </c>
      <c r="Y92" t="s">
        <v>43</v>
      </c>
      <c r="Z92" t="s">
        <v>44</v>
      </c>
      <c r="AA92">
        <v>96057479</v>
      </c>
      <c r="AB92">
        <v>589304.1</v>
      </c>
      <c r="AC92">
        <v>55134</v>
      </c>
      <c r="AD92" s="5">
        <v>37012.591666666704</v>
      </c>
      <c r="AE92" s="5">
        <v>37042.591666666704</v>
      </c>
    </row>
    <row r="93" spans="1:31" x14ac:dyDescent="0.2">
      <c r="A93" s="71">
        <f t="shared" si="4"/>
        <v>37004</v>
      </c>
      <c r="B93" s="71" t="str">
        <f t="shared" si="5"/>
        <v>Natural Gas</v>
      </c>
      <c r="C93" s="72">
        <f t="shared" si="6"/>
        <v>310000</v>
      </c>
      <c r="D93" s="72">
        <f t="shared" si="7"/>
        <v>77.5</v>
      </c>
      <c r="E93" s="3">
        <v>1155453</v>
      </c>
      <c r="F93" s="5">
        <v>37004.521840277797</v>
      </c>
      <c r="G93" t="s">
        <v>130</v>
      </c>
      <c r="H93" t="s">
        <v>118</v>
      </c>
      <c r="I93" t="s">
        <v>33</v>
      </c>
      <c r="K93" t="s">
        <v>63</v>
      </c>
      <c r="L93" t="s">
        <v>237</v>
      </c>
      <c r="M93">
        <v>37186</v>
      </c>
      <c r="N93" t="s">
        <v>245</v>
      </c>
      <c r="P93" s="7">
        <v>10000</v>
      </c>
      <c r="R93" t="s">
        <v>66</v>
      </c>
      <c r="S93" t="s">
        <v>38</v>
      </c>
      <c r="T93" s="11">
        <v>2.5000000000000001E-3</v>
      </c>
      <c r="U93" t="s">
        <v>144</v>
      </c>
      <c r="V93" t="s">
        <v>246</v>
      </c>
      <c r="W93" t="s">
        <v>191</v>
      </c>
      <c r="X93" t="s">
        <v>241</v>
      </c>
      <c r="Y93" t="s">
        <v>43</v>
      </c>
      <c r="Z93" t="s">
        <v>71</v>
      </c>
      <c r="AA93">
        <v>96038539</v>
      </c>
      <c r="AB93" t="s">
        <v>247</v>
      </c>
      <c r="AC93">
        <v>91219</v>
      </c>
      <c r="AD93" s="5">
        <v>37012.875</v>
      </c>
      <c r="AE93" s="5">
        <v>37042.875</v>
      </c>
    </row>
    <row r="94" spans="1:31" x14ac:dyDescent="0.2">
      <c r="A94" s="71">
        <f t="shared" si="4"/>
        <v>37004</v>
      </c>
      <c r="B94" s="71" t="str">
        <f t="shared" si="5"/>
        <v>Natural Gas</v>
      </c>
      <c r="C94" s="72">
        <f t="shared" si="6"/>
        <v>155000</v>
      </c>
      <c r="D94" s="72">
        <f t="shared" si="7"/>
        <v>38.75</v>
      </c>
      <c r="E94" s="3">
        <v>1155477</v>
      </c>
      <c r="F94" s="5">
        <v>37004.528032407397</v>
      </c>
      <c r="G94" t="s">
        <v>248</v>
      </c>
      <c r="H94" t="s">
        <v>118</v>
      </c>
      <c r="I94" t="s">
        <v>33</v>
      </c>
      <c r="K94" t="s">
        <v>63</v>
      </c>
      <c r="L94" t="s">
        <v>153</v>
      </c>
      <c r="M94">
        <v>36400</v>
      </c>
      <c r="N94" t="s">
        <v>249</v>
      </c>
      <c r="P94" s="7">
        <v>5000</v>
      </c>
      <c r="R94" t="s">
        <v>66</v>
      </c>
      <c r="S94" t="s">
        <v>38</v>
      </c>
      <c r="T94" s="11">
        <v>0.13</v>
      </c>
      <c r="U94" t="s">
        <v>144</v>
      </c>
      <c r="V94" t="s">
        <v>250</v>
      </c>
      <c r="W94" t="s">
        <v>251</v>
      </c>
      <c r="X94" t="s">
        <v>70</v>
      </c>
      <c r="Y94" t="s">
        <v>43</v>
      </c>
      <c r="Z94" t="s">
        <v>157</v>
      </c>
      <c r="AA94">
        <v>96038383</v>
      </c>
      <c r="AB94" t="s">
        <v>252</v>
      </c>
      <c r="AC94">
        <v>65291</v>
      </c>
      <c r="AD94" s="5">
        <v>37012.875</v>
      </c>
      <c r="AE94" s="5">
        <v>37042.875</v>
      </c>
    </row>
    <row r="95" spans="1:31" x14ac:dyDescent="0.2">
      <c r="A95" s="71">
        <f t="shared" si="4"/>
        <v>37004</v>
      </c>
      <c r="B95" s="71" t="str">
        <f t="shared" si="5"/>
        <v>US East Power</v>
      </c>
      <c r="C95" s="72">
        <f t="shared" si="6"/>
        <v>24000</v>
      </c>
      <c r="D95" s="72">
        <f t="shared" si="7"/>
        <v>120</v>
      </c>
      <c r="E95" s="3">
        <v>1155948</v>
      </c>
      <c r="F95" s="5">
        <v>37004.5844097222</v>
      </c>
      <c r="G95" t="s">
        <v>120</v>
      </c>
      <c r="H95" t="s">
        <v>32</v>
      </c>
      <c r="I95" t="s">
        <v>33</v>
      </c>
      <c r="K95" t="s">
        <v>34</v>
      </c>
      <c r="L95" t="s">
        <v>74</v>
      </c>
      <c r="M95">
        <v>33301</v>
      </c>
      <c r="N95" t="s">
        <v>231</v>
      </c>
      <c r="P95" s="7">
        <v>50</v>
      </c>
      <c r="R95" t="s">
        <v>37</v>
      </c>
      <c r="S95" t="s">
        <v>38</v>
      </c>
      <c r="T95" s="11">
        <v>57.75</v>
      </c>
      <c r="U95" t="s">
        <v>76</v>
      </c>
      <c r="V95" t="s">
        <v>232</v>
      </c>
      <c r="W95" t="s">
        <v>78</v>
      </c>
      <c r="X95" t="s">
        <v>42</v>
      </c>
      <c r="Y95" t="s">
        <v>43</v>
      </c>
      <c r="Z95" t="s">
        <v>44</v>
      </c>
      <c r="AA95">
        <v>96004396</v>
      </c>
      <c r="AB95">
        <v>589532.1</v>
      </c>
      <c r="AC95">
        <v>64245</v>
      </c>
      <c r="AD95" s="5">
        <v>37135.715972222199</v>
      </c>
      <c r="AE95" s="5">
        <v>37164.715972222199</v>
      </c>
    </row>
    <row r="96" spans="1:31" x14ac:dyDescent="0.2">
      <c r="A96" s="71">
        <f t="shared" si="4"/>
        <v>37004</v>
      </c>
      <c r="B96" s="71" t="str">
        <f t="shared" si="5"/>
        <v>US East Power</v>
      </c>
      <c r="C96" s="72">
        <f t="shared" si="6"/>
        <v>4000</v>
      </c>
      <c r="D96" s="72">
        <f t="shared" si="7"/>
        <v>20</v>
      </c>
      <c r="E96" s="3">
        <v>1156141</v>
      </c>
      <c r="F96" s="5">
        <v>37004.627152777801</v>
      </c>
      <c r="G96" t="s">
        <v>253</v>
      </c>
      <c r="H96" t="s">
        <v>118</v>
      </c>
      <c r="I96" t="s">
        <v>33</v>
      </c>
      <c r="K96" t="s">
        <v>34</v>
      </c>
      <c r="L96" t="s">
        <v>170</v>
      </c>
      <c r="M96">
        <v>30600</v>
      </c>
      <c r="N96" t="s">
        <v>254</v>
      </c>
      <c r="O96" s="7">
        <v>50</v>
      </c>
      <c r="R96" t="s">
        <v>37</v>
      </c>
      <c r="S96" t="s">
        <v>38</v>
      </c>
      <c r="T96" s="11">
        <v>48.5</v>
      </c>
      <c r="U96" t="s">
        <v>165</v>
      </c>
      <c r="V96" t="s">
        <v>173</v>
      </c>
      <c r="W96" t="s">
        <v>90</v>
      </c>
      <c r="X96" t="s">
        <v>42</v>
      </c>
      <c r="Y96" t="s">
        <v>43</v>
      </c>
      <c r="Z96" t="s">
        <v>71</v>
      </c>
      <c r="AB96">
        <v>589614.1</v>
      </c>
      <c r="AC96">
        <v>69121</v>
      </c>
      <c r="AD96" s="5">
        <v>37011.875</v>
      </c>
      <c r="AE96" s="5">
        <v>37015.875</v>
      </c>
    </row>
    <row r="97" spans="1:31" x14ac:dyDescent="0.2">
      <c r="A97" s="71">
        <f t="shared" si="4"/>
        <v>37005</v>
      </c>
      <c r="B97" s="71" t="str">
        <f t="shared" si="5"/>
        <v>US East Power</v>
      </c>
      <c r="C97" s="72">
        <f t="shared" si="6"/>
        <v>24000</v>
      </c>
      <c r="D97" s="72">
        <f t="shared" si="7"/>
        <v>120</v>
      </c>
      <c r="E97" s="3">
        <v>1156825</v>
      </c>
      <c r="F97" s="5">
        <v>37005.286446759303</v>
      </c>
      <c r="G97" t="s">
        <v>174</v>
      </c>
      <c r="H97" t="s">
        <v>32</v>
      </c>
      <c r="I97" t="s">
        <v>33</v>
      </c>
      <c r="K97" t="s">
        <v>34</v>
      </c>
      <c r="L97" t="s">
        <v>74</v>
      </c>
      <c r="M97">
        <v>32554</v>
      </c>
      <c r="N97" t="s">
        <v>113</v>
      </c>
      <c r="P97" s="7">
        <v>50</v>
      </c>
      <c r="R97" t="s">
        <v>37</v>
      </c>
      <c r="S97" t="s">
        <v>38</v>
      </c>
      <c r="T97" s="11">
        <v>75.5</v>
      </c>
      <c r="U97" t="s">
        <v>93</v>
      </c>
      <c r="V97" t="s">
        <v>114</v>
      </c>
      <c r="W97" t="s">
        <v>115</v>
      </c>
      <c r="X97" t="s">
        <v>42</v>
      </c>
      <c r="Y97" t="s">
        <v>43</v>
      </c>
      <c r="Z97" t="s">
        <v>44</v>
      </c>
      <c r="AA97">
        <v>96049254</v>
      </c>
      <c r="AB97">
        <v>590032.1</v>
      </c>
      <c r="AC97">
        <v>84074</v>
      </c>
      <c r="AD97" s="5">
        <v>37043.591666666704</v>
      </c>
      <c r="AE97" s="5">
        <v>37072.591666666704</v>
      </c>
    </row>
    <row r="98" spans="1:31" x14ac:dyDescent="0.2">
      <c r="A98" s="71">
        <f t="shared" si="4"/>
        <v>37005</v>
      </c>
      <c r="B98" s="71" t="str">
        <f t="shared" si="5"/>
        <v>US East Power</v>
      </c>
      <c r="C98" s="72">
        <f t="shared" si="6"/>
        <v>4000</v>
      </c>
      <c r="D98" s="72">
        <f t="shared" si="7"/>
        <v>20</v>
      </c>
      <c r="E98" s="3">
        <v>1156969</v>
      </c>
      <c r="F98" s="5">
        <v>37005.302314814799</v>
      </c>
      <c r="G98" t="s">
        <v>120</v>
      </c>
      <c r="H98" t="s">
        <v>32</v>
      </c>
      <c r="I98" t="s">
        <v>33</v>
      </c>
      <c r="K98" t="s">
        <v>34</v>
      </c>
      <c r="L98" t="s">
        <v>74</v>
      </c>
      <c r="M98">
        <v>29089</v>
      </c>
      <c r="N98" t="s">
        <v>261</v>
      </c>
      <c r="O98" s="7">
        <v>50</v>
      </c>
      <c r="R98" t="s">
        <v>37</v>
      </c>
      <c r="S98" t="s">
        <v>38</v>
      </c>
      <c r="T98" s="11">
        <v>55.5</v>
      </c>
      <c r="U98" t="s">
        <v>93</v>
      </c>
      <c r="V98" t="s">
        <v>94</v>
      </c>
      <c r="W98" t="s">
        <v>95</v>
      </c>
      <c r="X98" t="s">
        <v>42</v>
      </c>
      <c r="Y98" t="s">
        <v>43</v>
      </c>
      <c r="Z98" t="s">
        <v>44</v>
      </c>
      <c r="AA98">
        <v>96004396</v>
      </c>
      <c r="AB98">
        <v>590102.1</v>
      </c>
      <c r="AC98">
        <v>64245</v>
      </c>
      <c r="AD98" s="5">
        <v>37011.875</v>
      </c>
      <c r="AE98" s="5">
        <v>37015.875</v>
      </c>
    </row>
    <row r="99" spans="1:31" x14ac:dyDescent="0.2">
      <c r="A99" s="71">
        <f t="shared" si="4"/>
        <v>37005</v>
      </c>
      <c r="B99" s="71" t="str">
        <f t="shared" si="5"/>
        <v>US East Power</v>
      </c>
      <c r="C99" s="72">
        <f t="shared" si="6"/>
        <v>24000</v>
      </c>
      <c r="D99" s="72">
        <f t="shared" si="7"/>
        <v>120</v>
      </c>
      <c r="E99" s="3">
        <v>1157329</v>
      </c>
      <c r="F99" s="5">
        <v>37005.334594907399</v>
      </c>
      <c r="G99" t="s">
        <v>195</v>
      </c>
      <c r="H99" t="s">
        <v>118</v>
      </c>
      <c r="I99" t="s">
        <v>33</v>
      </c>
      <c r="K99" t="s">
        <v>34</v>
      </c>
      <c r="L99" t="s">
        <v>170</v>
      </c>
      <c r="M99">
        <v>30184</v>
      </c>
      <c r="N99" t="s">
        <v>262</v>
      </c>
      <c r="O99" s="7">
        <v>50</v>
      </c>
      <c r="R99" t="s">
        <v>37</v>
      </c>
      <c r="S99" t="s">
        <v>38</v>
      </c>
      <c r="T99" s="11">
        <v>56.5</v>
      </c>
      <c r="U99" t="s">
        <v>165</v>
      </c>
      <c r="V99" t="s">
        <v>232</v>
      </c>
      <c r="W99" t="s">
        <v>78</v>
      </c>
      <c r="X99" t="s">
        <v>42</v>
      </c>
      <c r="Y99" t="s">
        <v>43</v>
      </c>
      <c r="Z99" t="s">
        <v>71</v>
      </c>
      <c r="AA99">
        <v>96041878</v>
      </c>
      <c r="AB99">
        <v>590202.1</v>
      </c>
      <c r="AC99">
        <v>11135</v>
      </c>
      <c r="AD99" s="5">
        <v>37043</v>
      </c>
      <c r="AE99" s="5">
        <v>37072</v>
      </c>
    </row>
    <row r="100" spans="1:31" x14ac:dyDescent="0.2">
      <c r="A100" s="71">
        <f t="shared" si="4"/>
        <v>37005</v>
      </c>
      <c r="B100" s="71" t="str">
        <f t="shared" si="5"/>
        <v>Natural Gas</v>
      </c>
      <c r="C100" s="72">
        <f t="shared" si="6"/>
        <v>310000</v>
      </c>
      <c r="D100" s="72">
        <f t="shared" si="7"/>
        <v>77.5</v>
      </c>
      <c r="E100" s="3">
        <v>1159714</v>
      </c>
      <c r="F100" s="5">
        <v>37005.396585648101</v>
      </c>
      <c r="G100" t="s">
        <v>186</v>
      </c>
      <c r="H100" t="s">
        <v>118</v>
      </c>
      <c r="I100" t="s">
        <v>33</v>
      </c>
      <c r="K100" t="s">
        <v>63</v>
      </c>
      <c r="L100" t="s">
        <v>64</v>
      </c>
      <c r="M100">
        <v>38619</v>
      </c>
      <c r="N100" t="s">
        <v>263</v>
      </c>
      <c r="P100" s="7">
        <v>10000</v>
      </c>
      <c r="R100" t="s">
        <v>66</v>
      </c>
      <c r="S100" t="s">
        <v>38</v>
      </c>
      <c r="T100" s="11">
        <v>-0.02</v>
      </c>
      <c r="U100" t="s">
        <v>144</v>
      </c>
      <c r="V100" t="s">
        <v>145</v>
      </c>
      <c r="W100" t="s">
        <v>146</v>
      </c>
      <c r="X100" t="s">
        <v>70</v>
      </c>
      <c r="Y100" t="s">
        <v>43</v>
      </c>
      <c r="Z100" t="s">
        <v>71</v>
      </c>
      <c r="AA100">
        <v>95001227</v>
      </c>
      <c r="AB100" t="s">
        <v>264</v>
      </c>
      <c r="AC100">
        <v>208</v>
      </c>
      <c r="AD100" s="5">
        <v>37012.875</v>
      </c>
      <c r="AE100" s="5">
        <v>37042.875</v>
      </c>
    </row>
    <row r="101" spans="1:31" x14ac:dyDescent="0.2">
      <c r="A101" s="71">
        <f t="shared" si="4"/>
        <v>37005</v>
      </c>
      <c r="B101" s="71" t="str">
        <f t="shared" si="5"/>
        <v>Natural Gas</v>
      </c>
      <c r="C101" s="72">
        <f t="shared" si="6"/>
        <v>3100</v>
      </c>
      <c r="D101" s="72">
        <f t="shared" si="7"/>
        <v>0.92999999999999994</v>
      </c>
      <c r="E101" s="3">
        <v>1160819</v>
      </c>
      <c r="F101" s="5">
        <v>37005.454675925903</v>
      </c>
      <c r="G101" t="s">
        <v>265</v>
      </c>
      <c r="H101" t="s">
        <v>350</v>
      </c>
      <c r="I101" t="s">
        <v>33</v>
      </c>
      <c r="K101" t="s">
        <v>63</v>
      </c>
      <c r="L101" t="s">
        <v>80</v>
      </c>
      <c r="M101">
        <v>44142</v>
      </c>
      <c r="N101" t="s">
        <v>266</v>
      </c>
      <c r="P101" s="7">
        <v>100</v>
      </c>
      <c r="R101" t="s">
        <v>267</v>
      </c>
      <c r="S101" t="s">
        <v>38</v>
      </c>
      <c r="T101" s="11">
        <v>5.07</v>
      </c>
      <c r="U101" t="s">
        <v>137</v>
      </c>
      <c r="V101" t="s">
        <v>138</v>
      </c>
      <c r="W101" t="s">
        <v>139</v>
      </c>
      <c r="X101" t="s">
        <v>70</v>
      </c>
      <c r="Y101" t="s">
        <v>43</v>
      </c>
      <c r="Z101" t="s">
        <v>71</v>
      </c>
      <c r="AA101">
        <v>96043931</v>
      </c>
      <c r="AB101" t="s">
        <v>268</v>
      </c>
      <c r="AC101">
        <v>120</v>
      </c>
      <c r="AD101" s="5">
        <v>37012.875</v>
      </c>
      <c r="AE101" s="5">
        <v>37042.875</v>
      </c>
    </row>
    <row r="102" spans="1:31" x14ac:dyDescent="0.2">
      <c r="A102" s="71">
        <f t="shared" si="4"/>
        <v>37005</v>
      </c>
      <c r="B102" s="71" t="str">
        <f t="shared" si="5"/>
        <v>Natural Gas</v>
      </c>
      <c r="C102" s="72">
        <f t="shared" si="6"/>
        <v>3000</v>
      </c>
      <c r="D102" s="72">
        <f t="shared" si="7"/>
        <v>0.89999999999999991</v>
      </c>
      <c r="E102" s="3">
        <v>1160820</v>
      </c>
      <c r="F102" s="5">
        <v>37005.454675925903</v>
      </c>
      <c r="G102" t="s">
        <v>265</v>
      </c>
      <c r="H102" t="s">
        <v>350</v>
      </c>
      <c r="I102" t="s">
        <v>33</v>
      </c>
      <c r="K102" t="s">
        <v>63</v>
      </c>
      <c r="L102" t="s">
        <v>80</v>
      </c>
      <c r="M102">
        <v>44283</v>
      </c>
      <c r="N102" t="s">
        <v>269</v>
      </c>
      <c r="O102" s="7">
        <v>100</v>
      </c>
      <c r="R102" t="s">
        <v>267</v>
      </c>
      <c r="S102" t="s">
        <v>38</v>
      </c>
      <c r="T102" s="11">
        <v>5.1180000000000003</v>
      </c>
      <c r="U102" t="s">
        <v>137</v>
      </c>
      <c r="V102" t="s">
        <v>138</v>
      </c>
      <c r="W102" t="s">
        <v>139</v>
      </c>
      <c r="X102" t="s">
        <v>70</v>
      </c>
      <c r="Y102" t="s">
        <v>43</v>
      </c>
      <c r="Z102" t="s">
        <v>71</v>
      </c>
      <c r="AA102">
        <v>96043931</v>
      </c>
      <c r="AB102" t="s">
        <v>270</v>
      </c>
      <c r="AC102">
        <v>120</v>
      </c>
      <c r="AD102" s="5">
        <v>37043.875</v>
      </c>
      <c r="AE102" s="5">
        <v>37072.875</v>
      </c>
    </row>
    <row r="103" spans="1:31" x14ac:dyDescent="0.2">
      <c r="A103" s="71">
        <f t="shared" si="4"/>
        <v>37005</v>
      </c>
      <c r="B103" s="71" t="str">
        <f t="shared" si="5"/>
        <v>US East Power</v>
      </c>
      <c r="C103" s="72">
        <f t="shared" si="6"/>
        <v>800</v>
      </c>
      <c r="D103" s="72">
        <f t="shared" si="7"/>
        <v>4</v>
      </c>
      <c r="E103" s="3">
        <v>1161161</v>
      </c>
      <c r="F103" s="5">
        <v>37005.4984259259</v>
      </c>
      <c r="G103" t="s">
        <v>111</v>
      </c>
      <c r="H103" t="s">
        <v>32</v>
      </c>
      <c r="I103" t="s">
        <v>33</v>
      </c>
      <c r="K103" t="s">
        <v>34</v>
      </c>
      <c r="L103" t="s">
        <v>74</v>
      </c>
      <c r="M103">
        <v>49119</v>
      </c>
      <c r="N103" t="s">
        <v>271</v>
      </c>
      <c r="O103" s="7">
        <v>50</v>
      </c>
      <c r="R103" t="s">
        <v>37</v>
      </c>
      <c r="S103" t="s">
        <v>38</v>
      </c>
      <c r="T103" s="11">
        <v>59.75</v>
      </c>
      <c r="U103" t="s">
        <v>93</v>
      </c>
      <c r="V103" t="s">
        <v>94</v>
      </c>
      <c r="W103" t="s">
        <v>95</v>
      </c>
      <c r="X103" t="s">
        <v>42</v>
      </c>
      <c r="Y103" t="s">
        <v>43</v>
      </c>
      <c r="Z103" t="s">
        <v>44</v>
      </c>
      <c r="AB103">
        <v>590888.1</v>
      </c>
      <c r="AC103">
        <v>3246</v>
      </c>
      <c r="AD103" s="5">
        <v>37011.875</v>
      </c>
      <c r="AE103" s="5">
        <v>37011.875</v>
      </c>
    </row>
    <row r="104" spans="1:31" x14ac:dyDescent="0.2">
      <c r="A104" s="71">
        <f t="shared" si="4"/>
        <v>37005</v>
      </c>
      <c r="B104" s="71" t="str">
        <f t="shared" si="5"/>
        <v>Natural Gas</v>
      </c>
      <c r="C104" s="72">
        <f t="shared" si="6"/>
        <v>310000</v>
      </c>
      <c r="D104" s="72">
        <f t="shared" si="7"/>
        <v>77.5</v>
      </c>
      <c r="E104" s="3">
        <v>1161911</v>
      </c>
      <c r="F104" s="5">
        <v>37005.588726851798</v>
      </c>
      <c r="G104" t="s">
        <v>272</v>
      </c>
      <c r="H104" t="s">
        <v>118</v>
      </c>
      <c r="I104" t="s">
        <v>33</v>
      </c>
      <c r="K104" t="s">
        <v>63</v>
      </c>
      <c r="L104" t="s">
        <v>64</v>
      </c>
      <c r="M104">
        <v>38611</v>
      </c>
      <c r="N104" t="s">
        <v>273</v>
      </c>
      <c r="P104" s="7">
        <v>10000</v>
      </c>
      <c r="R104" t="s">
        <v>66</v>
      </c>
      <c r="S104" t="s">
        <v>38</v>
      </c>
      <c r="T104" s="11">
        <v>-0.09</v>
      </c>
      <c r="U104" t="s">
        <v>144</v>
      </c>
      <c r="V104" t="s">
        <v>145</v>
      </c>
      <c r="W104" t="s">
        <v>146</v>
      </c>
      <c r="X104" t="s">
        <v>70</v>
      </c>
      <c r="Y104" t="s">
        <v>43</v>
      </c>
      <c r="Z104" t="s">
        <v>71</v>
      </c>
      <c r="AA104">
        <v>96014540</v>
      </c>
      <c r="AB104" t="s">
        <v>274</v>
      </c>
      <c r="AC104">
        <v>53295</v>
      </c>
      <c r="AD104" s="5">
        <v>37012.875</v>
      </c>
      <c r="AE104" s="5">
        <v>37042.875</v>
      </c>
    </row>
    <row r="105" spans="1:31" x14ac:dyDescent="0.2">
      <c r="A105" s="71">
        <f t="shared" si="4"/>
        <v>37005</v>
      </c>
      <c r="B105" s="71" t="str">
        <f t="shared" si="5"/>
        <v>US East Power</v>
      </c>
      <c r="C105" s="72">
        <f t="shared" si="6"/>
        <v>800</v>
      </c>
      <c r="D105" s="72">
        <f t="shared" si="7"/>
        <v>4</v>
      </c>
      <c r="E105" s="3">
        <v>1162059</v>
      </c>
      <c r="F105" s="5">
        <v>37005.614583333299</v>
      </c>
      <c r="G105" t="s">
        <v>101</v>
      </c>
      <c r="H105" t="s">
        <v>32</v>
      </c>
      <c r="I105" t="s">
        <v>33</v>
      </c>
      <c r="K105" t="s">
        <v>34</v>
      </c>
      <c r="L105" t="s">
        <v>74</v>
      </c>
      <c r="M105">
        <v>49119</v>
      </c>
      <c r="N105" t="s">
        <v>271</v>
      </c>
      <c r="P105" s="7">
        <v>50</v>
      </c>
      <c r="R105" t="s">
        <v>37</v>
      </c>
      <c r="S105" t="s">
        <v>38</v>
      </c>
      <c r="T105" s="11">
        <v>58.5</v>
      </c>
      <c r="U105" t="s">
        <v>93</v>
      </c>
      <c r="V105" t="s">
        <v>94</v>
      </c>
      <c r="W105" t="s">
        <v>95</v>
      </c>
      <c r="X105" t="s">
        <v>42</v>
      </c>
      <c r="Y105" t="s">
        <v>43</v>
      </c>
      <c r="Z105" t="s">
        <v>44</v>
      </c>
      <c r="AA105">
        <v>96006417</v>
      </c>
      <c r="AB105">
        <v>591147.1</v>
      </c>
      <c r="AC105">
        <v>56264</v>
      </c>
      <c r="AD105" s="5">
        <v>37011.875</v>
      </c>
      <c r="AE105" s="5">
        <v>37011.875</v>
      </c>
    </row>
    <row r="106" spans="1:31" x14ac:dyDescent="0.2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1162078</v>
      </c>
      <c r="F106" s="5">
        <v>37005.617696759298</v>
      </c>
      <c r="G106" t="s">
        <v>101</v>
      </c>
      <c r="H106" t="s">
        <v>32</v>
      </c>
      <c r="I106" t="s">
        <v>33</v>
      </c>
      <c r="K106" t="s">
        <v>34</v>
      </c>
      <c r="L106" t="s">
        <v>74</v>
      </c>
      <c r="M106">
        <v>49119</v>
      </c>
      <c r="N106" t="s">
        <v>271</v>
      </c>
      <c r="P106" s="7">
        <v>50</v>
      </c>
      <c r="R106" t="s">
        <v>37</v>
      </c>
      <c r="S106" t="s">
        <v>38</v>
      </c>
      <c r="T106" s="11">
        <v>58</v>
      </c>
      <c r="U106" t="s">
        <v>93</v>
      </c>
      <c r="V106" t="s">
        <v>94</v>
      </c>
      <c r="W106" t="s">
        <v>95</v>
      </c>
      <c r="X106" t="s">
        <v>42</v>
      </c>
      <c r="Y106" t="s">
        <v>43</v>
      </c>
      <c r="Z106" t="s">
        <v>44</v>
      </c>
      <c r="AA106">
        <v>96006417</v>
      </c>
      <c r="AB106">
        <v>591164.1</v>
      </c>
      <c r="AC106">
        <v>56264</v>
      </c>
      <c r="AD106" s="5">
        <v>37011.875</v>
      </c>
      <c r="AE106" s="5">
        <v>37011.875</v>
      </c>
    </row>
    <row r="107" spans="1:31" x14ac:dyDescent="0.2">
      <c r="A107" s="71">
        <f t="shared" si="4"/>
        <v>37005</v>
      </c>
      <c r="B107" s="71" t="str">
        <f t="shared" si="5"/>
        <v>US East Power</v>
      </c>
      <c r="C107" s="72">
        <f t="shared" si="6"/>
        <v>24000</v>
      </c>
      <c r="D107" s="72">
        <f t="shared" si="7"/>
        <v>120</v>
      </c>
      <c r="E107" s="3">
        <v>1162128</v>
      </c>
      <c r="F107" s="5">
        <v>37005.625578703701</v>
      </c>
      <c r="G107" t="s">
        <v>91</v>
      </c>
      <c r="H107" t="s">
        <v>118</v>
      </c>
      <c r="I107" t="s">
        <v>33</v>
      </c>
      <c r="K107" t="s">
        <v>34</v>
      </c>
      <c r="L107" t="s">
        <v>74</v>
      </c>
      <c r="M107">
        <v>7473</v>
      </c>
      <c r="N107" t="s">
        <v>218</v>
      </c>
      <c r="P107" s="7">
        <v>50</v>
      </c>
      <c r="R107" t="s">
        <v>37</v>
      </c>
      <c r="S107" t="s">
        <v>38</v>
      </c>
      <c r="T107" s="11">
        <v>74</v>
      </c>
      <c r="U107" t="s">
        <v>165</v>
      </c>
      <c r="V107" t="s">
        <v>232</v>
      </c>
      <c r="W107" t="s">
        <v>78</v>
      </c>
      <c r="X107" t="s">
        <v>42</v>
      </c>
      <c r="Y107" t="s">
        <v>43</v>
      </c>
      <c r="Z107" t="s">
        <v>44</v>
      </c>
      <c r="AA107">
        <v>96009016</v>
      </c>
      <c r="AB107">
        <v>591192.1</v>
      </c>
      <c r="AC107">
        <v>18</v>
      </c>
      <c r="AD107" s="5">
        <v>37043.715972222199</v>
      </c>
      <c r="AE107" s="5">
        <v>37072.715972222199</v>
      </c>
    </row>
    <row r="108" spans="1:31" x14ac:dyDescent="0.2">
      <c r="A108" s="71">
        <f t="shared" si="4"/>
        <v>37006</v>
      </c>
      <c r="B108" s="71" t="str">
        <f t="shared" si="5"/>
        <v>US East Power</v>
      </c>
      <c r="C108" s="72">
        <f t="shared" si="6"/>
        <v>800</v>
      </c>
      <c r="D108" s="72">
        <f t="shared" si="7"/>
        <v>4</v>
      </c>
      <c r="E108" s="3">
        <v>1162782</v>
      </c>
      <c r="F108" s="5">
        <v>37006.276099536997</v>
      </c>
      <c r="G108" t="s">
        <v>111</v>
      </c>
      <c r="H108" t="s">
        <v>32</v>
      </c>
      <c r="I108" t="s">
        <v>33</v>
      </c>
      <c r="K108" t="s">
        <v>34</v>
      </c>
      <c r="L108" t="s">
        <v>74</v>
      </c>
      <c r="M108">
        <v>29088</v>
      </c>
      <c r="N108" t="s">
        <v>285</v>
      </c>
      <c r="O108" s="7">
        <v>50</v>
      </c>
      <c r="R108" t="s">
        <v>37</v>
      </c>
      <c r="S108" t="s">
        <v>38</v>
      </c>
      <c r="T108" s="11">
        <v>39.5</v>
      </c>
      <c r="U108" t="s">
        <v>93</v>
      </c>
      <c r="V108" t="s">
        <v>94</v>
      </c>
      <c r="W108" t="s">
        <v>95</v>
      </c>
      <c r="X108" t="s">
        <v>42</v>
      </c>
      <c r="Y108" t="s">
        <v>43</v>
      </c>
      <c r="Z108" t="s">
        <v>44</v>
      </c>
      <c r="AB108">
        <v>591413.1</v>
      </c>
      <c r="AC108">
        <v>3246</v>
      </c>
      <c r="AD108" s="5">
        <v>37007.875</v>
      </c>
      <c r="AE108" s="5">
        <v>37007.875</v>
      </c>
    </row>
    <row r="109" spans="1:31" x14ac:dyDescent="0.2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1162784</v>
      </c>
      <c r="F109" s="5">
        <v>37006.276238425897</v>
      </c>
      <c r="G109" t="s">
        <v>111</v>
      </c>
      <c r="H109" t="s">
        <v>32</v>
      </c>
      <c r="I109" t="s">
        <v>33</v>
      </c>
      <c r="K109" t="s">
        <v>34</v>
      </c>
      <c r="L109" t="s">
        <v>74</v>
      </c>
      <c r="M109">
        <v>29088</v>
      </c>
      <c r="N109" t="s">
        <v>285</v>
      </c>
      <c r="O109" s="7">
        <v>50</v>
      </c>
      <c r="R109" t="s">
        <v>37</v>
      </c>
      <c r="S109" t="s">
        <v>38</v>
      </c>
      <c r="T109" s="11">
        <v>39.4</v>
      </c>
      <c r="U109" t="s">
        <v>93</v>
      </c>
      <c r="V109" t="s">
        <v>94</v>
      </c>
      <c r="W109" t="s">
        <v>95</v>
      </c>
      <c r="X109" t="s">
        <v>42</v>
      </c>
      <c r="Y109" t="s">
        <v>43</v>
      </c>
      <c r="Z109" t="s">
        <v>44</v>
      </c>
      <c r="AB109">
        <v>591415.1</v>
      </c>
      <c r="AC109">
        <v>3246</v>
      </c>
      <c r="AD109" s="5">
        <v>37007.875</v>
      </c>
      <c r="AE109" s="5">
        <v>37007.875</v>
      </c>
    </row>
    <row r="110" spans="1:31" x14ac:dyDescent="0.2">
      <c r="A110" s="71">
        <f t="shared" si="4"/>
        <v>37006</v>
      </c>
      <c r="B110" s="71" t="str">
        <f t="shared" si="5"/>
        <v>US East Power</v>
      </c>
      <c r="C110" s="72">
        <f t="shared" si="6"/>
        <v>4000</v>
      </c>
      <c r="D110" s="72">
        <f t="shared" si="7"/>
        <v>20</v>
      </c>
      <c r="E110" s="3">
        <v>1162799</v>
      </c>
      <c r="F110" s="5">
        <v>37006.278912037</v>
      </c>
      <c r="G110" t="s">
        <v>111</v>
      </c>
      <c r="H110" t="s">
        <v>32</v>
      </c>
      <c r="I110" t="s">
        <v>33</v>
      </c>
      <c r="K110" t="s">
        <v>34</v>
      </c>
      <c r="L110" t="s">
        <v>74</v>
      </c>
      <c r="M110">
        <v>29089</v>
      </c>
      <c r="N110" t="s">
        <v>261</v>
      </c>
      <c r="O110" s="7">
        <v>50</v>
      </c>
      <c r="R110" t="s">
        <v>37</v>
      </c>
      <c r="S110" t="s">
        <v>38</v>
      </c>
      <c r="T110" s="11">
        <v>57.5</v>
      </c>
      <c r="U110" t="s">
        <v>93</v>
      </c>
      <c r="V110" t="s">
        <v>94</v>
      </c>
      <c r="W110" t="s">
        <v>95</v>
      </c>
      <c r="X110" t="s">
        <v>42</v>
      </c>
      <c r="Y110" t="s">
        <v>43</v>
      </c>
      <c r="Z110" t="s">
        <v>44</v>
      </c>
      <c r="AB110">
        <v>591430.1</v>
      </c>
      <c r="AC110">
        <v>3246</v>
      </c>
      <c r="AD110" s="5">
        <v>37011.875</v>
      </c>
      <c r="AE110" s="5">
        <v>37015.875</v>
      </c>
    </row>
    <row r="111" spans="1:31" x14ac:dyDescent="0.2">
      <c r="A111" s="71">
        <f t="shared" si="4"/>
        <v>37006</v>
      </c>
      <c r="B111" s="71" t="str">
        <f t="shared" si="5"/>
        <v>US East Power</v>
      </c>
      <c r="C111" s="72">
        <f t="shared" si="6"/>
        <v>800</v>
      </c>
      <c r="D111" s="72">
        <f t="shared" si="7"/>
        <v>4</v>
      </c>
      <c r="E111" s="3">
        <v>1162828</v>
      </c>
      <c r="F111" s="5">
        <v>37006.286122685196</v>
      </c>
      <c r="G111" t="s">
        <v>166</v>
      </c>
      <c r="H111" t="s">
        <v>32</v>
      </c>
      <c r="I111" t="s">
        <v>33</v>
      </c>
      <c r="K111" t="s">
        <v>34</v>
      </c>
      <c r="L111" t="s">
        <v>74</v>
      </c>
      <c r="M111">
        <v>29088</v>
      </c>
      <c r="N111" t="s">
        <v>285</v>
      </c>
      <c r="O111" s="7">
        <v>50</v>
      </c>
      <c r="R111" t="s">
        <v>37</v>
      </c>
      <c r="S111" t="s">
        <v>38</v>
      </c>
      <c r="T111" s="11">
        <v>40</v>
      </c>
      <c r="U111" t="s">
        <v>93</v>
      </c>
      <c r="V111" t="s">
        <v>94</v>
      </c>
      <c r="W111" t="s">
        <v>95</v>
      </c>
      <c r="X111" t="s">
        <v>42</v>
      </c>
      <c r="Y111" t="s">
        <v>43</v>
      </c>
      <c r="Z111" t="s">
        <v>44</v>
      </c>
      <c r="AB111">
        <v>591452.1</v>
      </c>
      <c r="AC111">
        <v>5607</v>
      </c>
      <c r="AD111" s="5">
        <v>37007.875</v>
      </c>
      <c r="AE111" s="5">
        <v>37007.875</v>
      </c>
    </row>
    <row r="112" spans="1:31" x14ac:dyDescent="0.2">
      <c r="A112" s="71">
        <f t="shared" si="4"/>
        <v>37006</v>
      </c>
      <c r="B112" s="71" t="str">
        <f t="shared" si="5"/>
        <v>US East Power</v>
      </c>
      <c r="C112" s="72">
        <f t="shared" si="6"/>
        <v>24800</v>
      </c>
      <c r="D112" s="72">
        <f t="shared" si="7"/>
        <v>124</v>
      </c>
      <c r="E112" s="3">
        <v>1163104</v>
      </c>
      <c r="F112" s="5">
        <v>37006.321226851898</v>
      </c>
      <c r="G112" t="s">
        <v>112</v>
      </c>
      <c r="H112" t="s">
        <v>32</v>
      </c>
      <c r="I112" t="s">
        <v>33</v>
      </c>
      <c r="K112" t="s">
        <v>34</v>
      </c>
      <c r="L112" t="s">
        <v>74</v>
      </c>
      <c r="M112">
        <v>32889</v>
      </c>
      <c r="N112" t="s">
        <v>244</v>
      </c>
      <c r="P112" s="7">
        <v>50</v>
      </c>
      <c r="R112" t="s">
        <v>37</v>
      </c>
      <c r="S112" t="s">
        <v>38</v>
      </c>
      <c r="T112" s="11">
        <v>53.25</v>
      </c>
      <c r="U112" t="s">
        <v>93</v>
      </c>
      <c r="V112" t="s">
        <v>94</v>
      </c>
      <c r="W112" t="s">
        <v>115</v>
      </c>
      <c r="X112" t="s">
        <v>42</v>
      </c>
      <c r="Y112" t="s">
        <v>43</v>
      </c>
      <c r="Z112" t="s">
        <v>44</v>
      </c>
      <c r="AA112">
        <v>96053024</v>
      </c>
      <c r="AB112">
        <v>591604.1</v>
      </c>
      <c r="AC112">
        <v>65268</v>
      </c>
      <c r="AD112" s="5">
        <v>37012.591666666704</v>
      </c>
      <c r="AE112" s="5">
        <v>37042.591666666704</v>
      </c>
    </row>
    <row r="113" spans="1:31" x14ac:dyDescent="0.2">
      <c r="A113" s="71">
        <f t="shared" si="4"/>
        <v>37006</v>
      </c>
      <c r="B113" s="71" t="str">
        <f t="shared" si="5"/>
        <v>US East Power</v>
      </c>
      <c r="C113" s="72">
        <f t="shared" si="6"/>
        <v>24000</v>
      </c>
      <c r="D113" s="72">
        <f t="shared" si="7"/>
        <v>120</v>
      </c>
      <c r="E113" s="3">
        <v>1163210</v>
      </c>
      <c r="F113" s="5">
        <v>37006.331840277802</v>
      </c>
      <c r="G113" t="s">
        <v>120</v>
      </c>
      <c r="H113" t="s">
        <v>32</v>
      </c>
      <c r="I113" t="s">
        <v>33</v>
      </c>
      <c r="K113" t="s">
        <v>34</v>
      </c>
      <c r="L113" t="s">
        <v>74</v>
      </c>
      <c r="M113">
        <v>33301</v>
      </c>
      <c r="N113" t="s">
        <v>231</v>
      </c>
      <c r="P113" s="7">
        <v>50</v>
      </c>
      <c r="R113" t="s">
        <v>37</v>
      </c>
      <c r="S113" t="s">
        <v>38</v>
      </c>
      <c r="T113" s="11">
        <v>57</v>
      </c>
      <c r="U113" t="s">
        <v>76</v>
      </c>
      <c r="V113" t="s">
        <v>232</v>
      </c>
      <c r="W113" t="s">
        <v>78</v>
      </c>
      <c r="X113" t="s">
        <v>42</v>
      </c>
      <c r="Y113" t="s">
        <v>43</v>
      </c>
      <c r="Z113" t="s">
        <v>44</v>
      </c>
      <c r="AA113">
        <v>96004396</v>
      </c>
      <c r="AB113">
        <v>591648.1</v>
      </c>
      <c r="AC113">
        <v>64245</v>
      </c>
      <c r="AD113" s="5">
        <v>37135.715972222199</v>
      </c>
      <c r="AE113" s="5">
        <v>37164.715972222199</v>
      </c>
    </row>
    <row r="114" spans="1:31" x14ac:dyDescent="0.2">
      <c r="A114" s="71">
        <f t="shared" si="4"/>
        <v>37006</v>
      </c>
      <c r="B114" s="71" t="str">
        <f t="shared" si="5"/>
        <v>US West Power</v>
      </c>
      <c r="C114" s="72">
        <f t="shared" si="6"/>
        <v>400</v>
      </c>
      <c r="D114" s="72">
        <f t="shared" si="7"/>
        <v>3</v>
      </c>
      <c r="E114" s="3">
        <v>1163761</v>
      </c>
      <c r="F114" s="5">
        <v>37006.354664351798</v>
      </c>
      <c r="G114" t="s">
        <v>286</v>
      </c>
      <c r="H114" t="s">
        <v>118</v>
      </c>
      <c r="I114" t="s">
        <v>33</v>
      </c>
      <c r="K114" t="s">
        <v>34</v>
      </c>
      <c r="L114" t="s">
        <v>46</v>
      </c>
      <c r="M114">
        <v>29386</v>
      </c>
      <c r="N114" t="s">
        <v>289</v>
      </c>
      <c r="P114" s="7">
        <v>25</v>
      </c>
      <c r="R114" t="s">
        <v>37</v>
      </c>
      <c r="S114" t="s">
        <v>38</v>
      </c>
      <c r="T114" s="11">
        <v>124</v>
      </c>
      <c r="U114" t="s">
        <v>119</v>
      </c>
      <c r="V114" t="s">
        <v>290</v>
      </c>
      <c r="W114" t="s">
        <v>55</v>
      </c>
      <c r="X114" t="s">
        <v>42</v>
      </c>
      <c r="Y114" t="s">
        <v>43</v>
      </c>
      <c r="Z114" t="s">
        <v>44</v>
      </c>
      <c r="AA114">
        <v>96004381</v>
      </c>
      <c r="AB114">
        <v>591839.1</v>
      </c>
      <c r="AC114">
        <v>12</v>
      </c>
      <c r="AD114" s="5">
        <v>37007.875</v>
      </c>
      <c r="AE114" s="5">
        <v>37007.875</v>
      </c>
    </row>
    <row r="115" spans="1:31" x14ac:dyDescent="0.2">
      <c r="A115" s="71">
        <f t="shared" si="4"/>
        <v>37006</v>
      </c>
      <c r="B115" s="71" t="str">
        <f t="shared" si="5"/>
        <v>Natural Gas</v>
      </c>
      <c r="C115" s="72">
        <f t="shared" si="6"/>
        <v>155000</v>
      </c>
      <c r="D115" s="72">
        <f t="shared" si="7"/>
        <v>46.499999999999993</v>
      </c>
      <c r="E115" s="3">
        <v>1163964</v>
      </c>
      <c r="F115" s="5">
        <v>37006.3606365741</v>
      </c>
      <c r="G115" t="s">
        <v>283</v>
      </c>
      <c r="H115" t="s">
        <v>32</v>
      </c>
      <c r="I115" t="s">
        <v>33</v>
      </c>
      <c r="K115" t="s">
        <v>63</v>
      </c>
      <c r="L115" t="s">
        <v>80</v>
      </c>
      <c r="M115">
        <v>36239</v>
      </c>
      <c r="N115" t="s">
        <v>291</v>
      </c>
      <c r="P115" s="7">
        <v>5000</v>
      </c>
      <c r="R115" t="s">
        <v>66</v>
      </c>
      <c r="S115" t="s">
        <v>38</v>
      </c>
      <c r="T115" s="11">
        <v>9.2499999999999999E-2</v>
      </c>
      <c r="U115" t="s">
        <v>67</v>
      </c>
      <c r="V115" t="s">
        <v>292</v>
      </c>
      <c r="W115" t="s">
        <v>293</v>
      </c>
      <c r="X115" t="s">
        <v>70</v>
      </c>
      <c r="Y115" t="s">
        <v>43</v>
      </c>
      <c r="Z115" t="s">
        <v>71</v>
      </c>
      <c r="AA115">
        <v>95000199</v>
      </c>
      <c r="AB115" t="s">
        <v>294</v>
      </c>
      <c r="AC115">
        <v>61981</v>
      </c>
      <c r="AD115" s="5">
        <v>37012.875</v>
      </c>
      <c r="AE115" s="5">
        <v>37042.875</v>
      </c>
    </row>
    <row r="116" spans="1:31" x14ac:dyDescent="0.2">
      <c r="A116" s="71">
        <f t="shared" si="4"/>
        <v>37006</v>
      </c>
      <c r="B116" s="71" t="str">
        <f t="shared" si="5"/>
        <v>US West Power</v>
      </c>
      <c r="C116" s="72">
        <f t="shared" si="6"/>
        <v>36800</v>
      </c>
      <c r="D116" s="72">
        <f t="shared" si="7"/>
        <v>276</v>
      </c>
      <c r="E116" s="3">
        <v>1164557</v>
      </c>
      <c r="F116" s="5">
        <v>37006.372418981497</v>
      </c>
      <c r="G116" t="s">
        <v>31</v>
      </c>
      <c r="H116" t="s">
        <v>32</v>
      </c>
      <c r="I116" t="s">
        <v>33</v>
      </c>
      <c r="K116" t="s">
        <v>34</v>
      </c>
      <c r="L116" t="s">
        <v>35</v>
      </c>
      <c r="M116">
        <v>30895</v>
      </c>
      <c r="N116" t="s">
        <v>87</v>
      </c>
      <c r="O116" s="7">
        <v>25</v>
      </c>
      <c r="R116" t="s">
        <v>37</v>
      </c>
      <c r="S116" t="s">
        <v>38</v>
      </c>
      <c r="T116" s="11">
        <v>440</v>
      </c>
      <c r="U116" t="s">
        <v>58</v>
      </c>
      <c r="V116" t="s">
        <v>51</v>
      </c>
      <c r="W116" t="s">
        <v>52</v>
      </c>
      <c r="X116" t="s">
        <v>42</v>
      </c>
      <c r="Y116" t="s">
        <v>43</v>
      </c>
      <c r="Z116" t="s">
        <v>44</v>
      </c>
      <c r="AA116">
        <v>96004354</v>
      </c>
      <c r="AB116">
        <v>591955.1</v>
      </c>
      <c r="AC116">
        <v>29605</v>
      </c>
      <c r="AD116" s="5">
        <v>37073.701388888898</v>
      </c>
      <c r="AE116" s="5">
        <v>37164.701388888898</v>
      </c>
    </row>
    <row r="117" spans="1:31" x14ac:dyDescent="0.2">
      <c r="A117" s="71">
        <f t="shared" si="4"/>
        <v>37006</v>
      </c>
      <c r="B117" s="71" t="str">
        <f t="shared" si="5"/>
        <v>US East Power</v>
      </c>
      <c r="C117" s="72">
        <f t="shared" si="6"/>
        <v>24000</v>
      </c>
      <c r="D117" s="72">
        <f t="shared" si="7"/>
        <v>120</v>
      </c>
      <c r="E117" s="3">
        <v>1164993</v>
      </c>
      <c r="F117" s="5">
        <v>37006.379710648202</v>
      </c>
      <c r="G117" t="s">
        <v>120</v>
      </c>
      <c r="H117" t="s">
        <v>32</v>
      </c>
      <c r="I117" t="s">
        <v>33</v>
      </c>
      <c r="K117" t="s">
        <v>34</v>
      </c>
      <c r="L117" t="s">
        <v>74</v>
      </c>
      <c r="M117">
        <v>3942</v>
      </c>
      <c r="N117" t="s">
        <v>295</v>
      </c>
      <c r="O117" s="7">
        <v>50</v>
      </c>
      <c r="R117" t="s">
        <v>37</v>
      </c>
      <c r="S117" t="s">
        <v>38</v>
      </c>
      <c r="T117" s="11">
        <v>46.5</v>
      </c>
      <c r="U117" t="s">
        <v>93</v>
      </c>
      <c r="V117" t="s">
        <v>114</v>
      </c>
      <c r="W117" t="s">
        <v>115</v>
      </c>
      <c r="X117" t="s">
        <v>42</v>
      </c>
      <c r="Y117" t="s">
        <v>43</v>
      </c>
      <c r="Z117" t="s">
        <v>44</v>
      </c>
      <c r="AA117">
        <v>96004396</v>
      </c>
      <c r="AB117">
        <v>591982.1</v>
      </c>
      <c r="AC117">
        <v>64245</v>
      </c>
      <c r="AD117" s="5">
        <v>37135.591666666704</v>
      </c>
      <c r="AE117" s="5">
        <v>37164.591666666704</v>
      </c>
    </row>
    <row r="118" spans="1:31" x14ac:dyDescent="0.2">
      <c r="A118" s="71">
        <f t="shared" si="4"/>
        <v>37006</v>
      </c>
      <c r="B118" s="71" t="str">
        <f t="shared" si="5"/>
        <v>Natural Gas</v>
      </c>
      <c r="C118" s="72">
        <f t="shared" si="6"/>
        <v>310000</v>
      </c>
      <c r="D118" s="72">
        <f t="shared" si="7"/>
        <v>92.999999999999986</v>
      </c>
      <c r="E118" s="3">
        <v>1165018</v>
      </c>
      <c r="F118" s="5">
        <v>37006.3803819444</v>
      </c>
      <c r="G118" t="s">
        <v>79</v>
      </c>
      <c r="H118" t="s">
        <v>32</v>
      </c>
      <c r="I118" t="s">
        <v>33</v>
      </c>
      <c r="K118" t="s">
        <v>63</v>
      </c>
      <c r="L118" t="s">
        <v>80</v>
      </c>
      <c r="M118">
        <v>41763</v>
      </c>
      <c r="N118" t="s">
        <v>296</v>
      </c>
      <c r="P118" s="7">
        <v>10000</v>
      </c>
      <c r="R118" t="s">
        <v>66</v>
      </c>
      <c r="S118" t="s">
        <v>38</v>
      </c>
      <c r="T118" s="11">
        <v>-2.2499999999999999E-2</v>
      </c>
      <c r="U118" t="s">
        <v>82</v>
      </c>
      <c r="V118" t="s">
        <v>145</v>
      </c>
      <c r="W118" t="s">
        <v>146</v>
      </c>
      <c r="X118" t="s">
        <v>70</v>
      </c>
      <c r="Y118" t="s">
        <v>43</v>
      </c>
      <c r="Z118" t="s">
        <v>71</v>
      </c>
      <c r="AA118">
        <v>96021110</v>
      </c>
      <c r="AB118" t="s">
        <v>297</v>
      </c>
      <c r="AC118">
        <v>57399</v>
      </c>
      <c r="AD118" s="5">
        <v>37012.875</v>
      </c>
      <c r="AE118" s="5">
        <v>37042.875</v>
      </c>
    </row>
    <row r="119" spans="1:31" x14ac:dyDescent="0.2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1165794</v>
      </c>
      <c r="F119" s="5">
        <v>37006.401539351798</v>
      </c>
      <c r="G119" t="s">
        <v>298</v>
      </c>
      <c r="H119" t="s">
        <v>32</v>
      </c>
      <c r="I119" t="s">
        <v>33</v>
      </c>
      <c r="K119" t="s">
        <v>63</v>
      </c>
      <c r="L119" t="s">
        <v>80</v>
      </c>
      <c r="M119">
        <v>42364</v>
      </c>
      <c r="N119" t="s">
        <v>299</v>
      </c>
      <c r="P119" s="7">
        <v>10000</v>
      </c>
      <c r="R119" t="s">
        <v>66</v>
      </c>
      <c r="S119" t="s">
        <v>38</v>
      </c>
      <c r="T119" s="11">
        <v>2.5000000000000001E-3</v>
      </c>
      <c r="U119" t="s">
        <v>82</v>
      </c>
      <c r="V119" t="s">
        <v>160</v>
      </c>
      <c r="W119" t="s">
        <v>161</v>
      </c>
      <c r="X119" t="s">
        <v>70</v>
      </c>
      <c r="Y119" t="s">
        <v>43</v>
      </c>
      <c r="Z119" t="s">
        <v>71</v>
      </c>
      <c r="AA119">
        <v>95000242</v>
      </c>
      <c r="AB119" t="s">
        <v>300</v>
      </c>
      <c r="AC119">
        <v>232</v>
      </c>
      <c r="AD119" s="5">
        <v>37012.875</v>
      </c>
      <c r="AE119" s="5">
        <v>37042.875</v>
      </c>
    </row>
    <row r="120" spans="1:31" x14ac:dyDescent="0.2">
      <c r="A120" s="71">
        <f t="shared" si="4"/>
        <v>37006</v>
      </c>
      <c r="B120" s="71" t="str">
        <f t="shared" si="5"/>
        <v>Natural Gas</v>
      </c>
      <c r="C120" s="72">
        <f t="shared" si="6"/>
        <v>155000</v>
      </c>
      <c r="D120" s="72">
        <f t="shared" si="7"/>
        <v>38.75</v>
      </c>
      <c r="E120" s="3">
        <v>1165878</v>
      </c>
      <c r="F120" s="5">
        <v>37006.403275463003</v>
      </c>
      <c r="G120" t="s">
        <v>142</v>
      </c>
      <c r="H120" t="s">
        <v>118</v>
      </c>
      <c r="I120" t="s">
        <v>33</v>
      </c>
      <c r="K120" t="s">
        <v>63</v>
      </c>
      <c r="L120" t="s">
        <v>64</v>
      </c>
      <c r="M120">
        <v>38619</v>
      </c>
      <c r="N120" t="s">
        <v>263</v>
      </c>
      <c r="P120" s="7">
        <v>5000</v>
      </c>
      <c r="R120" t="s">
        <v>66</v>
      </c>
      <c r="S120" t="s">
        <v>38</v>
      </c>
      <c r="T120" s="11">
        <v>-2.5000000000000001E-2</v>
      </c>
      <c r="U120" t="s">
        <v>144</v>
      </c>
      <c r="V120" t="s">
        <v>145</v>
      </c>
      <c r="W120" t="s">
        <v>146</v>
      </c>
      <c r="X120" t="s">
        <v>70</v>
      </c>
      <c r="Y120" t="s">
        <v>43</v>
      </c>
      <c r="Z120" t="s">
        <v>71</v>
      </c>
      <c r="AA120">
        <v>96043502</v>
      </c>
      <c r="AB120" t="s">
        <v>301</v>
      </c>
      <c r="AC120">
        <v>57543</v>
      </c>
      <c r="AD120" s="5">
        <v>37012.875</v>
      </c>
      <c r="AE120" s="5">
        <v>37042.875</v>
      </c>
    </row>
    <row r="121" spans="1:31" x14ac:dyDescent="0.2">
      <c r="A121" s="71">
        <f t="shared" si="4"/>
        <v>37006</v>
      </c>
      <c r="B121" s="71" t="str">
        <f t="shared" si="5"/>
        <v>US East Power</v>
      </c>
      <c r="C121" s="72">
        <f t="shared" si="6"/>
        <v>24800</v>
      </c>
      <c r="D121" s="72">
        <f t="shared" si="7"/>
        <v>124</v>
      </c>
      <c r="E121" s="3">
        <v>1167174</v>
      </c>
      <c r="F121" s="5">
        <v>37006.480462963002</v>
      </c>
      <c r="G121" t="s">
        <v>103</v>
      </c>
      <c r="H121" t="s">
        <v>118</v>
      </c>
      <c r="I121" t="s">
        <v>33</v>
      </c>
      <c r="K121" t="s">
        <v>34</v>
      </c>
      <c r="L121" t="s">
        <v>74</v>
      </c>
      <c r="M121">
        <v>32889</v>
      </c>
      <c r="N121" t="s">
        <v>244</v>
      </c>
      <c r="P121" s="7">
        <v>50</v>
      </c>
      <c r="R121" t="s">
        <v>37</v>
      </c>
      <c r="S121" t="s">
        <v>38</v>
      </c>
      <c r="T121" s="11">
        <v>53</v>
      </c>
      <c r="U121" t="s">
        <v>150</v>
      </c>
      <c r="V121" t="s">
        <v>94</v>
      </c>
      <c r="W121" t="s">
        <v>115</v>
      </c>
      <c r="X121" t="s">
        <v>42</v>
      </c>
      <c r="Y121" t="s">
        <v>43</v>
      </c>
      <c r="Z121" t="s">
        <v>44</v>
      </c>
      <c r="AA121">
        <v>96057469</v>
      </c>
      <c r="AB121">
        <v>592262.1</v>
      </c>
      <c r="AC121">
        <v>53350</v>
      </c>
      <c r="AD121" s="5">
        <v>37012.591666666704</v>
      </c>
      <c r="AE121" s="5">
        <v>37042.591666666704</v>
      </c>
    </row>
    <row r="122" spans="1:31" x14ac:dyDescent="0.2">
      <c r="A122" s="71">
        <f t="shared" si="4"/>
        <v>37006</v>
      </c>
      <c r="B122" s="71" t="str">
        <f t="shared" si="5"/>
        <v>US East Power</v>
      </c>
      <c r="C122" s="72">
        <f t="shared" si="6"/>
        <v>4000</v>
      </c>
      <c r="D122" s="72">
        <f t="shared" si="7"/>
        <v>20</v>
      </c>
      <c r="E122" s="3">
        <v>1167424</v>
      </c>
      <c r="F122" s="5">
        <v>37006.511701388903</v>
      </c>
      <c r="G122" t="s">
        <v>111</v>
      </c>
      <c r="H122" t="s">
        <v>32</v>
      </c>
      <c r="I122" t="s">
        <v>33</v>
      </c>
      <c r="K122" t="s">
        <v>34</v>
      </c>
      <c r="L122" t="s">
        <v>74</v>
      </c>
      <c r="M122">
        <v>29089</v>
      </c>
      <c r="N122" t="s">
        <v>261</v>
      </c>
      <c r="O122" s="7">
        <v>50</v>
      </c>
      <c r="R122" t="s">
        <v>37</v>
      </c>
      <c r="S122" t="s">
        <v>38</v>
      </c>
      <c r="T122" s="11">
        <v>58.25</v>
      </c>
      <c r="U122" t="s">
        <v>93</v>
      </c>
      <c r="V122" t="s">
        <v>94</v>
      </c>
      <c r="W122" t="s">
        <v>95</v>
      </c>
      <c r="X122" t="s">
        <v>42</v>
      </c>
      <c r="Y122" t="s">
        <v>43</v>
      </c>
      <c r="Z122" t="s">
        <v>44</v>
      </c>
      <c r="AB122">
        <v>592329.1</v>
      </c>
      <c r="AC122">
        <v>3246</v>
      </c>
      <c r="AD122" s="5">
        <v>37011.875</v>
      </c>
      <c r="AE122" s="5">
        <v>37015.875</v>
      </c>
    </row>
    <row r="123" spans="1:31" x14ac:dyDescent="0.2">
      <c r="A123" s="71">
        <f t="shared" si="4"/>
        <v>37006</v>
      </c>
      <c r="B123" s="71" t="str">
        <f t="shared" si="5"/>
        <v>US East Power</v>
      </c>
      <c r="C123" s="72">
        <f t="shared" si="6"/>
        <v>3200</v>
      </c>
      <c r="D123" s="72">
        <f t="shared" si="7"/>
        <v>16</v>
      </c>
      <c r="E123" s="3">
        <v>1167425</v>
      </c>
      <c r="F123" s="5">
        <v>37006.511793981503</v>
      </c>
      <c r="G123" t="s">
        <v>111</v>
      </c>
      <c r="H123" t="s">
        <v>32</v>
      </c>
      <c r="I123" t="s">
        <v>33</v>
      </c>
      <c r="K123" t="s">
        <v>34</v>
      </c>
      <c r="L123" t="s">
        <v>74</v>
      </c>
      <c r="M123">
        <v>49213</v>
      </c>
      <c r="N123" t="s">
        <v>302</v>
      </c>
      <c r="O123" s="7">
        <v>50</v>
      </c>
      <c r="R123" t="s">
        <v>37</v>
      </c>
      <c r="S123" t="s">
        <v>38</v>
      </c>
      <c r="T123" s="11">
        <v>58.25</v>
      </c>
      <c r="U123" t="s">
        <v>93</v>
      </c>
      <c r="V123" t="s">
        <v>94</v>
      </c>
      <c r="W123" t="s">
        <v>95</v>
      </c>
      <c r="X123" t="s">
        <v>42</v>
      </c>
      <c r="Y123" t="s">
        <v>43</v>
      </c>
      <c r="Z123" t="s">
        <v>44</v>
      </c>
      <c r="AB123">
        <v>592330.1</v>
      </c>
      <c r="AC123">
        <v>3246</v>
      </c>
      <c r="AD123" s="5">
        <v>37012.875</v>
      </c>
      <c r="AE123" s="5">
        <v>37015.875</v>
      </c>
    </row>
    <row r="124" spans="1:31" x14ac:dyDescent="0.2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1167544</v>
      </c>
      <c r="F124" s="5">
        <v>37006.533854166701</v>
      </c>
      <c r="G124" t="s">
        <v>73</v>
      </c>
      <c r="H124" t="s">
        <v>32</v>
      </c>
      <c r="I124" t="s">
        <v>33</v>
      </c>
      <c r="K124" t="s">
        <v>34</v>
      </c>
      <c r="L124" t="s">
        <v>74</v>
      </c>
      <c r="M124">
        <v>49217</v>
      </c>
      <c r="N124" t="s">
        <v>303</v>
      </c>
      <c r="O124" s="7">
        <v>50</v>
      </c>
      <c r="R124" t="s">
        <v>37</v>
      </c>
      <c r="S124" t="s">
        <v>38</v>
      </c>
      <c r="T124" s="11">
        <v>55</v>
      </c>
      <c r="U124" t="s">
        <v>76</v>
      </c>
      <c r="V124" t="s">
        <v>77</v>
      </c>
      <c r="W124" t="s">
        <v>90</v>
      </c>
      <c r="X124" t="s">
        <v>42</v>
      </c>
      <c r="Y124" t="s">
        <v>43</v>
      </c>
      <c r="Z124" t="s">
        <v>44</v>
      </c>
      <c r="AA124">
        <v>96020991</v>
      </c>
      <c r="AB124">
        <v>592379.1</v>
      </c>
      <c r="AC124">
        <v>66682</v>
      </c>
      <c r="AD124" s="5">
        <v>37012.875</v>
      </c>
      <c r="AE124" s="5">
        <v>37015.875</v>
      </c>
    </row>
    <row r="125" spans="1:31" x14ac:dyDescent="0.2">
      <c r="A125" s="71">
        <f t="shared" si="4"/>
        <v>37006</v>
      </c>
      <c r="B125" s="71" t="str">
        <f t="shared" si="5"/>
        <v>US East Power</v>
      </c>
      <c r="C125" s="72">
        <f t="shared" si="6"/>
        <v>4000</v>
      </c>
      <c r="D125" s="72">
        <f t="shared" si="7"/>
        <v>20</v>
      </c>
      <c r="E125" s="3">
        <v>1168055</v>
      </c>
      <c r="F125" s="5">
        <v>37006.565543981502</v>
      </c>
      <c r="G125" t="s">
        <v>111</v>
      </c>
      <c r="H125" t="s">
        <v>32</v>
      </c>
      <c r="I125" t="s">
        <v>33</v>
      </c>
      <c r="K125" t="s">
        <v>34</v>
      </c>
      <c r="L125" t="s">
        <v>74</v>
      </c>
      <c r="M125">
        <v>29089</v>
      </c>
      <c r="N125" t="s">
        <v>261</v>
      </c>
      <c r="O125" s="7">
        <v>50</v>
      </c>
      <c r="R125" t="s">
        <v>37</v>
      </c>
      <c r="S125" t="s">
        <v>38</v>
      </c>
      <c r="T125" s="11">
        <v>58.5</v>
      </c>
      <c r="U125" t="s">
        <v>93</v>
      </c>
      <c r="V125" t="s">
        <v>94</v>
      </c>
      <c r="W125" t="s">
        <v>95</v>
      </c>
      <c r="X125" t="s">
        <v>42</v>
      </c>
      <c r="Y125" t="s">
        <v>43</v>
      </c>
      <c r="Z125" t="s">
        <v>44</v>
      </c>
      <c r="AB125">
        <v>592453.1</v>
      </c>
      <c r="AC125">
        <v>3246</v>
      </c>
      <c r="AD125" s="5">
        <v>37011.875</v>
      </c>
      <c r="AE125" s="5">
        <v>37015.875</v>
      </c>
    </row>
    <row r="126" spans="1:31" x14ac:dyDescent="0.2">
      <c r="A126" s="71">
        <f t="shared" si="4"/>
        <v>37006</v>
      </c>
      <c r="B126" s="71" t="str">
        <f t="shared" si="5"/>
        <v>US East Power</v>
      </c>
      <c r="C126" s="72">
        <f t="shared" si="6"/>
        <v>2400</v>
      </c>
      <c r="D126" s="72">
        <f t="shared" si="7"/>
        <v>12</v>
      </c>
      <c r="E126" s="3">
        <v>1168275</v>
      </c>
      <c r="F126" s="5">
        <v>37006.584803240701</v>
      </c>
      <c r="G126" t="s">
        <v>111</v>
      </c>
      <c r="H126" t="s">
        <v>32</v>
      </c>
      <c r="I126" t="s">
        <v>33</v>
      </c>
      <c r="K126" t="s">
        <v>34</v>
      </c>
      <c r="L126" t="s">
        <v>74</v>
      </c>
      <c r="M126">
        <v>29086</v>
      </c>
      <c r="N126" t="s">
        <v>304</v>
      </c>
      <c r="O126" s="7">
        <v>150</v>
      </c>
      <c r="R126" t="s">
        <v>37</v>
      </c>
      <c r="S126" t="s">
        <v>38</v>
      </c>
      <c r="T126" s="11">
        <v>40.450000000000003</v>
      </c>
      <c r="U126" t="s">
        <v>93</v>
      </c>
      <c r="V126" t="s">
        <v>94</v>
      </c>
      <c r="W126" t="s">
        <v>95</v>
      </c>
      <c r="X126" t="s">
        <v>42</v>
      </c>
      <c r="Y126" t="s">
        <v>43</v>
      </c>
      <c r="Z126" t="s">
        <v>44</v>
      </c>
      <c r="AB126">
        <v>592492.1</v>
      </c>
      <c r="AC126">
        <v>3246</v>
      </c>
      <c r="AD126" s="5">
        <v>37008.875</v>
      </c>
      <c r="AE126" s="5">
        <v>37008.875</v>
      </c>
    </row>
    <row r="127" spans="1:31" x14ac:dyDescent="0.2">
      <c r="A127" s="71">
        <f t="shared" si="4"/>
        <v>37007</v>
      </c>
      <c r="B127" s="71" t="str">
        <f t="shared" si="5"/>
        <v>US East Power</v>
      </c>
      <c r="C127" s="72">
        <f t="shared" si="6"/>
        <v>4000</v>
      </c>
      <c r="D127" s="72">
        <f t="shared" si="7"/>
        <v>20</v>
      </c>
      <c r="E127" s="3">
        <v>1169481</v>
      </c>
      <c r="F127" s="5">
        <v>37007.274097222202</v>
      </c>
      <c r="G127" t="s">
        <v>111</v>
      </c>
      <c r="H127" t="s">
        <v>32</v>
      </c>
      <c r="I127" t="s">
        <v>33</v>
      </c>
      <c r="K127" t="s">
        <v>34</v>
      </c>
      <c r="L127" t="s">
        <v>74</v>
      </c>
      <c r="M127">
        <v>29089</v>
      </c>
      <c r="N127" t="s">
        <v>261</v>
      </c>
      <c r="O127" s="7">
        <v>50</v>
      </c>
      <c r="R127" t="s">
        <v>37</v>
      </c>
      <c r="S127" t="s">
        <v>38</v>
      </c>
      <c r="T127" s="11">
        <v>63.25</v>
      </c>
      <c r="U127" t="s">
        <v>93</v>
      </c>
      <c r="V127" t="s">
        <v>94</v>
      </c>
      <c r="W127" t="s">
        <v>95</v>
      </c>
      <c r="X127" t="s">
        <v>42</v>
      </c>
      <c r="Y127" t="s">
        <v>43</v>
      </c>
      <c r="Z127" t="s">
        <v>44</v>
      </c>
      <c r="AB127">
        <v>592854.1</v>
      </c>
      <c r="AC127">
        <v>3246</v>
      </c>
      <c r="AD127" s="5">
        <v>37011.875</v>
      </c>
      <c r="AE127" s="5">
        <v>37015.875</v>
      </c>
    </row>
    <row r="128" spans="1:31" x14ac:dyDescent="0.2">
      <c r="A128" s="71">
        <f t="shared" si="4"/>
        <v>37007</v>
      </c>
      <c r="B128" s="71" t="str">
        <f t="shared" si="5"/>
        <v>US East Power</v>
      </c>
      <c r="C128" s="72">
        <f t="shared" si="6"/>
        <v>800</v>
      </c>
      <c r="D128" s="72">
        <f t="shared" si="7"/>
        <v>4</v>
      </c>
      <c r="E128" s="3">
        <v>1169636</v>
      </c>
      <c r="F128" s="5">
        <v>37007.295462962997</v>
      </c>
      <c r="G128" t="s">
        <v>73</v>
      </c>
      <c r="H128" t="s">
        <v>32</v>
      </c>
      <c r="I128" t="s">
        <v>33</v>
      </c>
      <c r="K128" t="s">
        <v>34</v>
      </c>
      <c r="L128" t="s">
        <v>74</v>
      </c>
      <c r="M128">
        <v>49119</v>
      </c>
      <c r="N128" t="s">
        <v>271</v>
      </c>
      <c r="O128" s="7">
        <v>50</v>
      </c>
      <c r="R128" t="s">
        <v>37</v>
      </c>
      <c r="S128" t="s">
        <v>38</v>
      </c>
      <c r="T128" s="11">
        <v>60</v>
      </c>
      <c r="U128" t="s">
        <v>93</v>
      </c>
      <c r="V128" t="s">
        <v>94</v>
      </c>
      <c r="W128" t="s">
        <v>95</v>
      </c>
      <c r="X128" t="s">
        <v>42</v>
      </c>
      <c r="Y128" t="s">
        <v>43</v>
      </c>
      <c r="Z128" t="s">
        <v>44</v>
      </c>
      <c r="AA128">
        <v>96020991</v>
      </c>
      <c r="AB128">
        <v>592972.1</v>
      </c>
      <c r="AC128">
        <v>66682</v>
      </c>
      <c r="AD128" s="5">
        <v>37011.875</v>
      </c>
      <c r="AE128" s="5">
        <v>37011.875</v>
      </c>
    </row>
    <row r="129" spans="1:31" x14ac:dyDescent="0.2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1169638</v>
      </c>
      <c r="F129" s="5">
        <v>37007.295937499999</v>
      </c>
      <c r="G129" t="s">
        <v>198</v>
      </c>
      <c r="H129" t="s">
        <v>32</v>
      </c>
      <c r="I129" t="s">
        <v>33</v>
      </c>
      <c r="K129" t="s">
        <v>34</v>
      </c>
      <c r="L129" t="s">
        <v>74</v>
      </c>
      <c r="M129">
        <v>49119</v>
      </c>
      <c r="N129" t="s">
        <v>271</v>
      </c>
      <c r="O129" s="7">
        <v>50</v>
      </c>
      <c r="R129" t="s">
        <v>37</v>
      </c>
      <c r="S129" t="s">
        <v>38</v>
      </c>
      <c r="T129" s="11">
        <v>59.75</v>
      </c>
      <c r="U129" t="s">
        <v>93</v>
      </c>
      <c r="V129" t="s">
        <v>94</v>
      </c>
      <c r="W129" t="s">
        <v>95</v>
      </c>
      <c r="X129" t="s">
        <v>42</v>
      </c>
      <c r="Y129" t="s">
        <v>43</v>
      </c>
      <c r="Z129" t="s">
        <v>44</v>
      </c>
      <c r="AA129">
        <v>96057479</v>
      </c>
      <c r="AB129">
        <v>592973.1</v>
      </c>
      <c r="AC129">
        <v>55134</v>
      </c>
      <c r="AD129" s="5">
        <v>37011.875</v>
      </c>
      <c r="AE129" s="5">
        <v>37011.875</v>
      </c>
    </row>
    <row r="130" spans="1:31" x14ac:dyDescent="0.2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1169759</v>
      </c>
      <c r="F130" s="5">
        <v>37007.308680555601</v>
      </c>
      <c r="G130" t="s">
        <v>111</v>
      </c>
      <c r="H130" t="s">
        <v>32</v>
      </c>
      <c r="I130" t="s">
        <v>33</v>
      </c>
      <c r="K130" t="s">
        <v>34</v>
      </c>
      <c r="L130" t="s">
        <v>74</v>
      </c>
      <c r="M130">
        <v>29088</v>
      </c>
      <c r="N130" t="s">
        <v>304</v>
      </c>
      <c r="O130" s="7">
        <v>50</v>
      </c>
      <c r="R130" t="s">
        <v>37</v>
      </c>
      <c r="S130" t="s">
        <v>38</v>
      </c>
      <c r="T130" s="11">
        <v>40.049999999999997</v>
      </c>
      <c r="U130" t="s">
        <v>93</v>
      </c>
      <c r="V130" t="s">
        <v>94</v>
      </c>
      <c r="W130" t="s">
        <v>95</v>
      </c>
      <c r="X130" t="s">
        <v>42</v>
      </c>
      <c r="Y130" t="s">
        <v>43</v>
      </c>
      <c r="Z130" t="s">
        <v>44</v>
      </c>
      <c r="AB130">
        <v>593015.1</v>
      </c>
      <c r="AC130">
        <v>3246</v>
      </c>
      <c r="AD130" s="5">
        <v>37008.875</v>
      </c>
      <c r="AE130" s="5">
        <v>37008.875</v>
      </c>
    </row>
    <row r="131" spans="1:31" x14ac:dyDescent="0.2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1169761</v>
      </c>
      <c r="F131" s="5">
        <v>37007.308923611097</v>
      </c>
      <c r="G131" t="s">
        <v>198</v>
      </c>
      <c r="H131" t="s">
        <v>32</v>
      </c>
      <c r="I131" t="s">
        <v>33</v>
      </c>
      <c r="K131" t="s">
        <v>34</v>
      </c>
      <c r="L131" t="s">
        <v>74</v>
      </c>
      <c r="M131">
        <v>29088</v>
      </c>
      <c r="N131" t="s">
        <v>304</v>
      </c>
      <c r="O131" s="7">
        <v>50</v>
      </c>
      <c r="R131" t="s">
        <v>37</v>
      </c>
      <c r="S131" t="s">
        <v>38</v>
      </c>
      <c r="T131" s="11">
        <v>40.049999999999997</v>
      </c>
      <c r="U131" t="s">
        <v>93</v>
      </c>
      <c r="V131" t="s">
        <v>94</v>
      </c>
      <c r="W131" t="s">
        <v>95</v>
      </c>
      <c r="X131" t="s">
        <v>42</v>
      </c>
      <c r="Y131" t="s">
        <v>43</v>
      </c>
      <c r="Z131" t="s">
        <v>44</v>
      </c>
      <c r="AA131">
        <v>96057479</v>
      </c>
      <c r="AB131">
        <v>593016.1</v>
      </c>
      <c r="AC131">
        <v>55134</v>
      </c>
      <c r="AD131" s="5">
        <v>37008.875</v>
      </c>
      <c r="AE131" s="5">
        <v>37008.875</v>
      </c>
    </row>
    <row r="132" spans="1:31" x14ac:dyDescent="0.2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1169783</v>
      </c>
      <c r="F132" s="5">
        <v>37007.312175925901</v>
      </c>
      <c r="G132" t="s">
        <v>101</v>
      </c>
      <c r="H132" t="s">
        <v>32</v>
      </c>
      <c r="I132" t="s">
        <v>33</v>
      </c>
      <c r="K132" t="s">
        <v>34</v>
      </c>
      <c r="L132" t="s">
        <v>74</v>
      </c>
      <c r="M132">
        <v>29082</v>
      </c>
      <c r="N132" t="s">
        <v>305</v>
      </c>
      <c r="O132" s="7">
        <v>50</v>
      </c>
      <c r="R132" t="s">
        <v>37</v>
      </c>
      <c r="S132" t="s">
        <v>38</v>
      </c>
      <c r="T132" s="11">
        <v>48</v>
      </c>
      <c r="U132" t="s">
        <v>76</v>
      </c>
      <c r="V132" t="s">
        <v>77</v>
      </c>
      <c r="W132" t="s">
        <v>90</v>
      </c>
      <c r="X132" t="s">
        <v>42</v>
      </c>
      <c r="Y132" t="s">
        <v>43</v>
      </c>
      <c r="Z132" t="s">
        <v>44</v>
      </c>
      <c r="AA132">
        <v>96006417</v>
      </c>
      <c r="AB132">
        <v>593030.1</v>
      </c>
      <c r="AC132">
        <v>56264</v>
      </c>
      <c r="AD132" s="5">
        <v>37008.875</v>
      </c>
      <c r="AE132" s="5">
        <v>37008.875</v>
      </c>
    </row>
    <row r="133" spans="1:31" x14ac:dyDescent="0.2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1169802</v>
      </c>
      <c r="F133" s="5">
        <v>37007.314236111102</v>
      </c>
      <c r="G133" t="s">
        <v>111</v>
      </c>
      <c r="H133" t="s">
        <v>32</v>
      </c>
      <c r="I133" t="s">
        <v>33</v>
      </c>
      <c r="K133" t="s">
        <v>34</v>
      </c>
      <c r="L133" t="s">
        <v>74</v>
      </c>
      <c r="M133">
        <v>29088</v>
      </c>
      <c r="N133" t="s">
        <v>304</v>
      </c>
      <c r="O133" s="7">
        <v>50</v>
      </c>
      <c r="R133" t="s">
        <v>37</v>
      </c>
      <c r="S133" t="s">
        <v>38</v>
      </c>
      <c r="T133" s="11">
        <v>39.9</v>
      </c>
      <c r="U133" t="s">
        <v>93</v>
      </c>
      <c r="V133" t="s">
        <v>94</v>
      </c>
      <c r="W133" t="s">
        <v>95</v>
      </c>
      <c r="X133" t="s">
        <v>42</v>
      </c>
      <c r="Y133" t="s">
        <v>43</v>
      </c>
      <c r="Z133" t="s">
        <v>44</v>
      </c>
      <c r="AB133">
        <v>593039.1</v>
      </c>
      <c r="AC133">
        <v>3246</v>
      </c>
      <c r="AD133" s="5">
        <v>37008.875</v>
      </c>
      <c r="AE133" s="5">
        <v>37008.875</v>
      </c>
    </row>
    <row r="134" spans="1:31" x14ac:dyDescent="0.2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1169838</v>
      </c>
      <c r="F134" s="5">
        <v>37007.317199074103</v>
      </c>
      <c r="G134" t="s">
        <v>111</v>
      </c>
      <c r="H134" t="s">
        <v>32</v>
      </c>
      <c r="I134" t="s">
        <v>33</v>
      </c>
      <c r="K134" t="s">
        <v>34</v>
      </c>
      <c r="L134" t="s">
        <v>74</v>
      </c>
      <c r="M134">
        <v>29088</v>
      </c>
      <c r="N134" t="s">
        <v>304</v>
      </c>
      <c r="O134" s="7">
        <v>50</v>
      </c>
      <c r="R134" t="s">
        <v>37</v>
      </c>
      <c r="S134" t="s">
        <v>38</v>
      </c>
      <c r="T134" s="11">
        <v>39.799999999999997</v>
      </c>
      <c r="U134" t="s">
        <v>93</v>
      </c>
      <c r="V134" t="s">
        <v>94</v>
      </c>
      <c r="W134" t="s">
        <v>95</v>
      </c>
      <c r="X134" t="s">
        <v>42</v>
      </c>
      <c r="Y134" t="s">
        <v>43</v>
      </c>
      <c r="Z134" t="s">
        <v>44</v>
      </c>
      <c r="AB134">
        <v>593054.1</v>
      </c>
      <c r="AC134">
        <v>3246</v>
      </c>
      <c r="AD134" s="5">
        <v>37008.875</v>
      </c>
      <c r="AE134" s="5">
        <v>37008.875</v>
      </c>
    </row>
    <row r="135" spans="1:31" x14ac:dyDescent="0.2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1169851</v>
      </c>
      <c r="F135" s="5">
        <v>37007.317962963003</v>
      </c>
      <c r="G135" t="s">
        <v>130</v>
      </c>
      <c r="H135" t="s">
        <v>118</v>
      </c>
      <c r="I135" t="s">
        <v>33</v>
      </c>
      <c r="K135" t="s">
        <v>34</v>
      </c>
      <c r="L135" t="s">
        <v>170</v>
      </c>
      <c r="M135">
        <v>32198</v>
      </c>
      <c r="N135" t="s">
        <v>306</v>
      </c>
      <c r="P135" s="7">
        <v>50</v>
      </c>
      <c r="R135" t="s">
        <v>37</v>
      </c>
      <c r="S135" t="s">
        <v>38</v>
      </c>
      <c r="T135" s="11">
        <v>47.5</v>
      </c>
      <c r="U135" t="s">
        <v>165</v>
      </c>
      <c r="V135" t="s">
        <v>173</v>
      </c>
      <c r="W135" t="s">
        <v>90</v>
      </c>
      <c r="X135" t="s">
        <v>42</v>
      </c>
      <c r="Y135" t="s">
        <v>43</v>
      </c>
      <c r="Z135" t="s">
        <v>71</v>
      </c>
      <c r="AA135">
        <v>96057022</v>
      </c>
      <c r="AB135">
        <v>593057.1</v>
      </c>
      <c r="AC135">
        <v>91219</v>
      </c>
      <c r="AD135" s="5">
        <v>37008.875</v>
      </c>
      <c r="AE135" s="5">
        <v>37008.875</v>
      </c>
    </row>
    <row r="136" spans="1:31" x14ac:dyDescent="0.2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1170056</v>
      </c>
      <c r="F136" s="5">
        <v>37007.332372685203</v>
      </c>
      <c r="G136" t="s">
        <v>73</v>
      </c>
      <c r="H136" t="s">
        <v>32</v>
      </c>
      <c r="I136" t="s">
        <v>33</v>
      </c>
      <c r="K136" t="s">
        <v>34</v>
      </c>
      <c r="L136" t="s">
        <v>74</v>
      </c>
      <c r="M136">
        <v>29082</v>
      </c>
      <c r="N136" t="s">
        <v>305</v>
      </c>
      <c r="O136" s="7">
        <v>50</v>
      </c>
      <c r="R136" t="s">
        <v>37</v>
      </c>
      <c r="S136" t="s">
        <v>38</v>
      </c>
      <c r="T136" s="11">
        <v>47.5</v>
      </c>
      <c r="U136" t="s">
        <v>76</v>
      </c>
      <c r="V136" t="s">
        <v>77</v>
      </c>
      <c r="W136" t="s">
        <v>90</v>
      </c>
      <c r="X136" t="s">
        <v>42</v>
      </c>
      <c r="Y136" t="s">
        <v>43</v>
      </c>
      <c r="Z136" t="s">
        <v>44</v>
      </c>
      <c r="AA136">
        <v>96020991</v>
      </c>
      <c r="AB136">
        <v>593104.1</v>
      </c>
      <c r="AC136">
        <v>66682</v>
      </c>
      <c r="AD136" s="5">
        <v>37008.875</v>
      </c>
      <c r="AE136" s="5">
        <v>37008.875</v>
      </c>
    </row>
    <row r="137" spans="1:31" x14ac:dyDescent="0.2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1170127</v>
      </c>
      <c r="F137" s="5">
        <v>37007.334594907399</v>
      </c>
      <c r="G137" t="s">
        <v>253</v>
      </c>
      <c r="H137" t="s">
        <v>118</v>
      </c>
      <c r="I137" t="s">
        <v>33</v>
      </c>
      <c r="K137" t="s">
        <v>34</v>
      </c>
      <c r="L137" t="s">
        <v>170</v>
      </c>
      <c r="M137">
        <v>30594</v>
      </c>
      <c r="N137" t="s">
        <v>307</v>
      </c>
      <c r="O137" s="7">
        <v>50</v>
      </c>
      <c r="R137" t="s">
        <v>37</v>
      </c>
      <c r="S137" t="s">
        <v>38</v>
      </c>
      <c r="T137" s="11">
        <v>39</v>
      </c>
      <c r="U137" t="s">
        <v>165</v>
      </c>
      <c r="V137" t="s">
        <v>173</v>
      </c>
      <c r="W137" t="s">
        <v>90</v>
      </c>
      <c r="X137" t="s">
        <v>42</v>
      </c>
      <c r="Y137" t="s">
        <v>43</v>
      </c>
      <c r="Z137" t="s">
        <v>71</v>
      </c>
      <c r="AB137">
        <v>593122.1</v>
      </c>
      <c r="AC137">
        <v>69121</v>
      </c>
      <c r="AD137" s="5">
        <v>37008.875</v>
      </c>
      <c r="AE137" s="5">
        <v>37008.875</v>
      </c>
    </row>
    <row r="138" spans="1:31" x14ac:dyDescent="0.2">
      <c r="A138" s="71">
        <f t="shared" si="4"/>
        <v>37007</v>
      </c>
      <c r="B138" s="71" t="str">
        <f t="shared" si="5"/>
        <v>Natural Gas</v>
      </c>
      <c r="C138" s="72">
        <f t="shared" si="6"/>
        <v>155000</v>
      </c>
      <c r="D138" s="72">
        <f t="shared" si="7"/>
        <v>38.75</v>
      </c>
      <c r="E138" s="3">
        <v>1170548</v>
      </c>
      <c r="F138" s="5">
        <v>37007.347662036998</v>
      </c>
      <c r="G138" t="s">
        <v>298</v>
      </c>
      <c r="H138" t="s">
        <v>118</v>
      </c>
      <c r="I138" t="s">
        <v>33</v>
      </c>
      <c r="K138" t="s">
        <v>63</v>
      </c>
      <c r="L138" t="s">
        <v>64</v>
      </c>
      <c r="M138">
        <v>36165</v>
      </c>
      <c r="N138" t="s">
        <v>308</v>
      </c>
      <c r="P138" s="7">
        <v>5000</v>
      </c>
      <c r="R138" t="s">
        <v>66</v>
      </c>
      <c r="S138" t="s">
        <v>38</v>
      </c>
      <c r="T138" s="11">
        <v>-0.08</v>
      </c>
      <c r="U138" t="s">
        <v>309</v>
      </c>
      <c r="V138" t="s">
        <v>310</v>
      </c>
      <c r="W138" t="s">
        <v>311</v>
      </c>
      <c r="X138" t="s">
        <v>70</v>
      </c>
      <c r="Y138" t="s">
        <v>43</v>
      </c>
      <c r="Z138" t="s">
        <v>71</v>
      </c>
      <c r="AA138">
        <v>95000242</v>
      </c>
      <c r="AB138" t="s">
        <v>312</v>
      </c>
      <c r="AC138">
        <v>232</v>
      </c>
      <c r="AD138" s="5">
        <v>37012.875</v>
      </c>
      <c r="AE138" s="5">
        <v>37042.875</v>
      </c>
    </row>
    <row r="139" spans="1:31" x14ac:dyDescent="0.2">
      <c r="A139" s="71">
        <f t="shared" si="4"/>
        <v>37007</v>
      </c>
      <c r="B139" s="71" t="str">
        <f t="shared" si="5"/>
        <v>US West Power</v>
      </c>
      <c r="C139" s="72">
        <f t="shared" si="6"/>
        <v>800</v>
      </c>
      <c r="D139" s="72">
        <f t="shared" si="7"/>
        <v>6</v>
      </c>
      <c r="E139" s="3">
        <v>1170623</v>
      </c>
      <c r="F139" s="5">
        <v>37007.350636574098</v>
      </c>
      <c r="G139" t="s">
        <v>286</v>
      </c>
      <c r="H139" t="s">
        <v>118</v>
      </c>
      <c r="I139" t="s">
        <v>33</v>
      </c>
      <c r="K139" t="s">
        <v>34</v>
      </c>
      <c r="L139" t="s">
        <v>46</v>
      </c>
      <c r="M139">
        <v>29487</v>
      </c>
      <c r="N139" t="s">
        <v>313</v>
      </c>
      <c r="P139" s="7">
        <v>25</v>
      </c>
      <c r="R139" t="s">
        <v>37</v>
      </c>
      <c r="S139" t="s">
        <v>38</v>
      </c>
      <c r="T139" s="11">
        <v>310</v>
      </c>
      <c r="U139" t="s">
        <v>119</v>
      </c>
      <c r="V139" t="s">
        <v>314</v>
      </c>
      <c r="W139" t="s">
        <v>55</v>
      </c>
      <c r="X139" t="s">
        <v>42</v>
      </c>
      <c r="Y139" t="s">
        <v>43</v>
      </c>
      <c r="Z139" t="s">
        <v>44</v>
      </c>
      <c r="AA139">
        <v>96004381</v>
      </c>
      <c r="AB139">
        <v>593278.1</v>
      </c>
      <c r="AC139">
        <v>12</v>
      </c>
      <c r="AD139" s="5">
        <v>37008.875</v>
      </c>
      <c r="AE139" s="5">
        <v>37009.875</v>
      </c>
    </row>
    <row r="140" spans="1:31" x14ac:dyDescent="0.2">
      <c r="A140" s="71">
        <f t="shared" si="4"/>
        <v>37007</v>
      </c>
      <c r="B140" s="71" t="str">
        <f t="shared" si="5"/>
        <v>Natural Gas</v>
      </c>
      <c r="C140" s="72">
        <f t="shared" si="6"/>
        <v>930000</v>
      </c>
      <c r="D140" s="72">
        <f t="shared" si="7"/>
        <v>279</v>
      </c>
      <c r="E140" s="3">
        <v>1171415</v>
      </c>
      <c r="F140" s="5">
        <v>37007.368171296301</v>
      </c>
      <c r="G140" t="s">
        <v>117</v>
      </c>
      <c r="H140" t="s">
        <v>32</v>
      </c>
      <c r="I140" t="s">
        <v>33</v>
      </c>
      <c r="K140" t="s">
        <v>63</v>
      </c>
      <c r="L140" t="s">
        <v>80</v>
      </c>
      <c r="M140">
        <v>36228</v>
      </c>
      <c r="N140" t="s">
        <v>315</v>
      </c>
      <c r="P140" s="7">
        <v>30000</v>
      </c>
      <c r="R140" t="s">
        <v>66</v>
      </c>
      <c r="S140" t="s">
        <v>38</v>
      </c>
      <c r="T140" s="11">
        <v>-5.0000000000000001E-3</v>
      </c>
      <c r="U140" t="s">
        <v>82</v>
      </c>
      <c r="V140" t="s">
        <v>316</v>
      </c>
      <c r="W140" t="s">
        <v>317</v>
      </c>
      <c r="X140" t="s">
        <v>70</v>
      </c>
      <c r="Y140" t="s">
        <v>43</v>
      </c>
      <c r="Z140" t="s">
        <v>71</v>
      </c>
      <c r="AA140">
        <v>96016709</v>
      </c>
      <c r="AB140" t="s">
        <v>318</v>
      </c>
      <c r="AC140">
        <v>55265</v>
      </c>
      <c r="AD140" s="5">
        <v>37012.875</v>
      </c>
      <c r="AE140" s="5">
        <v>37042.875</v>
      </c>
    </row>
    <row r="141" spans="1:31" x14ac:dyDescent="0.2">
      <c r="A141" s="71">
        <f t="shared" si="4"/>
        <v>37007</v>
      </c>
      <c r="B141" s="71" t="str">
        <f t="shared" si="5"/>
        <v>Natural Gas</v>
      </c>
      <c r="C141" s="72">
        <f t="shared" si="6"/>
        <v>755000</v>
      </c>
      <c r="D141" s="72">
        <f t="shared" si="7"/>
        <v>226.49999999999997</v>
      </c>
      <c r="E141" s="3">
        <v>1171501</v>
      </c>
      <c r="F141" s="5">
        <v>37007.369641203702</v>
      </c>
      <c r="G141" t="s">
        <v>112</v>
      </c>
      <c r="H141" t="s">
        <v>32</v>
      </c>
      <c r="I141" t="s">
        <v>33</v>
      </c>
      <c r="K141" t="s">
        <v>63</v>
      </c>
      <c r="L141" t="s">
        <v>153</v>
      </c>
      <c r="M141">
        <v>32953</v>
      </c>
      <c r="N141" t="s">
        <v>319</v>
      </c>
      <c r="O141" s="7">
        <v>5000</v>
      </c>
      <c r="R141" t="s">
        <v>66</v>
      </c>
      <c r="S141" t="s">
        <v>38</v>
      </c>
      <c r="T141" s="11">
        <v>-0.19500000000000001</v>
      </c>
      <c r="U141" t="s">
        <v>67</v>
      </c>
      <c r="V141" t="s">
        <v>155</v>
      </c>
      <c r="W141" t="s">
        <v>156</v>
      </c>
      <c r="X141" t="s">
        <v>70</v>
      </c>
      <c r="Y141" t="s">
        <v>43</v>
      </c>
      <c r="Z141" t="s">
        <v>157</v>
      </c>
      <c r="AA141">
        <v>96000103</v>
      </c>
      <c r="AB141" t="s">
        <v>320</v>
      </c>
      <c r="AC141">
        <v>65268</v>
      </c>
      <c r="AD141" s="5">
        <v>37196</v>
      </c>
      <c r="AE141" s="5">
        <v>37346</v>
      </c>
    </row>
    <row r="142" spans="1:31" x14ac:dyDescent="0.2">
      <c r="A142" s="71">
        <f t="shared" si="4"/>
        <v>37007</v>
      </c>
      <c r="B142" s="71" t="str">
        <f t="shared" si="5"/>
        <v>Natural Gas</v>
      </c>
      <c r="C142" s="72">
        <f t="shared" si="6"/>
        <v>155000</v>
      </c>
      <c r="D142" s="72">
        <f t="shared" si="7"/>
        <v>46.499999999999993</v>
      </c>
      <c r="E142" s="3">
        <v>1171583</v>
      </c>
      <c r="F142" s="5">
        <v>37007.370983796303</v>
      </c>
      <c r="G142" t="s">
        <v>79</v>
      </c>
      <c r="H142" t="s">
        <v>32</v>
      </c>
      <c r="I142" t="s">
        <v>33</v>
      </c>
      <c r="K142" t="s">
        <v>63</v>
      </c>
      <c r="L142" t="s">
        <v>64</v>
      </c>
      <c r="M142">
        <v>36167</v>
      </c>
      <c r="N142" t="s">
        <v>321</v>
      </c>
      <c r="P142" s="7">
        <v>5000</v>
      </c>
      <c r="R142" t="s">
        <v>66</v>
      </c>
      <c r="S142" t="s">
        <v>38</v>
      </c>
      <c r="T142" s="11">
        <v>1.7500000000000002E-2</v>
      </c>
      <c r="U142" t="s">
        <v>82</v>
      </c>
      <c r="V142" t="s">
        <v>310</v>
      </c>
      <c r="W142" t="s">
        <v>311</v>
      </c>
      <c r="X142" t="s">
        <v>70</v>
      </c>
      <c r="Y142" t="s">
        <v>43</v>
      </c>
      <c r="Z142" t="s">
        <v>71</v>
      </c>
      <c r="AA142">
        <v>96021110</v>
      </c>
      <c r="AB142" t="s">
        <v>322</v>
      </c>
      <c r="AC142">
        <v>57399</v>
      </c>
      <c r="AD142" s="5">
        <v>37012.875</v>
      </c>
      <c r="AE142" s="5">
        <v>37042.875</v>
      </c>
    </row>
    <row r="143" spans="1:31" x14ac:dyDescent="0.2">
      <c r="A143" s="71">
        <f t="shared" ref="A143:A206" si="8">DATEVALUE(TEXT(F143, "mm/dd/yy"))</f>
        <v>37007</v>
      </c>
      <c r="B143" s="71" t="str">
        <f t="shared" ref="B143:B206" si="9">IF(K143="Power",IF(Z143="Enron Canada Corp.",LEFT(L143,9),LEFT(L143,13)),K143)</f>
        <v>Natural Gas</v>
      </c>
      <c r="C143" s="72">
        <f t="shared" ref="C143:C206" si="10">IF(K143="Power",((AE143-AD143+1)*16*SUM(O143:P143)),((AE143-AD143+1)*SUM(O143:P143)))</f>
        <v>310000</v>
      </c>
      <c r="D143" s="72">
        <f t="shared" ref="D143:D206" si="11">VLOOKUP(H143,$A$7:$E$11,(HLOOKUP(B143,$B$5:$E$6,2,FALSE)),FALSE)*C143</f>
        <v>92.999999999999986</v>
      </c>
      <c r="E143" s="3">
        <v>1171685</v>
      </c>
      <c r="F143" s="5">
        <v>37007.373043981497</v>
      </c>
      <c r="G143" t="s">
        <v>101</v>
      </c>
      <c r="H143" t="s">
        <v>32</v>
      </c>
      <c r="I143" t="s">
        <v>33</v>
      </c>
      <c r="K143" t="s">
        <v>63</v>
      </c>
      <c r="L143" t="s">
        <v>80</v>
      </c>
      <c r="M143">
        <v>36228</v>
      </c>
      <c r="N143" t="s">
        <v>315</v>
      </c>
      <c r="O143" s="7">
        <v>10000</v>
      </c>
      <c r="R143" t="s">
        <v>66</v>
      </c>
      <c r="S143" t="s">
        <v>38</v>
      </c>
      <c r="T143" s="11">
        <v>-5.0000000000000001E-3</v>
      </c>
      <c r="U143" t="s">
        <v>323</v>
      </c>
      <c r="V143" t="s">
        <v>316</v>
      </c>
      <c r="W143" t="s">
        <v>317</v>
      </c>
      <c r="X143" t="s">
        <v>70</v>
      </c>
      <c r="Y143" t="s">
        <v>43</v>
      </c>
      <c r="Z143" t="s">
        <v>71</v>
      </c>
      <c r="AA143">
        <v>95000281</v>
      </c>
      <c r="AB143" t="s">
        <v>324</v>
      </c>
      <c r="AC143">
        <v>56264</v>
      </c>
      <c r="AD143" s="5">
        <v>37012.875</v>
      </c>
      <c r="AE143" s="5">
        <v>37042.875</v>
      </c>
    </row>
    <row r="144" spans="1:31" x14ac:dyDescent="0.2">
      <c r="A144" s="71">
        <f t="shared" si="8"/>
        <v>37007</v>
      </c>
      <c r="B144" s="71" t="str">
        <f t="shared" si="9"/>
        <v>Natural Gas</v>
      </c>
      <c r="C144" s="72">
        <f t="shared" si="10"/>
        <v>765000</v>
      </c>
      <c r="D144" s="72">
        <f t="shared" si="11"/>
        <v>229.49999999999997</v>
      </c>
      <c r="E144" s="3">
        <v>1172638</v>
      </c>
      <c r="F144" s="5">
        <v>37007.389178240701</v>
      </c>
      <c r="G144" t="s">
        <v>265</v>
      </c>
      <c r="H144" t="s">
        <v>32</v>
      </c>
      <c r="I144" t="s">
        <v>33</v>
      </c>
      <c r="K144" t="s">
        <v>63</v>
      </c>
      <c r="L144" t="s">
        <v>153</v>
      </c>
      <c r="M144">
        <v>48544</v>
      </c>
      <c r="N144" t="s">
        <v>325</v>
      </c>
      <c r="P144" s="7">
        <v>5000</v>
      </c>
      <c r="R144" t="s">
        <v>66</v>
      </c>
      <c r="S144" t="s">
        <v>38</v>
      </c>
      <c r="T144" s="11">
        <v>-0.28999999999999998</v>
      </c>
      <c r="U144" t="s">
        <v>67</v>
      </c>
      <c r="V144" t="s">
        <v>155</v>
      </c>
      <c r="W144" t="s">
        <v>156</v>
      </c>
      <c r="X144" t="s">
        <v>70</v>
      </c>
      <c r="Y144" t="s">
        <v>43</v>
      </c>
      <c r="Z144" t="s">
        <v>157</v>
      </c>
      <c r="AA144">
        <v>96043931</v>
      </c>
      <c r="AB144" t="s">
        <v>326</v>
      </c>
      <c r="AC144">
        <v>120</v>
      </c>
      <c r="AD144" s="5">
        <v>37043</v>
      </c>
      <c r="AE144" s="5">
        <v>37195</v>
      </c>
    </row>
    <row r="145" spans="1:31" x14ac:dyDescent="0.2">
      <c r="A145" s="71">
        <f t="shared" si="8"/>
        <v>37007</v>
      </c>
      <c r="B145" s="71" t="str">
        <f t="shared" si="9"/>
        <v>US East Power</v>
      </c>
      <c r="C145" s="72">
        <f t="shared" si="10"/>
        <v>24800</v>
      </c>
      <c r="D145" s="72">
        <f t="shared" si="11"/>
        <v>124</v>
      </c>
      <c r="E145" s="3">
        <v>1172709</v>
      </c>
      <c r="F145" s="5">
        <v>37007.390636574099</v>
      </c>
      <c r="G145" t="s">
        <v>101</v>
      </c>
      <c r="H145" t="s">
        <v>118</v>
      </c>
      <c r="I145" t="s">
        <v>33</v>
      </c>
      <c r="K145" t="s">
        <v>34</v>
      </c>
      <c r="L145" t="s">
        <v>170</v>
      </c>
      <c r="M145">
        <v>30183</v>
      </c>
      <c r="N145" t="s">
        <v>327</v>
      </c>
      <c r="P145" s="7">
        <v>50</v>
      </c>
      <c r="R145" t="s">
        <v>37</v>
      </c>
      <c r="S145" t="s">
        <v>38</v>
      </c>
      <c r="T145" s="11">
        <v>50.5</v>
      </c>
      <c r="U145" t="s">
        <v>165</v>
      </c>
      <c r="V145" t="s">
        <v>232</v>
      </c>
      <c r="W145" t="s">
        <v>78</v>
      </c>
      <c r="X145" t="s">
        <v>42</v>
      </c>
      <c r="Y145" t="s">
        <v>43</v>
      </c>
      <c r="Z145" t="s">
        <v>71</v>
      </c>
      <c r="AA145">
        <v>95000281</v>
      </c>
      <c r="AB145">
        <v>593453.1</v>
      </c>
      <c r="AC145">
        <v>56264</v>
      </c>
      <c r="AD145" s="5">
        <v>37012</v>
      </c>
      <c r="AE145" s="5">
        <v>37042</v>
      </c>
    </row>
    <row r="146" spans="1:31" x14ac:dyDescent="0.2">
      <c r="A146" s="71">
        <f t="shared" si="8"/>
        <v>37007</v>
      </c>
      <c r="B146" s="71" t="str">
        <f t="shared" si="9"/>
        <v>Natural Gas</v>
      </c>
      <c r="C146" s="72">
        <f t="shared" si="10"/>
        <v>620000</v>
      </c>
      <c r="D146" s="72">
        <f t="shared" si="11"/>
        <v>185.99999999999997</v>
      </c>
      <c r="E146" s="3">
        <v>1173300</v>
      </c>
      <c r="F146" s="5">
        <v>37007.404143518499</v>
      </c>
      <c r="G146" t="s">
        <v>328</v>
      </c>
      <c r="H146" t="s">
        <v>32</v>
      </c>
      <c r="I146" t="s">
        <v>33</v>
      </c>
      <c r="K146" t="s">
        <v>63</v>
      </c>
      <c r="L146" t="s">
        <v>80</v>
      </c>
      <c r="M146">
        <v>36241</v>
      </c>
      <c r="N146" t="s">
        <v>329</v>
      </c>
      <c r="P146" s="7">
        <v>20000</v>
      </c>
      <c r="R146" t="s">
        <v>66</v>
      </c>
      <c r="S146" t="s">
        <v>38</v>
      </c>
      <c r="T146" s="11">
        <v>5.0000000000000001E-3</v>
      </c>
      <c r="U146" t="s">
        <v>82</v>
      </c>
      <c r="V146" t="s">
        <v>316</v>
      </c>
      <c r="W146" t="s">
        <v>317</v>
      </c>
      <c r="X146" t="s">
        <v>70</v>
      </c>
      <c r="Y146" t="s">
        <v>43</v>
      </c>
      <c r="Z146" t="s">
        <v>71</v>
      </c>
      <c r="AA146">
        <v>96038419</v>
      </c>
      <c r="AB146" t="s">
        <v>330</v>
      </c>
      <c r="AC146">
        <v>69034</v>
      </c>
      <c r="AD146" s="5">
        <v>37012.875</v>
      </c>
      <c r="AE146" s="5">
        <v>37042.875</v>
      </c>
    </row>
    <row r="147" spans="1:31" x14ac:dyDescent="0.2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1173304</v>
      </c>
      <c r="F147" s="5">
        <v>37007.404282407399</v>
      </c>
      <c r="G147" t="s">
        <v>328</v>
      </c>
      <c r="H147" t="s">
        <v>32</v>
      </c>
      <c r="I147" t="s">
        <v>33</v>
      </c>
      <c r="K147" t="s">
        <v>63</v>
      </c>
      <c r="L147" t="s">
        <v>80</v>
      </c>
      <c r="M147">
        <v>42165</v>
      </c>
      <c r="N147" t="s">
        <v>331</v>
      </c>
      <c r="O147" s="7">
        <v>20000</v>
      </c>
      <c r="R147" t="s">
        <v>66</v>
      </c>
      <c r="S147" t="s">
        <v>38</v>
      </c>
      <c r="T147" s="11">
        <v>0</v>
      </c>
      <c r="U147" t="s">
        <v>323</v>
      </c>
      <c r="V147" t="s">
        <v>316</v>
      </c>
      <c r="W147" t="s">
        <v>317</v>
      </c>
      <c r="X147" t="s">
        <v>70</v>
      </c>
      <c r="Y147" t="s">
        <v>43</v>
      </c>
      <c r="Z147" t="s">
        <v>71</v>
      </c>
      <c r="AA147">
        <v>96038419</v>
      </c>
      <c r="AB147" t="s">
        <v>332</v>
      </c>
      <c r="AC147">
        <v>69034</v>
      </c>
      <c r="AD147" s="5">
        <v>37012.875</v>
      </c>
      <c r="AE147" s="5">
        <v>37042.875</v>
      </c>
    </row>
    <row r="148" spans="1:31" x14ac:dyDescent="0.2">
      <c r="A148" s="71">
        <f t="shared" si="8"/>
        <v>37007</v>
      </c>
      <c r="B148" s="71" t="str">
        <f t="shared" si="9"/>
        <v>US East Power</v>
      </c>
      <c r="C148" s="72">
        <f t="shared" si="10"/>
        <v>800</v>
      </c>
      <c r="D148" s="72">
        <f t="shared" si="11"/>
        <v>4</v>
      </c>
      <c r="E148" s="3">
        <v>1173447</v>
      </c>
      <c r="F148" s="5">
        <v>37007.406585648103</v>
      </c>
      <c r="G148" t="s">
        <v>91</v>
      </c>
      <c r="H148" t="s">
        <v>118</v>
      </c>
      <c r="I148" t="s">
        <v>33</v>
      </c>
      <c r="K148" t="s">
        <v>34</v>
      </c>
      <c r="L148" t="s">
        <v>74</v>
      </c>
      <c r="M148">
        <v>29082</v>
      </c>
      <c r="N148" t="s">
        <v>305</v>
      </c>
      <c r="P148" s="7">
        <v>50</v>
      </c>
      <c r="R148" t="s">
        <v>37</v>
      </c>
      <c r="S148" t="s">
        <v>38</v>
      </c>
      <c r="T148" s="11">
        <v>47.75</v>
      </c>
      <c r="U148" t="s">
        <v>165</v>
      </c>
      <c r="V148" t="s">
        <v>77</v>
      </c>
      <c r="W148" t="s">
        <v>90</v>
      </c>
      <c r="X148" t="s">
        <v>42</v>
      </c>
      <c r="Y148" t="s">
        <v>43</v>
      </c>
      <c r="Z148" t="s">
        <v>44</v>
      </c>
      <c r="AA148">
        <v>96009016</v>
      </c>
      <c r="AB148">
        <v>593530.1</v>
      </c>
      <c r="AC148">
        <v>18</v>
      </c>
      <c r="AD148" s="5">
        <v>37008.875</v>
      </c>
      <c r="AE148" s="5">
        <v>37008.875</v>
      </c>
    </row>
    <row r="149" spans="1:31" x14ac:dyDescent="0.2">
      <c r="A149" s="71">
        <f t="shared" si="8"/>
        <v>37007</v>
      </c>
      <c r="B149" s="71" t="str">
        <f t="shared" si="9"/>
        <v>US West Power</v>
      </c>
      <c r="C149" s="72">
        <f t="shared" si="10"/>
        <v>12400</v>
      </c>
      <c r="D149" s="72">
        <f t="shared" si="11"/>
        <v>93</v>
      </c>
      <c r="E149" s="3">
        <v>1173866</v>
      </c>
      <c r="F149" s="5">
        <v>37007.422361111101</v>
      </c>
      <c r="G149" t="s">
        <v>101</v>
      </c>
      <c r="H149" t="s">
        <v>118</v>
      </c>
      <c r="I149" t="s">
        <v>33</v>
      </c>
      <c r="K149" t="s">
        <v>34</v>
      </c>
      <c r="L149" t="s">
        <v>35</v>
      </c>
      <c r="M149">
        <v>36468</v>
      </c>
      <c r="N149" t="s">
        <v>50</v>
      </c>
      <c r="O149" s="7">
        <v>25</v>
      </c>
      <c r="R149" t="s">
        <v>37</v>
      </c>
      <c r="S149" t="s">
        <v>38</v>
      </c>
      <c r="T149" s="11">
        <v>314</v>
      </c>
      <c r="U149" t="s">
        <v>119</v>
      </c>
      <c r="V149" t="s">
        <v>51</v>
      </c>
      <c r="W149" t="s">
        <v>52</v>
      </c>
      <c r="X149" t="s">
        <v>42</v>
      </c>
      <c r="Y149" t="s">
        <v>43</v>
      </c>
      <c r="Z149" t="s">
        <v>44</v>
      </c>
      <c r="AA149">
        <v>96006417</v>
      </c>
      <c r="AB149">
        <v>593584.1</v>
      </c>
      <c r="AC149">
        <v>56264</v>
      </c>
      <c r="AD149" s="5">
        <v>37012.875</v>
      </c>
      <c r="AE149" s="5">
        <v>37042.875</v>
      </c>
    </row>
    <row r="150" spans="1:31" x14ac:dyDescent="0.2">
      <c r="A150" s="71">
        <f t="shared" si="8"/>
        <v>37007</v>
      </c>
      <c r="B150" s="71" t="str">
        <f t="shared" si="9"/>
        <v>Natural Gas</v>
      </c>
      <c r="C150" s="72">
        <f t="shared" si="10"/>
        <v>155000</v>
      </c>
      <c r="D150" s="72">
        <f t="shared" si="11"/>
        <v>46.499999999999993</v>
      </c>
      <c r="E150" s="3">
        <v>1174563</v>
      </c>
      <c r="F150" s="5">
        <v>37007.450439814798</v>
      </c>
      <c r="G150" t="s">
        <v>253</v>
      </c>
      <c r="H150" t="s">
        <v>350</v>
      </c>
      <c r="I150" t="s">
        <v>33</v>
      </c>
      <c r="K150" t="s">
        <v>63</v>
      </c>
      <c r="L150" t="s">
        <v>80</v>
      </c>
      <c r="M150">
        <v>43462</v>
      </c>
      <c r="N150" t="s">
        <v>333</v>
      </c>
      <c r="P150" s="7">
        <v>5000</v>
      </c>
      <c r="R150" t="s">
        <v>66</v>
      </c>
      <c r="S150" t="s">
        <v>38</v>
      </c>
      <c r="T150" s="11">
        <v>5.05</v>
      </c>
      <c r="U150" t="s">
        <v>334</v>
      </c>
      <c r="V150" t="s">
        <v>138</v>
      </c>
      <c r="W150" t="s">
        <v>139</v>
      </c>
      <c r="X150" t="s">
        <v>70</v>
      </c>
      <c r="Y150" t="s">
        <v>43</v>
      </c>
      <c r="Z150" t="s">
        <v>71</v>
      </c>
      <c r="AB150" t="s">
        <v>335</v>
      </c>
      <c r="AC150">
        <v>69121</v>
      </c>
      <c r="AD150" s="5">
        <v>37073.875</v>
      </c>
      <c r="AE150" s="5">
        <v>37103.875</v>
      </c>
    </row>
    <row r="151" spans="1:31" x14ac:dyDescent="0.2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1174586</v>
      </c>
      <c r="F151" s="5">
        <v>37007.4510532407</v>
      </c>
      <c r="G151" t="s">
        <v>336</v>
      </c>
      <c r="H151" t="s">
        <v>32</v>
      </c>
      <c r="I151" t="s">
        <v>33</v>
      </c>
      <c r="K151" t="s">
        <v>63</v>
      </c>
      <c r="L151" t="s">
        <v>64</v>
      </c>
      <c r="M151">
        <v>37101</v>
      </c>
      <c r="N151" t="s">
        <v>337</v>
      </c>
      <c r="O151" s="7">
        <v>5000</v>
      </c>
      <c r="R151" t="s">
        <v>66</v>
      </c>
      <c r="S151" t="s">
        <v>38</v>
      </c>
      <c r="T151" s="11">
        <v>-0.12</v>
      </c>
      <c r="U151" t="s">
        <v>82</v>
      </c>
      <c r="V151" t="s">
        <v>310</v>
      </c>
      <c r="W151" t="s">
        <v>311</v>
      </c>
      <c r="X151" t="s">
        <v>70</v>
      </c>
      <c r="Y151" t="s">
        <v>43</v>
      </c>
      <c r="Z151" t="s">
        <v>71</v>
      </c>
      <c r="AB151" t="s">
        <v>338</v>
      </c>
      <c r="AC151">
        <v>3022</v>
      </c>
      <c r="AD151" s="5">
        <v>37012.875</v>
      </c>
      <c r="AE151" s="5">
        <v>37042.875</v>
      </c>
    </row>
    <row r="152" spans="1:31" x14ac:dyDescent="0.2">
      <c r="A152" s="71">
        <f t="shared" si="8"/>
        <v>37007</v>
      </c>
      <c r="B152" s="71" t="str">
        <f t="shared" si="9"/>
        <v>Natural Gas</v>
      </c>
      <c r="C152" s="72">
        <f t="shared" si="10"/>
        <v>310000</v>
      </c>
      <c r="D152" s="72">
        <f t="shared" si="11"/>
        <v>77.5</v>
      </c>
      <c r="E152" s="3">
        <v>1175025</v>
      </c>
      <c r="F152" s="5">
        <v>37007.497905092598</v>
      </c>
      <c r="G152" t="s">
        <v>339</v>
      </c>
      <c r="H152" t="s">
        <v>118</v>
      </c>
      <c r="I152" t="s">
        <v>33</v>
      </c>
      <c r="K152" t="s">
        <v>63</v>
      </c>
      <c r="L152" t="s">
        <v>80</v>
      </c>
      <c r="M152">
        <v>36228</v>
      </c>
      <c r="N152" t="s">
        <v>315</v>
      </c>
      <c r="O152" s="7">
        <v>10000</v>
      </c>
      <c r="R152" t="s">
        <v>66</v>
      </c>
      <c r="S152" t="s">
        <v>38</v>
      </c>
      <c r="T152" s="11">
        <v>-5.0000000000000001E-3</v>
      </c>
      <c r="U152" t="s">
        <v>144</v>
      </c>
      <c r="V152" t="s">
        <v>316</v>
      </c>
      <c r="W152" t="s">
        <v>317</v>
      </c>
      <c r="X152" t="s">
        <v>70</v>
      </c>
      <c r="Y152" t="s">
        <v>43</v>
      </c>
      <c r="Z152" t="s">
        <v>71</v>
      </c>
      <c r="AA152">
        <v>96009194</v>
      </c>
      <c r="AB152" t="s">
        <v>340</v>
      </c>
      <c r="AC152">
        <v>3497</v>
      </c>
      <c r="AD152" s="5">
        <v>37012.875</v>
      </c>
      <c r="AE152" s="5">
        <v>37042.875</v>
      </c>
    </row>
    <row r="153" spans="1:31" x14ac:dyDescent="0.2">
      <c r="A153" s="71">
        <f t="shared" si="8"/>
        <v>37007</v>
      </c>
      <c r="B153" s="71" t="str">
        <f t="shared" si="9"/>
        <v>US West Power</v>
      </c>
      <c r="C153" s="72">
        <f t="shared" si="10"/>
        <v>12400</v>
      </c>
      <c r="D153" s="72">
        <f t="shared" si="11"/>
        <v>93</v>
      </c>
      <c r="E153" s="3">
        <v>1175261</v>
      </c>
      <c r="F153" s="5">
        <v>37007.520497685196</v>
      </c>
      <c r="G153" t="s">
        <v>103</v>
      </c>
      <c r="H153" t="s">
        <v>32</v>
      </c>
      <c r="I153" t="s">
        <v>33</v>
      </c>
      <c r="K153" t="s">
        <v>34</v>
      </c>
      <c r="L153" t="s">
        <v>35</v>
      </c>
      <c r="M153">
        <v>49075</v>
      </c>
      <c r="N153" t="s">
        <v>36</v>
      </c>
      <c r="P153" s="7">
        <v>25</v>
      </c>
      <c r="R153" t="s">
        <v>37</v>
      </c>
      <c r="S153" t="s">
        <v>38</v>
      </c>
      <c r="T153" s="11">
        <v>295</v>
      </c>
      <c r="U153" t="s">
        <v>58</v>
      </c>
      <c r="V153" t="s">
        <v>61</v>
      </c>
      <c r="W153" t="s">
        <v>41</v>
      </c>
      <c r="X153" t="s">
        <v>42</v>
      </c>
      <c r="Y153" t="s">
        <v>43</v>
      </c>
      <c r="Z153" t="s">
        <v>44</v>
      </c>
      <c r="AA153">
        <v>96057469</v>
      </c>
      <c r="AB153">
        <v>593842.1</v>
      </c>
      <c r="AC153">
        <v>53350</v>
      </c>
      <c r="AD153" s="5">
        <v>37012.875</v>
      </c>
      <c r="AE153" s="5">
        <v>37042.875</v>
      </c>
    </row>
    <row r="154" spans="1:31" x14ac:dyDescent="0.2">
      <c r="A154" s="71">
        <f t="shared" si="8"/>
        <v>37007</v>
      </c>
      <c r="B154" s="71" t="str">
        <f t="shared" si="9"/>
        <v>US East Power</v>
      </c>
      <c r="C154" s="72">
        <f t="shared" si="10"/>
        <v>800</v>
      </c>
      <c r="D154" s="72">
        <f t="shared" si="11"/>
        <v>4</v>
      </c>
      <c r="E154" s="3">
        <v>1175439</v>
      </c>
      <c r="F154" s="5">
        <v>37007.533067129603</v>
      </c>
      <c r="G154" t="s">
        <v>111</v>
      </c>
      <c r="H154" t="s">
        <v>32</v>
      </c>
      <c r="I154" t="s">
        <v>33</v>
      </c>
      <c r="K154" t="s">
        <v>34</v>
      </c>
      <c r="L154" t="s">
        <v>74</v>
      </c>
      <c r="M154">
        <v>49119</v>
      </c>
      <c r="N154" t="s">
        <v>271</v>
      </c>
      <c r="O154" s="7">
        <v>50</v>
      </c>
      <c r="R154" t="s">
        <v>37</v>
      </c>
      <c r="S154" t="s">
        <v>38</v>
      </c>
      <c r="T154" s="11">
        <v>61.75</v>
      </c>
      <c r="U154" t="s">
        <v>93</v>
      </c>
      <c r="V154" t="s">
        <v>94</v>
      </c>
      <c r="W154" t="s">
        <v>95</v>
      </c>
      <c r="X154" t="s">
        <v>42</v>
      </c>
      <c r="Y154" t="s">
        <v>43</v>
      </c>
      <c r="Z154" t="s">
        <v>44</v>
      </c>
      <c r="AB154">
        <v>593924.1</v>
      </c>
      <c r="AC154">
        <v>3246</v>
      </c>
      <c r="AD154" s="5">
        <v>37011.875</v>
      </c>
      <c r="AE154" s="5">
        <v>37011.875</v>
      </c>
    </row>
    <row r="155" spans="1:31" x14ac:dyDescent="0.2">
      <c r="A155" s="71">
        <f t="shared" si="8"/>
        <v>37007</v>
      </c>
      <c r="B155" s="71" t="str">
        <f t="shared" si="9"/>
        <v>Natural Gas</v>
      </c>
      <c r="C155" s="72">
        <f t="shared" si="10"/>
        <v>450000</v>
      </c>
      <c r="D155" s="72">
        <f t="shared" si="11"/>
        <v>135</v>
      </c>
      <c r="E155" s="3">
        <v>1176451</v>
      </c>
      <c r="F155" s="5">
        <v>37007.592824074098</v>
      </c>
      <c r="G155" t="s">
        <v>120</v>
      </c>
      <c r="H155" t="s">
        <v>350</v>
      </c>
      <c r="I155" t="s">
        <v>33</v>
      </c>
      <c r="K155" t="s">
        <v>63</v>
      </c>
      <c r="L155" t="s">
        <v>80</v>
      </c>
      <c r="M155">
        <v>43378</v>
      </c>
      <c r="N155" t="s">
        <v>221</v>
      </c>
      <c r="P155" s="7">
        <v>15000</v>
      </c>
      <c r="R155" t="s">
        <v>66</v>
      </c>
      <c r="S155" t="s">
        <v>38</v>
      </c>
      <c r="T155" s="11">
        <v>4.96</v>
      </c>
      <c r="U155" t="s">
        <v>334</v>
      </c>
      <c r="V155" t="s">
        <v>138</v>
      </c>
      <c r="W155" t="s">
        <v>139</v>
      </c>
      <c r="X155" t="s">
        <v>70</v>
      </c>
      <c r="Y155" t="s">
        <v>43</v>
      </c>
      <c r="Z155" t="s">
        <v>71</v>
      </c>
      <c r="AA155">
        <v>95000226</v>
      </c>
      <c r="AB155" t="s">
        <v>341</v>
      </c>
      <c r="AC155">
        <v>64245</v>
      </c>
      <c r="AD155" s="5">
        <v>37043.875</v>
      </c>
      <c r="AE155" s="5">
        <v>37072.875</v>
      </c>
    </row>
    <row r="156" spans="1:31" x14ac:dyDescent="0.2">
      <c r="A156" s="71">
        <f t="shared" si="8"/>
        <v>37007</v>
      </c>
      <c r="B156" s="71" t="str">
        <f t="shared" si="9"/>
        <v>US East Power</v>
      </c>
      <c r="C156" s="72">
        <f t="shared" si="10"/>
        <v>24800</v>
      </c>
      <c r="D156" s="72">
        <f t="shared" si="11"/>
        <v>124</v>
      </c>
      <c r="E156" s="3">
        <v>1176647</v>
      </c>
      <c r="F156" s="5">
        <v>37007.617650462998</v>
      </c>
      <c r="G156" t="s">
        <v>286</v>
      </c>
      <c r="H156" t="s">
        <v>32</v>
      </c>
      <c r="I156" t="s">
        <v>33</v>
      </c>
      <c r="K156" t="s">
        <v>34</v>
      </c>
      <c r="L156" t="s">
        <v>74</v>
      </c>
      <c r="M156">
        <v>32889</v>
      </c>
      <c r="N156" t="s">
        <v>244</v>
      </c>
      <c r="P156" s="7">
        <v>50</v>
      </c>
      <c r="R156" t="s">
        <v>37</v>
      </c>
      <c r="S156" t="s">
        <v>38</v>
      </c>
      <c r="T156" s="11">
        <v>56</v>
      </c>
      <c r="U156" t="s">
        <v>93</v>
      </c>
      <c r="V156" t="s">
        <v>94</v>
      </c>
      <c r="W156" t="s">
        <v>115</v>
      </c>
      <c r="X156" t="s">
        <v>42</v>
      </c>
      <c r="Y156" t="s">
        <v>43</v>
      </c>
      <c r="Z156" t="s">
        <v>44</v>
      </c>
      <c r="AA156">
        <v>96004381</v>
      </c>
      <c r="AB156">
        <v>594186.1</v>
      </c>
      <c r="AC156">
        <v>12</v>
      </c>
      <c r="AD156" s="5">
        <v>37012.591666666704</v>
      </c>
      <c r="AE156" s="5">
        <v>37042.591666666704</v>
      </c>
    </row>
    <row r="157" spans="1:31" x14ac:dyDescent="0.2">
      <c r="A157" s="71">
        <f t="shared" si="8"/>
        <v>37007</v>
      </c>
      <c r="B157" s="71" t="str">
        <f t="shared" si="9"/>
        <v>US East Power</v>
      </c>
      <c r="C157" s="72">
        <f t="shared" si="10"/>
        <v>4000</v>
      </c>
      <c r="D157" s="72">
        <f t="shared" si="11"/>
        <v>20</v>
      </c>
      <c r="E157" s="3">
        <v>1176809</v>
      </c>
      <c r="F157" s="5">
        <v>37007.649849537003</v>
      </c>
      <c r="G157" t="s">
        <v>342</v>
      </c>
      <c r="H157" t="s">
        <v>32</v>
      </c>
      <c r="I157" t="s">
        <v>33</v>
      </c>
      <c r="K157" t="s">
        <v>34</v>
      </c>
      <c r="L157" t="s">
        <v>74</v>
      </c>
      <c r="M157">
        <v>29089</v>
      </c>
      <c r="N157" t="s">
        <v>261</v>
      </c>
      <c r="O157" s="7">
        <v>50</v>
      </c>
      <c r="R157" t="s">
        <v>37</v>
      </c>
      <c r="S157" t="s">
        <v>38</v>
      </c>
      <c r="T157" s="11">
        <v>67.75</v>
      </c>
      <c r="U157" t="s">
        <v>93</v>
      </c>
      <c r="V157" t="s">
        <v>94</v>
      </c>
      <c r="W157" t="s">
        <v>95</v>
      </c>
      <c r="X157" t="s">
        <v>42</v>
      </c>
      <c r="Y157" t="s">
        <v>43</v>
      </c>
      <c r="Z157" t="s">
        <v>44</v>
      </c>
      <c r="AA157">
        <v>96018786</v>
      </c>
      <c r="AB157">
        <v>594239.1</v>
      </c>
      <c r="AC157">
        <v>59207</v>
      </c>
      <c r="AD157" s="5">
        <v>37011.875</v>
      </c>
      <c r="AE157" s="5">
        <v>37015.875</v>
      </c>
    </row>
    <row r="158" spans="1:31" x14ac:dyDescent="0.2">
      <c r="A158" s="71">
        <f t="shared" si="8"/>
        <v>37008</v>
      </c>
      <c r="B158" s="71" t="str">
        <f t="shared" si="9"/>
        <v>US East Power</v>
      </c>
      <c r="C158" s="72">
        <f t="shared" si="10"/>
        <v>3200</v>
      </c>
      <c r="D158" s="72">
        <f t="shared" si="11"/>
        <v>16</v>
      </c>
      <c r="E158" s="3">
        <v>1177331</v>
      </c>
      <c r="F158" s="5">
        <v>37008.283611111103</v>
      </c>
      <c r="G158" t="s">
        <v>111</v>
      </c>
      <c r="H158" t="s">
        <v>32</v>
      </c>
      <c r="I158" t="s">
        <v>33</v>
      </c>
      <c r="K158" t="s">
        <v>34</v>
      </c>
      <c r="L158" t="s">
        <v>74</v>
      </c>
      <c r="M158">
        <v>49213</v>
      </c>
      <c r="N158" t="s">
        <v>302</v>
      </c>
      <c r="O158" s="7">
        <v>50</v>
      </c>
      <c r="R158" t="s">
        <v>37</v>
      </c>
      <c r="S158" t="s">
        <v>38</v>
      </c>
      <c r="T158" s="11">
        <v>81</v>
      </c>
      <c r="U158" t="s">
        <v>93</v>
      </c>
      <c r="V158" t="s">
        <v>94</v>
      </c>
      <c r="W158" t="s">
        <v>95</v>
      </c>
      <c r="X158" t="s">
        <v>42</v>
      </c>
      <c r="Y158" t="s">
        <v>43</v>
      </c>
      <c r="Z158" t="s">
        <v>44</v>
      </c>
      <c r="AB158">
        <v>594393.1</v>
      </c>
      <c r="AC158">
        <v>3246</v>
      </c>
      <c r="AD158" s="5">
        <v>37012.875</v>
      </c>
      <c r="AE158" s="5">
        <v>37015.875</v>
      </c>
    </row>
    <row r="159" spans="1:31" x14ac:dyDescent="0.2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1177341</v>
      </c>
      <c r="F159" s="5">
        <v>37008.284745370402</v>
      </c>
      <c r="G159" t="s">
        <v>111</v>
      </c>
      <c r="H159" t="s">
        <v>32</v>
      </c>
      <c r="I159" t="s">
        <v>33</v>
      </c>
      <c r="K159" t="s">
        <v>34</v>
      </c>
      <c r="L159" t="s">
        <v>74</v>
      </c>
      <c r="M159">
        <v>49213</v>
      </c>
      <c r="N159" t="s">
        <v>302</v>
      </c>
      <c r="O159" s="7">
        <v>50</v>
      </c>
      <c r="R159" t="s">
        <v>37</v>
      </c>
      <c r="S159" t="s">
        <v>38</v>
      </c>
      <c r="T159" s="11">
        <v>80</v>
      </c>
      <c r="U159" t="s">
        <v>93</v>
      </c>
      <c r="V159" t="s">
        <v>94</v>
      </c>
      <c r="W159" t="s">
        <v>95</v>
      </c>
      <c r="X159" t="s">
        <v>42</v>
      </c>
      <c r="Y159" t="s">
        <v>43</v>
      </c>
      <c r="Z159" t="s">
        <v>44</v>
      </c>
      <c r="AB159">
        <v>594401.1</v>
      </c>
      <c r="AC159">
        <v>3246</v>
      </c>
      <c r="AD159" s="5">
        <v>37012.875</v>
      </c>
      <c r="AE159" s="5">
        <v>37015.875</v>
      </c>
    </row>
    <row r="160" spans="1:31" x14ac:dyDescent="0.2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1177368</v>
      </c>
      <c r="F160" s="5">
        <v>37008.287708333301</v>
      </c>
      <c r="G160" t="s">
        <v>111</v>
      </c>
      <c r="H160" t="s">
        <v>32</v>
      </c>
      <c r="I160" t="s">
        <v>33</v>
      </c>
      <c r="K160" t="s">
        <v>34</v>
      </c>
      <c r="L160" t="s">
        <v>74</v>
      </c>
      <c r="M160">
        <v>49213</v>
      </c>
      <c r="N160" t="s">
        <v>302</v>
      </c>
      <c r="O160" s="7">
        <v>50</v>
      </c>
      <c r="R160" t="s">
        <v>37</v>
      </c>
      <c r="S160" t="s">
        <v>38</v>
      </c>
      <c r="T160" s="11">
        <v>79</v>
      </c>
      <c r="U160" t="s">
        <v>93</v>
      </c>
      <c r="V160" t="s">
        <v>94</v>
      </c>
      <c r="W160" t="s">
        <v>95</v>
      </c>
      <c r="X160" t="s">
        <v>42</v>
      </c>
      <c r="Y160" t="s">
        <v>43</v>
      </c>
      <c r="Z160" t="s">
        <v>44</v>
      </c>
      <c r="AB160">
        <v>594420.1</v>
      </c>
      <c r="AC160">
        <v>3246</v>
      </c>
      <c r="AD160" s="5">
        <v>37012.875</v>
      </c>
      <c r="AE160" s="5">
        <v>37015.875</v>
      </c>
    </row>
    <row r="161" spans="1:31" x14ac:dyDescent="0.2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1177396</v>
      </c>
      <c r="F161" s="5">
        <v>37008.291724536997</v>
      </c>
      <c r="G161" t="s">
        <v>111</v>
      </c>
      <c r="H161" t="s">
        <v>32</v>
      </c>
      <c r="I161" t="s">
        <v>33</v>
      </c>
      <c r="K161" t="s">
        <v>34</v>
      </c>
      <c r="L161" t="s">
        <v>74</v>
      </c>
      <c r="M161">
        <v>49213</v>
      </c>
      <c r="N161" t="s">
        <v>302</v>
      </c>
      <c r="O161" s="7">
        <v>50</v>
      </c>
      <c r="R161" t="s">
        <v>37</v>
      </c>
      <c r="S161" t="s">
        <v>38</v>
      </c>
      <c r="T161" s="11">
        <v>79</v>
      </c>
      <c r="U161" t="s">
        <v>93</v>
      </c>
      <c r="V161" t="s">
        <v>94</v>
      </c>
      <c r="W161" t="s">
        <v>95</v>
      </c>
      <c r="X161" t="s">
        <v>42</v>
      </c>
      <c r="Y161" t="s">
        <v>43</v>
      </c>
      <c r="Z161" t="s">
        <v>44</v>
      </c>
      <c r="AB161">
        <v>594449.1</v>
      </c>
      <c r="AC161">
        <v>3246</v>
      </c>
      <c r="AD161" s="5">
        <v>37012.875</v>
      </c>
      <c r="AE161" s="5">
        <v>37015.875</v>
      </c>
    </row>
    <row r="162" spans="1:31" x14ac:dyDescent="0.2">
      <c r="A162" s="71">
        <f t="shared" si="8"/>
        <v>37008</v>
      </c>
      <c r="B162" s="71" t="str">
        <f t="shared" si="9"/>
        <v>US East Power</v>
      </c>
      <c r="C162" s="72">
        <f t="shared" si="10"/>
        <v>800</v>
      </c>
      <c r="D162" s="72">
        <f t="shared" si="11"/>
        <v>4</v>
      </c>
      <c r="E162" s="3">
        <v>1177532</v>
      </c>
      <c r="F162" s="5">
        <v>37008.308298611097</v>
      </c>
      <c r="G162" t="s">
        <v>111</v>
      </c>
      <c r="H162" t="s">
        <v>32</v>
      </c>
      <c r="I162" t="s">
        <v>33</v>
      </c>
      <c r="K162" t="s">
        <v>34</v>
      </c>
      <c r="L162" t="s">
        <v>74</v>
      </c>
      <c r="M162">
        <v>49119</v>
      </c>
      <c r="N162" t="s">
        <v>271</v>
      </c>
      <c r="O162" s="7">
        <v>50</v>
      </c>
      <c r="R162" t="s">
        <v>37</v>
      </c>
      <c r="S162" t="s">
        <v>38</v>
      </c>
      <c r="T162" s="11">
        <v>60.6</v>
      </c>
      <c r="U162" t="s">
        <v>93</v>
      </c>
      <c r="V162" t="s">
        <v>94</v>
      </c>
      <c r="W162" t="s">
        <v>95</v>
      </c>
      <c r="X162" t="s">
        <v>42</v>
      </c>
      <c r="Y162" t="s">
        <v>43</v>
      </c>
      <c r="Z162" t="s">
        <v>44</v>
      </c>
      <c r="AB162">
        <v>594527.1</v>
      </c>
      <c r="AC162">
        <v>3246</v>
      </c>
      <c r="AD162" s="5">
        <v>37011.875</v>
      </c>
      <c r="AE162" s="5">
        <v>37011.875</v>
      </c>
    </row>
    <row r="163" spans="1:31" x14ac:dyDescent="0.2">
      <c r="A163" s="71">
        <f t="shared" si="8"/>
        <v>37008</v>
      </c>
      <c r="B163" s="71" t="str">
        <f t="shared" si="9"/>
        <v>US East Power</v>
      </c>
      <c r="C163" s="72">
        <f t="shared" si="10"/>
        <v>3200</v>
      </c>
      <c r="D163" s="72">
        <f t="shared" si="11"/>
        <v>16</v>
      </c>
      <c r="E163" s="3">
        <v>1177544</v>
      </c>
      <c r="F163" s="5">
        <v>37008.309525463003</v>
      </c>
      <c r="G163" t="s">
        <v>111</v>
      </c>
      <c r="H163" t="s">
        <v>32</v>
      </c>
      <c r="I163" t="s">
        <v>33</v>
      </c>
      <c r="K163" t="s">
        <v>34</v>
      </c>
      <c r="L163" t="s">
        <v>74</v>
      </c>
      <c r="M163">
        <v>49213</v>
      </c>
      <c r="N163" t="s">
        <v>302</v>
      </c>
      <c r="O163" s="7">
        <v>50</v>
      </c>
      <c r="R163" t="s">
        <v>37</v>
      </c>
      <c r="S163" t="s">
        <v>38</v>
      </c>
      <c r="T163" s="11">
        <v>76</v>
      </c>
      <c r="U163" t="s">
        <v>93</v>
      </c>
      <c r="V163" t="s">
        <v>94</v>
      </c>
      <c r="W163" t="s">
        <v>95</v>
      </c>
      <c r="X163" t="s">
        <v>42</v>
      </c>
      <c r="Y163" t="s">
        <v>43</v>
      </c>
      <c r="Z163" t="s">
        <v>44</v>
      </c>
      <c r="AB163">
        <v>594533.1</v>
      </c>
      <c r="AC163">
        <v>3246</v>
      </c>
      <c r="AD163" s="5">
        <v>37012.875</v>
      </c>
      <c r="AE163" s="5">
        <v>37015.875</v>
      </c>
    </row>
    <row r="164" spans="1:31" x14ac:dyDescent="0.2">
      <c r="A164" s="71">
        <f t="shared" si="8"/>
        <v>37008</v>
      </c>
      <c r="B164" s="71" t="str">
        <f t="shared" si="9"/>
        <v>US West Power</v>
      </c>
      <c r="C164" s="72">
        <f t="shared" si="10"/>
        <v>400</v>
      </c>
      <c r="D164" s="72">
        <f t="shared" si="11"/>
        <v>3</v>
      </c>
      <c r="E164" s="3">
        <v>1178476</v>
      </c>
      <c r="F164" s="5">
        <v>37008.349074074104</v>
      </c>
      <c r="G164" t="s">
        <v>286</v>
      </c>
      <c r="H164" t="s">
        <v>118</v>
      </c>
      <c r="I164" t="s">
        <v>33</v>
      </c>
      <c r="K164" t="s">
        <v>34</v>
      </c>
      <c r="L164" t="s">
        <v>46</v>
      </c>
      <c r="M164">
        <v>29487</v>
      </c>
      <c r="N164" t="s">
        <v>353</v>
      </c>
      <c r="P164" s="7">
        <v>25</v>
      </c>
      <c r="R164" t="s">
        <v>37</v>
      </c>
      <c r="S164" t="s">
        <v>38</v>
      </c>
      <c r="T164" s="11">
        <v>340</v>
      </c>
      <c r="U164" t="s">
        <v>119</v>
      </c>
      <c r="V164" t="s">
        <v>314</v>
      </c>
      <c r="W164" t="s">
        <v>55</v>
      </c>
      <c r="X164" t="s">
        <v>42</v>
      </c>
      <c r="Y164" t="s">
        <v>43</v>
      </c>
      <c r="Z164" t="s">
        <v>44</v>
      </c>
      <c r="AA164">
        <v>96004381</v>
      </c>
      <c r="AB164">
        <v>594731.1</v>
      </c>
      <c r="AC164">
        <v>12</v>
      </c>
      <c r="AD164" s="5">
        <v>37011.875</v>
      </c>
      <c r="AE164" s="5">
        <v>37011.875</v>
      </c>
    </row>
    <row r="165" spans="1:31" x14ac:dyDescent="0.2">
      <c r="A165" s="71">
        <f t="shared" si="8"/>
        <v>37008</v>
      </c>
      <c r="B165" s="71" t="str">
        <f t="shared" si="9"/>
        <v>US East Power</v>
      </c>
      <c r="C165" s="72">
        <f t="shared" si="10"/>
        <v>3200</v>
      </c>
      <c r="D165" s="72">
        <f t="shared" si="11"/>
        <v>16</v>
      </c>
      <c r="E165" s="3">
        <v>1178556</v>
      </c>
      <c r="F165" s="5">
        <v>37008.3514699074</v>
      </c>
      <c r="G165" t="s">
        <v>111</v>
      </c>
      <c r="H165" t="s">
        <v>32</v>
      </c>
      <c r="I165" t="s">
        <v>33</v>
      </c>
      <c r="K165" t="s">
        <v>34</v>
      </c>
      <c r="L165" t="s">
        <v>74</v>
      </c>
      <c r="M165">
        <v>49213</v>
      </c>
      <c r="N165" t="s">
        <v>302</v>
      </c>
      <c r="O165" s="7">
        <v>50</v>
      </c>
      <c r="R165" t="s">
        <v>37</v>
      </c>
      <c r="S165" t="s">
        <v>38</v>
      </c>
      <c r="T165" s="11">
        <v>80.5</v>
      </c>
      <c r="U165" t="s">
        <v>93</v>
      </c>
      <c r="V165" t="s">
        <v>94</v>
      </c>
      <c r="W165" t="s">
        <v>95</v>
      </c>
      <c r="X165" t="s">
        <v>42</v>
      </c>
      <c r="Y165" t="s">
        <v>43</v>
      </c>
      <c r="Z165" t="s">
        <v>44</v>
      </c>
      <c r="AB165">
        <v>594744.1</v>
      </c>
      <c r="AC165">
        <v>3246</v>
      </c>
      <c r="AD165" s="5">
        <v>37012.875</v>
      </c>
      <c r="AE165" s="5">
        <v>37015.875</v>
      </c>
    </row>
    <row r="166" spans="1:31" x14ac:dyDescent="0.2">
      <c r="A166" s="71">
        <f t="shared" si="8"/>
        <v>37008</v>
      </c>
      <c r="B166" s="71" t="str">
        <f t="shared" si="9"/>
        <v>US West Power</v>
      </c>
      <c r="C166" s="72">
        <f t="shared" si="10"/>
        <v>400</v>
      </c>
      <c r="D166" s="72">
        <f t="shared" si="11"/>
        <v>3</v>
      </c>
      <c r="E166" s="3">
        <v>1178721</v>
      </c>
      <c r="F166" s="5">
        <v>37008.355798611097</v>
      </c>
      <c r="G166" t="s">
        <v>286</v>
      </c>
      <c r="H166" t="s">
        <v>118</v>
      </c>
      <c r="I166" t="s">
        <v>33</v>
      </c>
      <c r="K166" t="s">
        <v>34</v>
      </c>
      <c r="L166" t="s">
        <v>46</v>
      </c>
      <c r="M166">
        <v>29487</v>
      </c>
      <c r="N166" t="s">
        <v>353</v>
      </c>
      <c r="P166" s="7">
        <v>25</v>
      </c>
      <c r="R166" t="s">
        <v>37</v>
      </c>
      <c r="S166" t="s">
        <v>38</v>
      </c>
      <c r="T166" s="11">
        <v>353</v>
      </c>
      <c r="U166" t="s">
        <v>119</v>
      </c>
      <c r="V166" t="s">
        <v>314</v>
      </c>
      <c r="W166" t="s">
        <v>55</v>
      </c>
      <c r="X166" t="s">
        <v>42</v>
      </c>
      <c r="Y166" t="s">
        <v>43</v>
      </c>
      <c r="Z166" t="s">
        <v>44</v>
      </c>
      <c r="AA166">
        <v>96004381</v>
      </c>
      <c r="AB166">
        <v>594763.1</v>
      </c>
      <c r="AC166">
        <v>12</v>
      </c>
      <c r="AD166" s="5">
        <v>37011.875</v>
      </c>
      <c r="AE166" s="5">
        <v>37011.875</v>
      </c>
    </row>
    <row r="167" spans="1:31" x14ac:dyDescent="0.2">
      <c r="A167" s="71">
        <f t="shared" si="8"/>
        <v>37008</v>
      </c>
      <c r="B167" s="71" t="str">
        <f t="shared" si="9"/>
        <v>Natural Gas</v>
      </c>
      <c r="C167" s="72">
        <f t="shared" si="10"/>
        <v>620000</v>
      </c>
      <c r="D167" s="72">
        <f t="shared" si="11"/>
        <v>155</v>
      </c>
      <c r="E167" s="3">
        <v>1178858</v>
      </c>
      <c r="F167" s="5">
        <v>37008.3590162037</v>
      </c>
      <c r="G167" t="s">
        <v>103</v>
      </c>
      <c r="H167" t="s">
        <v>118</v>
      </c>
      <c r="I167" t="s">
        <v>33</v>
      </c>
      <c r="K167" t="s">
        <v>63</v>
      </c>
      <c r="L167" t="s">
        <v>80</v>
      </c>
      <c r="M167">
        <v>49365</v>
      </c>
      <c r="N167" t="s">
        <v>354</v>
      </c>
      <c r="O167" s="7">
        <v>20000</v>
      </c>
      <c r="R167" t="s">
        <v>66</v>
      </c>
      <c r="S167" t="s">
        <v>38</v>
      </c>
      <c r="T167" s="11">
        <v>4.8849999999999998</v>
      </c>
      <c r="U167" t="s">
        <v>309</v>
      </c>
      <c r="V167" t="s">
        <v>160</v>
      </c>
      <c r="W167" t="s">
        <v>161</v>
      </c>
      <c r="X167" t="s">
        <v>70</v>
      </c>
      <c r="Y167" t="s">
        <v>43</v>
      </c>
      <c r="Z167" t="s">
        <v>71</v>
      </c>
      <c r="AA167">
        <v>96045266</v>
      </c>
      <c r="AB167" t="s">
        <v>355</v>
      </c>
      <c r="AC167">
        <v>53350</v>
      </c>
      <c r="AD167" s="5">
        <v>37012.607638888898</v>
      </c>
      <c r="AE167" s="5">
        <v>37042.607638888898</v>
      </c>
    </row>
    <row r="168" spans="1:31" x14ac:dyDescent="0.2">
      <c r="A168" s="71">
        <f t="shared" si="8"/>
        <v>37008</v>
      </c>
      <c r="B168" s="71" t="str">
        <f t="shared" si="9"/>
        <v>Natural Gas</v>
      </c>
      <c r="C168" s="72">
        <f t="shared" si="10"/>
        <v>3100000</v>
      </c>
      <c r="D168" s="72">
        <f t="shared" si="11"/>
        <v>775</v>
      </c>
      <c r="E168" s="3">
        <v>1178868</v>
      </c>
      <c r="F168" s="5">
        <v>37008.359456018501</v>
      </c>
      <c r="G168" t="s">
        <v>103</v>
      </c>
      <c r="H168" t="s">
        <v>118</v>
      </c>
      <c r="I168" t="s">
        <v>33</v>
      </c>
      <c r="K168" t="s">
        <v>63</v>
      </c>
      <c r="L168" t="s">
        <v>80</v>
      </c>
      <c r="M168">
        <v>49365</v>
      </c>
      <c r="N168" t="s">
        <v>354</v>
      </c>
      <c r="O168" s="7">
        <v>100000</v>
      </c>
      <c r="R168" t="s">
        <v>66</v>
      </c>
      <c r="S168" t="s">
        <v>38</v>
      </c>
      <c r="T168" s="11">
        <v>4.8849999999999998</v>
      </c>
      <c r="U168" t="s">
        <v>309</v>
      </c>
      <c r="V168" t="s">
        <v>160</v>
      </c>
      <c r="W168" t="s">
        <v>161</v>
      </c>
      <c r="X168" t="s">
        <v>70</v>
      </c>
      <c r="Y168" t="s">
        <v>43</v>
      </c>
      <c r="Z168" t="s">
        <v>71</v>
      </c>
      <c r="AA168">
        <v>96045266</v>
      </c>
      <c r="AB168" t="s">
        <v>356</v>
      </c>
      <c r="AC168">
        <v>53350</v>
      </c>
      <c r="AD168" s="5">
        <v>37012.607638888898</v>
      </c>
      <c r="AE168" s="5">
        <v>37042.607638888898</v>
      </c>
    </row>
    <row r="169" spans="1:31" x14ac:dyDescent="0.2">
      <c r="A169" s="71">
        <f t="shared" si="8"/>
        <v>37008</v>
      </c>
      <c r="B169" s="71" t="str">
        <f t="shared" si="9"/>
        <v>US East Power</v>
      </c>
      <c r="C169" s="72">
        <f t="shared" si="10"/>
        <v>800</v>
      </c>
      <c r="D169" s="72">
        <f t="shared" si="11"/>
        <v>4</v>
      </c>
      <c r="E169" s="3">
        <v>1179176</v>
      </c>
      <c r="F169" s="5">
        <v>37008.365532407399</v>
      </c>
      <c r="G169" t="s">
        <v>111</v>
      </c>
      <c r="H169" t="s">
        <v>32</v>
      </c>
      <c r="I169" t="s">
        <v>33</v>
      </c>
      <c r="K169" t="s">
        <v>34</v>
      </c>
      <c r="L169" t="s">
        <v>74</v>
      </c>
      <c r="M169">
        <v>49119</v>
      </c>
      <c r="N169" t="s">
        <v>271</v>
      </c>
      <c r="O169" s="7">
        <v>50</v>
      </c>
      <c r="R169" t="s">
        <v>37</v>
      </c>
      <c r="S169" t="s">
        <v>38</v>
      </c>
      <c r="T169" s="11">
        <v>59.8</v>
      </c>
      <c r="U169" t="s">
        <v>93</v>
      </c>
      <c r="V169" t="s">
        <v>94</v>
      </c>
      <c r="W169" t="s">
        <v>95</v>
      </c>
      <c r="X169" t="s">
        <v>42</v>
      </c>
      <c r="Y169" t="s">
        <v>43</v>
      </c>
      <c r="Z169" t="s">
        <v>44</v>
      </c>
      <c r="AB169">
        <v>594816.1</v>
      </c>
      <c r="AC169">
        <v>3246</v>
      </c>
      <c r="AD169" s="5">
        <v>37011.875</v>
      </c>
      <c r="AE169" s="5">
        <v>37011.875</v>
      </c>
    </row>
    <row r="170" spans="1:31" x14ac:dyDescent="0.2">
      <c r="A170" s="71">
        <f t="shared" si="8"/>
        <v>37008</v>
      </c>
      <c r="B170" s="71" t="str">
        <f t="shared" si="9"/>
        <v>Natural Gas</v>
      </c>
      <c r="C170" s="72">
        <f t="shared" si="10"/>
        <v>310000</v>
      </c>
      <c r="D170" s="72">
        <f t="shared" si="11"/>
        <v>92.999999999999986</v>
      </c>
      <c r="E170" s="3">
        <v>1179917</v>
      </c>
      <c r="F170" s="5">
        <v>37008.383009259298</v>
      </c>
      <c r="G170" t="s">
        <v>152</v>
      </c>
      <c r="H170" t="s">
        <v>32</v>
      </c>
      <c r="I170" t="s">
        <v>33</v>
      </c>
      <c r="K170" t="s">
        <v>63</v>
      </c>
      <c r="L170" t="s">
        <v>80</v>
      </c>
      <c r="M170">
        <v>28311</v>
      </c>
      <c r="N170" t="s">
        <v>357</v>
      </c>
      <c r="P170" s="7">
        <v>10000</v>
      </c>
      <c r="R170" t="s">
        <v>66</v>
      </c>
      <c r="S170" t="s">
        <v>38</v>
      </c>
      <c r="T170" s="11">
        <v>4.4000000000000004</v>
      </c>
      <c r="U170" t="s">
        <v>67</v>
      </c>
      <c r="V170" t="s">
        <v>358</v>
      </c>
      <c r="W170" t="s">
        <v>359</v>
      </c>
      <c r="X170" t="s">
        <v>70</v>
      </c>
      <c r="Y170" t="s">
        <v>43</v>
      </c>
      <c r="Z170" t="s">
        <v>71</v>
      </c>
      <c r="AA170">
        <v>96011840</v>
      </c>
      <c r="AB170" t="s">
        <v>360</v>
      </c>
      <c r="AC170">
        <v>57508</v>
      </c>
      <c r="AD170" s="5">
        <v>37012.875</v>
      </c>
      <c r="AE170" s="5">
        <v>37042.875</v>
      </c>
    </row>
    <row r="171" spans="1:31" x14ac:dyDescent="0.2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77.5</v>
      </c>
      <c r="E171" s="3">
        <v>1180324</v>
      </c>
      <c r="F171" s="5">
        <v>37008.395219907397</v>
      </c>
      <c r="G171" t="s">
        <v>79</v>
      </c>
      <c r="H171" t="s">
        <v>118</v>
      </c>
      <c r="I171" t="s">
        <v>33</v>
      </c>
      <c r="K171" t="s">
        <v>63</v>
      </c>
      <c r="L171" t="s">
        <v>64</v>
      </c>
      <c r="M171">
        <v>34000</v>
      </c>
      <c r="N171" t="s">
        <v>361</v>
      </c>
      <c r="P171" s="7">
        <v>10000</v>
      </c>
      <c r="R171" t="s">
        <v>66</v>
      </c>
      <c r="S171" t="s">
        <v>38</v>
      </c>
      <c r="T171" s="11">
        <v>3.7499999999999999E-2</v>
      </c>
      <c r="U171" t="s">
        <v>309</v>
      </c>
      <c r="V171" t="s">
        <v>160</v>
      </c>
      <c r="W171" t="s">
        <v>161</v>
      </c>
      <c r="X171" t="s">
        <v>70</v>
      </c>
      <c r="Y171" t="s">
        <v>43</v>
      </c>
      <c r="Z171" t="s">
        <v>71</v>
      </c>
      <c r="AA171">
        <v>96021110</v>
      </c>
      <c r="AB171" t="s">
        <v>362</v>
      </c>
      <c r="AC171">
        <v>57399</v>
      </c>
      <c r="AD171" s="5">
        <v>37073</v>
      </c>
      <c r="AE171" s="5">
        <v>37103</v>
      </c>
    </row>
    <row r="172" spans="1:31" x14ac:dyDescent="0.2">
      <c r="A172" s="71">
        <f t="shared" si="8"/>
        <v>37008</v>
      </c>
      <c r="B172" s="71" t="str">
        <f t="shared" si="9"/>
        <v>US East Power</v>
      </c>
      <c r="C172" s="72">
        <f t="shared" si="10"/>
        <v>73600</v>
      </c>
      <c r="D172" s="72">
        <f t="shared" si="11"/>
        <v>368</v>
      </c>
      <c r="E172" s="3">
        <v>1180778</v>
      </c>
      <c r="F172" s="5">
        <v>37008.417384259301</v>
      </c>
      <c r="G172" t="s">
        <v>120</v>
      </c>
      <c r="H172" t="s">
        <v>32</v>
      </c>
      <c r="I172" t="s">
        <v>33</v>
      </c>
      <c r="K172" t="s">
        <v>34</v>
      </c>
      <c r="L172" t="s">
        <v>74</v>
      </c>
      <c r="M172">
        <v>33009</v>
      </c>
      <c r="N172" t="s">
        <v>243</v>
      </c>
      <c r="O172" s="7">
        <v>50</v>
      </c>
      <c r="R172" t="s">
        <v>37</v>
      </c>
      <c r="S172" t="s">
        <v>38</v>
      </c>
      <c r="T172" s="11">
        <v>57</v>
      </c>
      <c r="U172" t="s">
        <v>76</v>
      </c>
      <c r="V172" t="s">
        <v>232</v>
      </c>
      <c r="W172" t="s">
        <v>78</v>
      </c>
      <c r="X172" t="s">
        <v>42</v>
      </c>
      <c r="Y172" t="s">
        <v>43</v>
      </c>
      <c r="Z172" t="s">
        <v>44</v>
      </c>
      <c r="AA172">
        <v>96004396</v>
      </c>
      <c r="AB172">
        <v>594969.1</v>
      </c>
      <c r="AC172">
        <v>64245</v>
      </c>
      <c r="AD172" s="5">
        <v>37165.715972222199</v>
      </c>
      <c r="AE172" s="5">
        <v>37256.715972222199</v>
      </c>
    </row>
    <row r="173" spans="1:31" x14ac:dyDescent="0.2">
      <c r="A173" s="71">
        <f t="shared" si="8"/>
        <v>37008</v>
      </c>
      <c r="B173" s="71" t="str">
        <f t="shared" si="9"/>
        <v>US East Power</v>
      </c>
      <c r="C173" s="72">
        <f t="shared" si="10"/>
        <v>20000</v>
      </c>
      <c r="D173" s="72">
        <f t="shared" si="11"/>
        <v>100</v>
      </c>
      <c r="E173" s="3">
        <v>1180938</v>
      </c>
      <c r="F173" s="5">
        <v>37008.423715277801</v>
      </c>
      <c r="G173" t="s">
        <v>111</v>
      </c>
      <c r="H173" t="s">
        <v>32</v>
      </c>
      <c r="I173" t="s">
        <v>33</v>
      </c>
      <c r="K173" t="s">
        <v>34</v>
      </c>
      <c r="L173" t="s">
        <v>74</v>
      </c>
      <c r="M173">
        <v>49157</v>
      </c>
      <c r="N173" t="s">
        <v>363</v>
      </c>
      <c r="O173" s="7">
        <v>50</v>
      </c>
      <c r="R173" t="s">
        <v>37</v>
      </c>
      <c r="S173" t="s">
        <v>38</v>
      </c>
      <c r="T173" s="11">
        <v>54.5</v>
      </c>
      <c r="U173" t="s">
        <v>93</v>
      </c>
      <c r="V173" t="s">
        <v>94</v>
      </c>
      <c r="W173" t="s">
        <v>95</v>
      </c>
      <c r="X173" t="s">
        <v>42</v>
      </c>
      <c r="Y173" t="s">
        <v>43</v>
      </c>
      <c r="Z173" t="s">
        <v>44</v>
      </c>
      <c r="AB173">
        <v>594975.1</v>
      </c>
      <c r="AC173">
        <v>3246</v>
      </c>
      <c r="AD173" s="5">
        <v>37018.875</v>
      </c>
      <c r="AE173" s="5">
        <v>37042.875</v>
      </c>
    </row>
    <row r="174" spans="1:31" x14ac:dyDescent="0.2">
      <c r="A174" s="71">
        <f t="shared" si="8"/>
        <v>37008</v>
      </c>
      <c r="B174" s="71" t="str">
        <f t="shared" si="9"/>
        <v>CAN Power</v>
      </c>
      <c r="C174" s="72">
        <f t="shared" si="10"/>
        <v>12400</v>
      </c>
      <c r="D174" s="72">
        <f t="shared" si="11"/>
        <v>93</v>
      </c>
      <c r="E174" s="3">
        <v>1180960</v>
      </c>
      <c r="F174" s="5">
        <v>37008.425439814797</v>
      </c>
      <c r="G174" t="s">
        <v>364</v>
      </c>
      <c r="H174" t="s">
        <v>32</v>
      </c>
      <c r="I174" t="s">
        <v>33</v>
      </c>
      <c r="K174" t="s">
        <v>34</v>
      </c>
      <c r="L174" t="s">
        <v>365</v>
      </c>
      <c r="M174">
        <v>47110</v>
      </c>
      <c r="N174" t="s">
        <v>366</v>
      </c>
      <c r="P174" s="7">
        <v>25</v>
      </c>
      <c r="R174" t="s">
        <v>367</v>
      </c>
      <c r="S174" t="s">
        <v>368</v>
      </c>
      <c r="T174" s="11">
        <v>110</v>
      </c>
      <c r="U174" t="s">
        <v>369</v>
      </c>
      <c r="V174" t="s">
        <v>370</v>
      </c>
      <c r="W174" t="s">
        <v>371</v>
      </c>
      <c r="X174" t="s">
        <v>42</v>
      </c>
      <c r="Y174" t="s">
        <v>43</v>
      </c>
      <c r="Z174" t="s">
        <v>157</v>
      </c>
      <c r="AA174">
        <v>96001822</v>
      </c>
      <c r="AB174">
        <v>594978.1</v>
      </c>
      <c r="AC174">
        <v>48528</v>
      </c>
      <c r="AD174" s="5">
        <v>37012</v>
      </c>
      <c r="AE174" s="5">
        <v>37042</v>
      </c>
    </row>
    <row r="175" spans="1:31" x14ac:dyDescent="0.2">
      <c r="A175" s="71">
        <f t="shared" si="8"/>
        <v>37008</v>
      </c>
      <c r="B175" s="71" t="str">
        <f t="shared" si="9"/>
        <v>US East Power</v>
      </c>
      <c r="C175" s="72">
        <f t="shared" si="10"/>
        <v>3200</v>
      </c>
      <c r="D175" s="72">
        <f t="shared" si="11"/>
        <v>16</v>
      </c>
      <c r="E175" s="3">
        <v>1181711</v>
      </c>
      <c r="F175" s="5">
        <v>37008.489907407398</v>
      </c>
      <c r="G175" t="s">
        <v>253</v>
      </c>
      <c r="H175" t="s">
        <v>118</v>
      </c>
      <c r="I175" t="s">
        <v>33</v>
      </c>
      <c r="K175" t="s">
        <v>34</v>
      </c>
      <c r="L175" t="s">
        <v>170</v>
      </c>
      <c r="M175">
        <v>49345</v>
      </c>
      <c r="N175" t="s">
        <v>372</v>
      </c>
      <c r="O175" s="7">
        <v>50</v>
      </c>
      <c r="R175" t="s">
        <v>37</v>
      </c>
      <c r="S175" t="s">
        <v>38</v>
      </c>
      <c r="T175" s="11">
        <v>57</v>
      </c>
      <c r="U175" t="s">
        <v>165</v>
      </c>
      <c r="V175" t="s">
        <v>173</v>
      </c>
      <c r="W175" t="s">
        <v>90</v>
      </c>
      <c r="X175" t="s">
        <v>42</v>
      </c>
      <c r="Y175" t="s">
        <v>43</v>
      </c>
      <c r="Z175" t="s">
        <v>71</v>
      </c>
      <c r="AB175">
        <v>595121.1</v>
      </c>
      <c r="AC175">
        <v>69121</v>
      </c>
      <c r="AD175" s="5">
        <v>37012.875</v>
      </c>
      <c r="AE175" s="5">
        <v>37015.875</v>
      </c>
    </row>
    <row r="176" spans="1:31" x14ac:dyDescent="0.2">
      <c r="A176" s="71">
        <f t="shared" si="8"/>
        <v>37008</v>
      </c>
      <c r="B176" s="71" t="str">
        <f t="shared" si="9"/>
        <v>US West Power</v>
      </c>
      <c r="C176" s="72">
        <f t="shared" si="10"/>
        <v>12400</v>
      </c>
      <c r="D176" s="72">
        <f t="shared" si="11"/>
        <v>93</v>
      </c>
      <c r="E176" s="3">
        <v>1181882</v>
      </c>
      <c r="F176" s="5">
        <v>37008.509131944404</v>
      </c>
      <c r="G176" t="s">
        <v>116</v>
      </c>
      <c r="H176" t="s">
        <v>32</v>
      </c>
      <c r="I176" t="s">
        <v>33</v>
      </c>
      <c r="K176" t="s">
        <v>34</v>
      </c>
      <c r="L176" t="s">
        <v>46</v>
      </c>
      <c r="M176">
        <v>38571</v>
      </c>
      <c r="N176" t="s">
        <v>373</v>
      </c>
      <c r="P176" s="7">
        <v>25</v>
      </c>
      <c r="R176" t="s">
        <v>37</v>
      </c>
      <c r="S176" t="s">
        <v>38</v>
      </c>
      <c r="T176" s="11">
        <v>154</v>
      </c>
      <c r="U176" t="s">
        <v>58</v>
      </c>
      <c r="V176" t="s">
        <v>290</v>
      </c>
      <c r="W176" t="s">
        <v>55</v>
      </c>
      <c r="X176" t="s">
        <v>42</v>
      </c>
      <c r="Y176" t="s">
        <v>43</v>
      </c>
      <c r="Z176" t="s">
        <v>44</v>
      </c>
      <c r="AA176">
        <v>96019669</v>
      </c>
      <c r="AB176">
        <v>595180.1</v>
      </c>
      <c r="AC176">
        <v>9409</v>
      </c>
      <c r="AD176" s="5">
        <v>37012.875</v>
      </c>
      <c r="AE176" s="5">
        <v>37042.875</v>
      </c>
    </row>
    <row r="177" spans="1:31" x14ac:dyDescent="0.2">
      <c r="A177" s="71">
        <f t="shared" si="8"/>
        <v>37008</v>
      </c>
      <c r="B177" s="71" t="str">
        <f t="shared" si="9"/>
        <v>US East Power</v>
      </c>
      <c r="C177" s="72">
        <f t="shared" si="10"/>
        <v>800</v>
      </c>
      <c r="D177" s="72">
        <f t="shared" si="11"/>
        <v>4</v>
      </c>
      <c r="E177" s="3">
        <v>1182166</v>
      </c>
      <c r="F177" s="5">
        <v>37008.553124999999</v>
      </c>
      <c r="G177" t="s">
        <v>73</v>
      </c>
      <c r="H177" t="s">
        <v>32</v>
      </c>
      <c r="I177" t="s">
        <v>33</v>
      </c>
      <c r="K177" t="s">
        <v>34</v>
      </c>
      <c r="L177" t="s">
        <v>170</v>
      </c>
      <c r="M177">
        <v>49147</v>
      </c>
      <c r="N177" t="s">
        <v>374</v>
      </c>
      <c r="O177" s="7">
        <v>50</v>
      </c>
      <c r="R177" t="s">
        <v>37</v>
      </c>
      <c r="S177" t="s">
        <v>38</v>
      </c>
      <c r="T177" s="11">
        <v>50</v>
      </c>
      <c r="U177" t="s">
        <v>172</v>
      </c>
      <c r="V177" t="s">
        <v>173</v>
      </c>
      <c r="W177" t="s">
        <v>90</v>
      </c>
      <c r="X177" t="s">
        <v>42</v>
      </c>
      <c r="Y177" t="s">
        <v>43</v>
      </c>
      <c r="Z177" t="s">
        <v>71</v>
      </c>
      <c r="AA177">
        <v>96051537</v>
      </c>
      <c r="AB177">
        <v>595315.1</v>
      </c>
      <c r="AC177">
        <v>66682</v>
      </c>
      <c r="AD177" s="5">
        <v>37011.875</v>
      </c>
      <c r="AE177" s="5">
        <v>37011.875</v>
      </c>
    </row>
    <row r="178" spans="1:31" x14ac:dyDescent="0.2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1182202</v>
      </c>
      <c r="F178" s="5">
        <v>37008.560532407399</v>
      </c>
      <c r="G178" t="s">
        <v>73</v>
      </c>
      <c r="H178" t="s">
        <v>32</v>
      </c>
      <c r="I178" t="s">
        <v>33</v>
      </c>
      <c r="K178" t="s">
        <v>34</v>
      </c>
      <c r="L178" t="s">
        <v>170</v>
      </c>
      <c r="M178">
        <v>49147</v>
      </c>
      <c r="N178" t="s">
        <v>374</v>
      </c>
      <c r="P178" s="7">
        <v>50</v>
      </c>
      <c r="R178" t="s">
        <v>37</v>
      </c>
      <c r="S178" t="s">
        <v>38</v>
      </c>
      <c r="T178" s="11">
        <v>50</v>
      </c>
      <c r="U178" t="s">
        <v>172</v>
      </c>
      <c r="V178" t="s">
        <v>173</v>
      </c>
      <c r="W178" t="s">
        <v>90</v>
      </c>
      <c r="X178" t="s">
        <v>42</v>
      </c>
      <c r="Y178" t="s">
        <v>43</v>
      </c>
      <c r="Z178" t="s">
        <v>71</v>
      </c>
      <c r="AA178">
        <v>96051537</v>
      </c>
      <c r="AB178">
        <v>595332.1</v>
      </c>
      <c r="AC178">
        <v>66682</v>
      </c>
      <c r="AD178" s="5">
        <v>37011.875</v>
      </c>
      <c r="AE178" s="5">
        <v>37011.875</v>
      </c>
    </row>
    <row r="179" spans="1:31" x14ac:dyDescent="0.2">
      <c r="A179" s="71">
        <f t="shared" si="8"/>
        <v>37011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1183084</v>
      </c>
      <c r="F179" s="5">
        <v>37011.278368055602</v>
      </c>
      <c r="G179" t="s">
        <v>198</v>
      </c>
      <c r="H179" t="s">
        <v>32</v>
      </c>
      <c r="I179" t="s">
        <v>33</v>
      </c>
      <c r="K179" t="s">
        <v>34</v>
      </c>
      <c r="L179" t="s">
        <v>74</v>
      </c>
      <c r="M179">
        <v>29088</v>
      </c>
      <c r="N179" t="s">
        <v>379</v>
      </c>
      <c r="O179" s="7">
        <v>50</v>
      </c>
      <c r="R179" t="s">
        <v>37</v>
      </c>
      <c r="S179" t="s">
        <v>38</v>
      </c>
      <c r="T179" s="11">
        <v>55.5</v>
      </c>
      <c r="U179" t="s">
        <v>93</v>
      </c>
      <c r="V179" t="s">
        <v>94</v>
      </c>
      <c r="W179" t="s">
        <v>95</v>
      </c>
      <c r="X179" t="s">
        <v>42</v>
      </c>
      <c r="Y179" t="s">
        <v>43</v>
      </c>
      <c r="Z179" t="s">
        <v>44</v>
      </c>
      <c r="AA179">
        <v>96057479</v>
      </c>
      <c r="AB179" t="s">
        <v>380</v>
      </c>
      <c r="AC179">
        <v>55134</v>
      </c>
      <c r="AD179" s="5">
        <v>37012.875</v>
      </c>
      <c r="AE179" s="5">
        <v>37012.875</v>
      </c>
    </row>
    <row r="180" spans="1:31" x14ac:dyDescent="0.2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1183357</v>
      </c>
      <c r="F180" s="5">
        <v>37011.315729166701</v>
      </c>
      <c r="G180" t="s">
        <v>101</v>
      </c>
      <c r="H180" t="s">
        <v>32</v>
      </c>
      <c r="I180" t="s">
        <v>33</v>
      </c>
      <c r="K180" t="s">
        <v>34</v>
      </c>
      <c r="L180" t="s">
        <v>74</v>
      </c>
      <c r="M180">
        <v>29088</v>
      </c>
      <c r="N180" t="s">
        <v>379</v>
      </c>
      <c r="P180" s="7">
        <v>50</v>
      </c>
      <c r="R180" t="s">
        <v>37</v>
      </c>
      <c r="S180" t="s">
        <v>38</v>
      </c>
      <c r="T180" s="11">
        <v>55</v>
      </c>
      <c r="U180" t="s">
        <v>93</v>
      </c>
      <c r="V180" t="s">
        <v>94</v>
      </c>
      <c r="W180" t="s">
        <v>95</v>
      </c>
      <c r="X180" t="s">
        <v>42</v>
      </c>
      <c r="Y180" t="s">
        <v>43</v>
      </c>
      <c r="Z180" t="s">
        <v>44</v>
      </c>
      <c r="AA180">
        <v>96006417</v>
      </c>
      <c r="AB180">
        <v>596032.1</v>
      </c>
      <c r="AC180">
        <v>56264</v>
      </c>
      <c r="AD180" s="5">
        <v>37012.875</v>
      </c>
      <c r="AE180" s="5">
        <v>37012.875</v>
      </c>
    </row>
    <row r="181" spans="1:31" x14ac:dyDescent="0.2">
      <c r="A181" s="71">
        <f t="shared" si="8"/>
        <v>37011</v>
      </c>
      <c r="B181" s="71" t="str">
        <f t="shared" si="9"/>
        <v>US East Power</v>
      </c>
      <c r="C181" s="72">
        <f t="shared" si="10"/>
        <v>20000</v>
      </c>
      <c r="D181" s="72">
        <f t="shared" si="11"/>
        <v>100</v>
      </c>
      <c r="E181" s="3">
        <v>1183478</v>
      </c>
      <c r="F181" s="5">
        <v>37011.323773148099</v>
      </c>
      <c r="G181" t="s">
        <v>111</v>
      </c>
      <c r="H181" t="s">
        <v>32</v>
      </c>
      <c r="I181" t="s">
        <v>33</v>
      </c>
      <c r="K181" t="s">
        <v>34</v>
      </c>
      <c r="L181" t="s">
        <v>74</v>
      </c>
      <c r="M181">
        <v>49157</v>
      </c>
      <c r="N181" t="s">
        <v>363</v>
      </c>
      <c r="O181" s="7">
        <v>50</v>
      </c>
      <c r="R181" t="s">
        <v>37</v>
      </c>
      <c r="S181" t="s">
        <v>38</v>
      </c>
      <c r="T181" s="11">
        <v>49.75</v>
      </c>
      <c r="U181" t="s">
        <v>93</v>
      </c>
      <c r="V181" t="s">
        <v>94</v>
      </c>
      <c r="W181" t="s">
        <v>95</v>
      </c>
      <c r="X181" t="s">
        <v>42</v>
      </c>
      <c r="Y181" t="s">
        <v>43</v>
      </c>
      <c r="Z181" t="s">
        <v>44</v>
      </c>
      <c r="AB181">
        <v>596081.1</v>
      </c>
      <c r="AC181">
        <v>3246</v>
      </c>
      <c r="AD181" s="5">
        <v>37018.875</v>
      </c>
      <c r="AE181" s="5">
        <v>37042.875</v>
      </c>
    </row>
    <row r="182" spans="1:31" x14ac:dyDescent="0.2">
      <c r="A182" s="71">
        <f t="shared" si="8"/>
        <v>37011</v>
      </c>
      <c r="B182" s="71" t="str">
        <f t="shared" si="9"/>
        <v>US East Power</v>
      </c>
      <c r="C182" s="72">
        <f t="shared" si="10"/>
        <v>800</v>
      </c>
      <c r="D182" s="72">
        <f t="shared" si="11"/>
        <v>4</v>
      </c>
      <c r="E182" s="3">
        <v>1183491</v>
      </c>
      <c r="F182" s="5">
        <v>37011.324236111097</v>
      </c>
      <c r="G182" t="s">
        <v>101</v>
      </c>
      <c r="H182" t="s">
        <v>32</v>
      </c>
      <c r="I182" t="s">
        <v>33</v>
      </c>
      <c r="K182" t="s">
        <v>34</v>
      </c>
      <c r="L182" t="s">
        <v>74</v>
      </c>
      <c r="M182">
        <v>29088</v>
      </c>
      <c r="N182" t="s">
        <v>379</v>
      </c>
      <c r="P182" s="7">
        <v>50</v>
      </c>
      <c r="R182" t="s">
        <v>37</v>
      </c>
      <c r="S182" t="s">
        <v>38</v>
      </c>
      <c r="T182" s="11">
        <v>54.5</v>
      </c>
      <c r="U182" t="s">
        <v>93</v>
      </c>
      <c r="V182" t="s">
        <v>94</v>
      </c>
      <c r="W182" t="s">
        <v>95</v>
      </c>
      <c r="X182" t="s">
        <v>42</v>
      </c>
      <c r="Y182" t="s">
        <v>43</v>
      </c>
      <c r="Z182" t="s">
        <v>44</v>
      </c>
      <c r="AA182">
        <v>96006417</v>
      </c>
      <c r="AB182">
        <v>596084.1</v>
      </c>
      <c r="AC182">
        <v>56264</v>
      </c>
      <c r="AD182" s="5">
        <v>37012.875</v>
      </c>
      <c r="AE182" s="5">
        <v>37012.875</v>
      </c>
    </row>
    <row r="183" spans="1:31" x14ac:dyDescent="0.2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1183561</v>
      </c>
      <c r="F183" s="5">
        <v>37011.329189814802</v>
      </c>
      <c r="G183" t="s">
        <v>101</v>
      </c>
      <c r="H183" t="s">
        <v>32</v>
      </c>
      <c r="I183" t="s">
        <v>33</v>
      </c>
      <c r="K183" t="s">
        <v>34</v>
      </c>
      <c r="L183" t="s">
        <v>74</v>
      </c>
      <c r="M183">
        <v>29088</v>
      </c>
      <c r="N183" t="s">
        <v>379</v>
      </c>
      <c r="P183" s="7">
        <v>50</v>
      </c>
      <c r="R183" t="s">
        <v>37</v>
      </c>
      <c r="S183" t="s">
        <v>38</v>
      </c>
      <c r="T183" s="11">
        <v>54.25</v>
      </c>
      <c r="U183" t="s">
        <v>93</v>
      </c>
      <c r="V183" t="s">
        <v>94</v>
      </c>
      <c r="W183" t="s">
        <v>95</v>
      </c>
      <c r="X183" t="s">
        <v>42</v>
      </c>
      <c r="Y183" t="s">
        <v>43</v>
      </c>
      <c r="Z183" t="s">
        <v>44</v>
      </c>
      <c r="AA183">
        <v>96006417</v>
      </c>
      <c r="AB183">
        <v>596113.1</v>
      </c>
      <c r="AC183">
        <v>56264</v>
      </c>
      <c r="AD183" s="5">
        <v>37012.875</v>
      </c>
      <c r="AE183" s="5">
        <v>37012.875</v>
      </c>
    </row>
    <row r="184" spans="1:31" x14ac:dyDescent="0.2">
      <c r="A184" s="71">
        <f t="shared" si="8"/>
        <v>37011</v>
      </c>
      <c r="B184" s="71" t="str">
        <f t="shared" si="9"/>
        <v>US East Power</v>
      </c>
      <c r="C184" s="72">
        <f t="shared" si="10"/>
        <v>24000</v>
      </c>
      <c r="D184" s="72">
        <f t="shared" si="11"/>
        <v>120</v>
      </c>
      <c r="E184" s="3">
        <v>1183856</v>
      </c>
      <c r="F184" s="5">
        <v>37011.342164351903</v>
      </c>
      <c r="G184" t="s">
        <v>111</v>
      </c>
      <c r="H184" t="s">
        <v>32</v>
      </c>
      <c r="I184" t="s">
        <v>33</v>
      </c>
      <c r="K184" t="s">
        <v>34</v>
      </c>
      <c r="L184" t="s">
        <v>74</v>
      </c>
      <c r="M184">
        <v>29084</v>
      </c>
      <c r="N184" t="s">
        <v>381</v>
      </c>
      <c r="O184" s="7">
        <v>50</v>
      </c>
      <c r="R184" t="s">
        <v>37</v>
      </c>
      <c r="S184" t="s">
        <v>38</v>
      </c>
      <c r="T184" s="11">
        <v>52</v>
      </c>
      <c r="U184" t="s">
        <v>93</v>
      </c>
      <c r="V184" t="s">
        <v>94</v>
      </c>
      <c r="W184" t="s">
        <v>95</v>
      </c>
      <c r="X184" t="s">
        <v>42</v>
      </c>
      <c r="Y184" t="s">
        <v>43</v>
      </c>
      <c r="Z184" t="s">
        <v>44</v>
      </c>
      <c r="AB184">
        <v>596213.1</v>
      </c>
      <c r="AC184">
        <v>3246</v>
      </c>
      <c r="AD184" s="5">
        <v>37013.875</v>
      </c>
      <c r="AE184" s="5">
        <v>37042.875</v>
      </c>
    </row>
    <row r="185" spans="1:31" x14ac:dyDescent="0.2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1183867</v>
      </c>
      <c r="F185" s="5">
        <v>37011.342685185198</v>
      </c>
      <c r="G185" t="s">
        <v>111</v>
      </c>
      <c r="H185" t="s">
        <v>32</v>
      </c>
      <c r="I185" t="s">
        <v>33</v>
      </c>
      <c r="K185" t="s">
        <v>34</v>
      </c>
      <c r="L185" t="s">
        <v>74</v>
      </c>
      <c r="M185">
        <v>29084</v>
      </c>
      <c r="N185" t="s">
        <v>381</v>
      </c>
      <c r="O185" s="7">
        <v>50</v>
      </c>
      <c r="R185" t="s">
        <v>37</v>
      </c>
      <c r="S185" t="s">
        <v>38</v>
      </c>
      <c r="T185" s="11">
        <v>51.75</v>
      </c>
      <c r="U185" t="s">
        <v>93</v>
      </c>
      <c r="V185" t="s">
        <v>94</v>
      </c>
      <c r="W185" t="s">
        <v>95</v>
      </c>
      <c r="X185" t="s">
        <v>42</v>
      </c>
      <c r="Y185" t="s">
        <v>43</v>
      </c>
      <c r="Z185" t="s">
        <v>44</v>
      </c>
      <c r="AB185">
        <v>596220.1</v>
      </c>
      <c r="AC185">
        <v>3246</v>
      </c>
      <c r="AD185" s="5">
        <v>37013.875</v>
      </c>
      <c r="AE185" s="5">
        <v>37042.875</v>
      </c>
    </row>
    <row r="186" spans="1:31" x14ac:dyDescent="0.2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1185605</v>
      </c>
      <c r="F186" s="5">
        <v>37011.391134259298</v>
      </c>
      <c r="G186" t="s">
        <v>53</v>
      </c>
      <c r="H186" t="s">
        <v>118</v>
      </c>
      <c r="I186" t="s">
        <v>33</v>
      </c>
      <c r="K186" t="s">
        <v>34</v>
      </c>
      <c r="L186" t="s">
        <v>74</v>
      </c>
      <c r="M186">
        <v>29065</v>
      </c>
      <c r="N186" t="s">
        <v>382</v>
      </c>
      <c r="P186" s="7">
        <v>50</v>
      </c>
      <c r="R186" t="s">
        <v>37</v>
      </c>
      <c r="S186" t="s">
        <v>38</v>
      </c>
      <c r="T186" s="11">
        <v>50.5</v>
      </c>
      <c r="U186" t="s">
        <v>150</v>
      </c>
      <c r="V186" t="s">
        <v>151</v>
      </c>
      <c r="W186" t="s">
        <v>127</v>
      </c>
      <c r="X186" t="s">
        <v>42</v>
      </c>
      <c r="Y186" t="s">
        <v>43</v>
      </c>
      <c r="Z186" t="s">
        <v>44</v>
      </c>
      <c r="AA186">
        <v>96028954</v>
      </c>
      <c r="AB186">
        <v>596426.1</v>
      </c>
      <c r="AC186">
        <v>54979</v>
      </c>
      <c r="AD186" s="5">
        <v>37013.875</v>
      </c>
      <c r="AE186" s="5">
        <v>37042.875</v>
      </c>
    </row>
    <row r="187" spans="1:31" x14ac:dyDescent="0.2">
      <c r="A187" s="71">
        <f t="shared" si="8"/>
        <v>37011</v>
      </c>
      <c r="B187" s="71" t="str">
        <f t="shared" si="9"/>
        <v>US West Power</v>
      </c>
      <c r="C187" s="72">
        <f t="shared" si="10"/>
        <v>36400</v>
      </c>
      <c r="D187" s="72">
        <f t="shared" si="11"/>
        <v>273</v>
      </c>
      <c r="E187" s="3">
        <v>1185654</v>
      </c>
      <c r="F187" s="5">
        <v>37011.392141203702</v>
      </c>
      <c r="G187" t="s">
        <v>198</v>
      </c>
      <c r="H187" t="s">
        <v>32</v>
      </c>
      <c r="I187" t="s">
        <v>33</v>
      </c>
      <c r="K187" t="s">
        <v>34</v>
      </c>
      <c r="L187" t="s">
        <v>35</v>
      </c>
      <c r="M187">
        <v>38267</v>
      </c>
      <c r="N187" t="s">
        <v>56</v>
      </c>
      <c r="P187" s="7">
        <v>25</v>
      </c>
      <c r="R187" t="s">
        <v>37</v>
      </c>
      <c r="S187" t="s">
        <v>38</v>
      </c>
      <c r="T187" s="11">
        <v>111</v>
      </c>
      <c r="U187" t="s">
        <v>58</v>
      </c>
      <c r="V187" t="s">
        <v>51</v>
      </c>
      <c r="W187" t="s">
        <v>52</v>
      </c>
      <c r="X187" t="s">
        <v>42</v>
      </c>
      <c r="Y187" t="s">
        <v>43</v>
      </c>
      <c r="Z187" t="s">
        <v>44</v>
      </c>
      <c r="AA187">
        <v>96057479</v>
      </c>
      <c r="AB187">
        <v>596427.1</v>
      </c>
      <c r="AC187">
        <v>55134</v>
      </c>
      <c r="AD187" s="5">
        <v>37347.701388888898</v>
      </c>
      <c r="AE187" s="5">
        <v>37437.701388888898</v>
      </c>
    </row>
    <row r="188" spans="1:31" x14ac:dyDescent="0.2">
      <c r="A188" s="71">
        <f t="shared" si="8"/>
        <v>37011</v>
      </c>
      <c r="B188" s="71" t="str">
        <f t="shared" si="9"/>
        <v>US East Power</v>
      </c>
      <c r="C188" s="72">
        <f t="shared" si="10"/>
        <v>2400</v>
      </c>
      <c r="D188" s="72">
        <f t="shared" si="11"/>
        <v>12</v>
      </c>
      <c r="E188" s="3">
        <v>1185765</v>
      </c>
      <c r="F188" s="5">
        <v>37011.395949074104</v>
      </c>
      <c r="G188" t="s">
        <v>53</v>
      </c>
      <c r="H188" t="s">
        <v>118</v>
      </c>
      <c r="I188" t="s">
        <v>33</v>
      </c>
      <c r="K188" t="s">
        <v>34</v>
      </c>
      <c r="L188" t="s">
        <v>74</v>
      </c>
      <c r="M188">
        <v>29066</v>
      </c>
      <c r="N188" t="s">
        <v>383</v>
      </c>
      <c r="O188" s="7">
        <v>50</v>
      </c>
      <c r="R188" t="s">
        <v>37</v>
      </c>
      <c r="S188" t="s">
        <v>38</v>
      </c>
      <c r="T188" s="11">
        <v>60.5</v>
      </c>
      <c r="U188" t="s">
        <v>150</v>
      </c>
      <c r="V188" t="s">
        <v>151</v>
      </c>
      <c r="W188" t="s">
        <v>127</v>
      </c>
      <c r="X188" t="s">
        <v>42</v>
      </c>
      <c r="Y188" t="s">
        <v>43</v>
      </c>
      <c r="Z188" t="s">
        <v>44</v>
      </c>
      <c r="AA188">
        <v>96028954</v>
      </c>
      <c r="AB188">
        <v>596450.1</v>
      </c>
      <c r="AC188">
        <v>54979</v>
      </c>
      <c r="AD188" s="5">
        <v>37013.875</v>
      </c>
      <c r="AE188" s="5">
        <v>37015.875</v>
      </c>
    </row>
    <row r="189" spans="1:31" x14ac:dyDescent="0.2">
      <c r="A189" s="71">
        <f t="shared" si="8"/>
        <v>37011</v>
      </c>
      <c r="B189" s="71" t="str">
        <f t="shared" si="9"/>
        <v>US West Power</v>
      </c>
      <c r="C189" s="72">
        <f t="shared" si="10"/>
        <v>12000</v>
      </c>
      <c r="D189" s="72">
        <f t="shared" si="11"/>
        <v>90</v>
      </c>
      <c r="E189" s="3">
        <v>1186143</v>
      </c>
      <c r="F189" s="5">
        <v>37011.406354166698</v>
      </c>
      <c r="G189" t="s">
        <v>286</v>
      </c>
      <c r="H189" t="s">
        <v>118</v>
      </c>
      <c r="I189" t="s">
        <v>33</v>
      </c>
      <c r="K189" t="s">
        <v>34</v>
      </c>
      <c r="L189" t="s">
        <v>35</v>
      </c>
      <c r="M189">
        <v>29396</v>
      </c>
      <c r="N189" t="s">
        <v>384</v>
      </c>
      <c r="O189" s="7">
        <v>25</v>
      </c>
      <c r="R189" t="s">
        <v>37</v>
      </c>
      <c r="S189" t="s">
        <v>38</v>
      </c>
      <c r="T189" s="11">
        <v>125</v>
      </c>
      <c r="U189" t="s">
        <v>119</v>
      </c>
      <c r="V189" t="s">
        <v>59</v>
      </c>
      <c r="W189" t="s">
        <v>41</v>
      </c>
      <c r="X189" t="s">
        <v>42</v>
      </c>
      <c r="Y189" t="s">
        <v>43</v>
      </c>
      <c r="Z189" t="s">
        <v>44</v>
      </c>
      <c r="AA189">
        <v>96004381</v>
      </c>
      <c r="AB189">
        <v>596482.1</v>
      </c>
      <c r="AC189">
        <v>12</v>
      </c>
      <c r="AD189" s="5">
        <v>37013.875</v>
      </c>
      <c r="AE189" s="5">
        <v>37042.875</v>
      </c>
    </row>
    <row r="190" spans="1:31" x14ac:dyDescent="0.2">
      <c r="A190" s="71">
        <f t="shared" si="8"/>
        <v>37011</v>
      </c>
      <c r="B190" s="71" t="str">
        <f t="shared" si="9"/>
        <v>US East Power</v>
      </c>
      <c r="C190" s="72">
        <f t="shared" si="10"/>
        <v>2400</v>
      </c>
      <c r="D190" s="72">
        <f t="shared" si="11"/>
        <v>12</v>
      </c>
      <c r="E190" s="3">
        <v>1187232</v>
      </c>
      <c r="F190" s="5">
        <v>37011.504629629599</v>
      </c>
      <c r="G190" t="s">
        <v>103</v>
      </c>
      <c r="H190" t="s">
        <v>32</v>
      </c>
      <c r="I190" t="s">
        <v>33</v>
      </c>
      <c r="K190" t="s">
        <v>34</v>
      </c>
      <c r="L190" t="s">
        <v>74</v>
      </c>
      <c r="M190">
        <v>29085</v>
      </c>
      <c r="N190" t="s">
        <v>385</v>
      </c>
      <c r="P190" s="7">
        <v>50</v>
      </c>
      <c r="R190" t="s">
        <v>37</v>
      </c>
      <c r="S190" t="s">
        <v>38</v>
      </c>
      <c r="T190" s="11">
        <v>63.5</v>
      </c>
      <c r="U190" t="s">
        <v>93</v>
      </c>
      <c r="V190" t="s">
        <v>94</v>
      </c>
      <c r="W190" t="s">
        <v>95</v>
      </c>
      <c r="X190" t="s">
        <v>42</v>
      </c>
      <c r="Y190" t="s">
        <v>43</v>
      </c>
      <c r="Z190" t="s">
        <v>44</v>
      </c>
      <c r="AA190">
        <v>96057469</v>
      </c>
      <c r="AB190">
        <v>596779.1</v>
      </c>
      <c r="AC190">
        <v>53350</v>
      </c>
      <c r="AD190" s="5">
        <v>37013.875</v>
      </c>
      <c r="AE190" s="5">
        <v>37015.875</v>
      </c>
    </row>
    <row r="191" spans="1:31" x14ac:dyDescent="0.2">
      <c r="A191" s="71">
        <f t="shared" si="8"/>
        <v>37011</v>
      </c>
      <c r="B191" s="71" t="str">
        <f t="shared" si="9"/>
        <v>US East Power</v>
      </c>
      <c r="C191" s="72">
        <f t="shared" si="10"/>
        <v>73600</v>
      </c>
      <c r="D191" s="72">
        <f t="shared" si="11"/>
        <v>368</v>
      </c>
      <c r="E191" s="3">
        <v>1187331</v>
      </c>
      <c r="F191" s="5">
        <v>37011.515567129602</v>
      </c>
      <c r="G191" t="s">
        <v>198</v>
      </c>
      <c r="H191" t="s">
        <v>32</v>
      </c>
      <c r="I191" t="s">
        <v>33</v>
      </c>
      <c r="K191" t="s">
        <v>34</v>
      </c>
      <c r="L191" t="s">
        <v>74</v>
      </c>
      <c r="M191">
        <v>33009</v>
      </c>
      <c r="N191" t="s">
        <v>243</v>
      </c>
      <c r="O191" s="7">
        <v>50</v>
      </c>
      <c r="R191" t="s">
        <v>37</v>
      </c>
      <c r="S191" t="s">
        <v>38</v>
      </c>
      <c r="T191" s="11">
        <v>56.5</v>
      </c>
      <c r="U191" t="s">
        <v>76</v>
      </c>
      <c r="V191" t="s">
        <v>232</v>
      </c>
      <c r="W191" t="s">
        <v>78</v>
      </c>
      <c r="X191" t="s">
        <v>42</v>
      </c>
      <c r="Y191" t="s">
        <v>43</v>
      </c>
      <c r="Z191" t="s">
        <v>44</v>
      </c>
      <c r="AA191">
        <v>96057479</v>
      </c>
      <c r="AB191">
        <v>596831.1</v>
      </c>
      <c r="AC191">
        <v>55134</v>
      </c>
      <c r="AD191" s="5">
        <v>37165.715972222199</v>
      </c>
      <c r="AE191" s="5">
        <v>37256.715972222199</v>
      </c>
    </row>
    <row r="192" spans="1:31" x14ac:dyDescent="0.2">
      <c r="A192" s="71">
        <f t="shared" si="8"/>
        <v>37011</v>
      </c>
      <c r="B192" s="71" t="str">
        <f t="shared" si="9"/>
        <v>US West Power</v>
      </c>
      <c r="C192" s="72">
        <f t="shared" si="10"/>
        <v>12000</v>
      </c>
      <c r="D192" s="72">
        <f t="shared" si="11"/>
        <v>90</v>
      </c>
      <c r="E192" s="3">
        <v>1187931</v>
      </c>
      <c r="F192" s="5">
        <v>37011.573668981502</v>
      </c>
      <c r="G192" t="s">
        <v>101</v>
      </c>
      <c r="H192" t="s">
        <v>118</v>
      </c>
      <c r="I192" t="s">
        <v>33</v>
      </c>
      <c r="K192" t="s">
        <v>34</v>
      </c>
      <c r="L192" t="s">
        <v>35</v>
      </c>
      <c r="M192">
        <v>10632</v>
      </c>
      <c r="N192" t="s">
        <v>386</v>
      </c>
      <c r="P192" s="7">
        <v>25</v>
      </c>
      <c r="R192" t="s">
        <v>37</v>
      </c>
      <c r="S192" t="s">
        <v>38</v>
      </c>
      <c r="T192" s="11">
        <v>290</v>
      </c>
      <c r="U192" t="s">
        <v>119</v>
      </c>
      <c r="V192" t="s">
        <v>61</v>
      </c>
      <c r="W192" t="s">
        <v>41</v>
      </c>
      <c r="X192" t="s">
        <v>42</v>
      </c>
      <c r="Y192" t="s">
        <v>43</v>
      </c>
      <c r="Z192" t="s">
        <v>44</v>
      </c>
      <c r="AA192">
        <v>96006417</v>
      </c>
      <c r="AB192">
        <v>597011.1</v>
      </c>
      <c r="AC192">
        <v>56264</v>
      </c>
      <c r="AD192" s="5">
        <v>37013.875</v>
      </c>
      <c r="AE192" s="5">
        <v>37042.875</v>
      </c>
    </row>
    <row r="193" spans="1:31" x14ac:dyDescent="0.2">
      <c r="A193" s="71">
        <f t="shared" si="8"/>
        <v>37011</v>
      </c>
      <c r="B193" s="71" t="str">
        <f t="shared" si="9"/>
        <v>US East Power</v>
      </c>
      <c r="C193" s="72">
        <f t="shared" si="10"/>
        <v>2400</v>
      </c>
      <c r="D193" s="72">
        <f t="shared" si="11"/>
        <v>12</v>
      </c>
      <c r="E193" s="3">
        <v>1187945</v>
      </c>
      <c r="F193" s="5">
        <v>37011.574398148201</v>
      </c>
      <c r="G193" t="s">
        <v>253</v>
      </c>
      <c r="H193" t="s">
        <v>118</v>
      </c>
      <c r="I193" t="s">
        <v>33</v>
      </c>
      <c r="K193" t="s">
        <v>34</v>
      </c>
      <c r="L193" t="s">
        <v>74</v>
      </c>
      <c r="M193">
        <v>29078</v>
      </c>
      <c r="N193" t="s">
        <v>387</v>
      </c>
      <c r="P193" s="7">
        <v>50</v>
      </c>
      <c r="R193" t="s">
        <v>37</v>
      </c>
      <c r="S193" t="s">
        <v>38</v>
      </c>
      <c r="T193" s="11">
        <v>80</v>
      </c>
      <c r="U193" t="s">
        <v>165</v>
      </c>
      <c r="V193" t="s">
        <v>77</v>
      </c>
      <c r="W193" t="s">
        <v>90</v>
      </c>
      <c r="X193" t="s">
        <v>42</v>
      </c>
      <c r="Y193" t="s">
        <v>43</v>
      </c>
      <c r="Z193" t="s">
        <v>44</v>
      </c>
      <c r="AB193">
        <v>597016.1</v>
      </c>
      <c r="AC193">
        <v>69121</v>
      </c>
      <c r="AD193" s="5">
        <v>37013.875</v>
      </c>
      <c r="AE193" s="5">
        <v>37015.875</v>
      </c>
    </row>
    <row r="194" spans="1:31" x14ac:dyDescent="0.2">
      <c r="A194" s="71">
        <f t="shared" si="8"/>
        <v>37011</v>
      </c>
      <c r="B194" s="71" t="str">
        <f t="shared" si="9"/>
        <v>US East Power</v>
      </c>
      <c r="C194" s="72">
        <f t="shared" si="10"/>
        <v>20000</v>
      </c>
      <c r="D194" s="72">
        <f t="shared" si="11"/>
        <v>100</v>
      </c>
      <c r="E194" s="3">
        <v>1187998</v>
      </c>
      <c r="F194" s="5">
        <v>37011.5780324074</v>
      </c>
      <c r="G194" t="s">
        <v>111</v>
      </c>
      <c r="H194" t="s">
        <v>32</v>
      </c>
      <c r="I194" t="s">
        <v>33</v>
      </c>
      <c r="K194" t="s">
        <v>34</v>
      </c>
      <c r="L194" t="s">
        <v>74</v>
      </c>
      <c r="M194">
        <v>49157</v>
      </c>
      <c r="N194" t="s">
        <v>363</v>
      </c>
      <c r="O194" s="7">
        <v>50</v>
      </c>
      <c r="R194" t="s">
        <v>37</v>
      </c>
      <c r="S194" t="s">
        <v>38</v>
      </c>
      <c r="T194" s="11">
        <v>47.25</v>
      </c>
      <c r="U194" t="s">
        <v>93</v>
      </c>
      <c r="V194" t="s">
        <v>94</v>
      </c>
      <c r="W194" t="s">
        <v>95</v>
      </c>
      <c r="X194" t="s">
        <v>42</v>
      </c>
      <c r="Y194" t="s">
        <v>43</v>
      </c>
      <c r="Z194" t="s">
        <v>44</v>
      </c>
      <c r="AB194">
        <v>597030.1</v>
      </c>
      <c r="AC194">
        <v>3246</v>
      </c>
      <c r="AD194" s="5">
        <v>37018.875</v>
      </c>
      <c r="AE194" s="5">
        <v>37042.875</v>
      </c>
    </row>
    <row r="195" spans="1:31" x14ac:dyDescent="0.2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1188170</v>
      </c>
      <c r="F195" s="5">
        <v>37011.598715277803</v>
      </c>
      <c r="G195" t="s">
        <v>111</v>
      </c>
      <c r="H195" t="s">
        <v>32</v>
      </c>
      <c r="I195" t="s">
        <v>33</v>
      </c>
      <c r="K195" t="s">
        <v>34</v>
      </c>
      <c r="L195" t="s">
        <v>74</v>
      </c>
      <c r="M195">
        <v>49157</v>
      </c>
      <c r="N195" t="s">
        <v>363</v>
      </c>
      <c r="O195" s="7">
        <v>50</v>
      </c>
      <c r="R195" t="s">
        <v>37</v>
      </c>
      <c r="S195" t="s">
        <v>38</v>
      </c>
      <c r="T195" s="11">
        <v>46.75</v>
      </c>
      <c r="U195" t="s">
        <v>93</v>
      </c>
      <c r="V195" t="s">
        <v>94</v>
      </c>
      <c r="W195" t="s">
        <v>95</v>
      </c>
      <c r="X195" t="s">
        <v>42</v>
      </c>
      <c r="Y195" t="s">
        <v>43</v>
      </c>
      <c r="Z195" t="s">
        <v>44</v>
      </c>
      <c r="AB195">
        <v>597083.1</v>
      </c>
      <c r="AC195">
        <v>3246</v>
      </c>
      <c r="AD195" s="5">
        <v>37018.875</v>
      </c>
      <c r="AE195" s="5">
        <v>37042.875</v>
      </c>
    </row>
    <row r="196" spans="1:31" x14ac:dyDescent="0.2">
      <c r="A196" s="71">
        <f t="shared" si="8"/>
        <v>37012</v>
      </c>
      <c r="B196" s="71" t="str">
        <f t="shared" si="9"/>
        <v>US East Power</v>
      </c>
      <c r="C196" s="72">
        <f t="shared" si="10"/>
        <v>73600</v>
      </c>
      <c r="D196" s="72">
        <f t="shared" si="11"/>
        <v>368</v>
      </c>
      <c r="E196" s="3">
        <v>1188764</v>
      </c>
      <c r="F196" s="5">
        <v>37012.294004629599</v>
      </c>
      <c r="G196" t="s">
        <v>101</v>
      </c>
      <c r="H196" t="s">
        <v>32</v>
      </c>
      <c r="I196" t="s">
        <v>33</v>
      </c>
      <c r="K196" t="s">
        <v>34</v>
      </c>
      <c r="L196" t="s">
        <v>74</v>
      </c>
      <c r="M196">
        <v>33009</v>
      </c>
      <c r="N196" t="s">
        <v>243</v>
      </c>
      <c r="O196" s="7">
        <v>50</v>
      </c>
      <c r="R196" t="s">
        <v>37</v>
      </c>
      <c r="S196" t="s">
        <v>38</v>
      </c>
      <c r="T196" s="11">
        <v>56.5</v>
      </c>
      <c r="U196" t="s">
        <v>76</v>
      </c>
      <c r="V196" t="s">
        <v>232</v>
      </c>
      <c r="W196" t="s">
        <v>78</v>
      </c>
      <c r="X196" t="s">
        <v>42</v>
      </c>
      <c r="Y196" t="s">
        <v>43</v>
      </c>
      <c r="Z196" t="s">
        <v>44</v>
      </c>
      <c r="AA196">
        <v>96006417</v>
      </c>
      <c r="AB196">
        <v>597578.1</v>
      </c>
      <c r="AC196">
        <v>56264</v>
      </c>
      <c r="AD196" s="5">
        <v>37165.715972222199</v>
      </c>
      <c r="AE196" s="5">
        <v>37256.715972222199</v>
      </c>
    </row>
    <row r="197" spans="1:31" x14ac:dyDescent="0.2">
      <c r="A197" s="71">
        <f t="shared" si="8"/>
        <v>37012</v>
      </c>
      <c r="B197" s="71" t="str">
        <f t="shared" si="9"/>
        <v>US East Power</v>
      </c>
      <c r="C197" s="72">
        <f t="shared" si="10"/>
        <v>48000</v>
      </c>
      <c r="D197" s="72">
        <f t="shared" si="11"/>
        <v>240</v>
      </c>
      <c r="E197" s="3">
        <v>1188890</v>
      </c>
      <c r="F197" s="5">
        <v>37012.3067592593</v>
      </c>
      <c r="G197" t="s">
        <v>109</v>
      </c>
      <c r="H197" t="s">
        <v>32</v>
      </c>
      <c r="I197" t="s">
        <v>33</v>
      </c>
      <c r="K197" t="s">
        <v>34</v>
      </c>
      <c r="L197" t="s">
        <v>74</v>
      </c>
      <c r="M197">
        <v>3942</v>
      </c>
      <c r="N197" t="s">
        <v>295</v>
      </c>
      <c r="P197" s="7">
        <v>100</v>
      </c>
      <c r="R197" t="s">
        <v>37</v>
      </c>
      <c r="S197" t="s">
        <v>38</v>
      </c>
      <c r="T197" s="11">
        <v>45</v>
      </c>
      <c r="U197" t="s">
        <v>93</v>
      </c>
      <c r="V197" t="s">
        <v>114</v>
      </c>
      <c r="W197" t="s">
        <v>115</v>
      </c>
      <c r="X197" t="s">
        <v>42</v>
      </c>
      <c r="Y197" t="s">
        <v>43</v>
      </c>
      <c r="Z197" t="s">
        <v>44</v>
      </c>
      <c r="AA197">
        <v>96005582</v>
      </c>
      <c r="AB197">
        <v>597647.1</v>
      </c>
      <c r="AC197">
        <v>53461</v>
      </c>
      <c r="AD197" s="5">
        <v>37135.591666666704</v>
      </c>
      <c r="AE197" s="5">
        <v>37164.591666666704</v>
      </c>
    </row>
    <row r="198" spans="1:31" x14ac:dyDescent="0.2">
      <c r="A198" s="71">
        <f t="shared" si="8"/>
        <v>37012</v>
      </c>
      <c r="B198" s="71" t="str">
        <f t="shared" si="9"/>
        <v>US East Power</v>
      </c>
      <c r="C198" s="72">
        <f t="shared" si="10"/>
        <v>800</v>
      </c>
      <c r="D198" s="72">
        <f t="shared" si="11"/>
        <v>4</v>
      </c>
      <c r="E198" s="3">
        <v>1189264</v>
      </c>
      <c r="F198" s="5">
        <v>37012.325624999998</v>
      </c>
      <c r="G198" t="s">
        <v>111</v>
      </c>
      <c r="H198" t="s">
        <v>32</v>
      </c>
      <c r="I198" t="s">
        <v>33</v>
      </c>
      <c r="K198" t="s">
        <v>34</v>
      </c>
      <c r="L198" t="s">
        <v>170</v>
      </c>
      <c r="M198">
        <v>32198</v>
      </c>
      <c r="N198" t="s">
        <v>390</v>
      </c>
      <c r="O198" s="7">
        <v>50</v>
      </c>
      <c r="R198" t="s">
        <v>37</v>
      </c>
      <c r="S198" t="s">
        <v>38</v>
      </c>
      <c r="T198" s="11">
        <v>76</v>
      </c>
      <c r="U198" t="s">
        <v>172</v>
      </c>
      <c r="V198" t="s">
        <v>173</v>
      </c>
      <c r="W198" t="s">
        <v>90</v>
      </c>
      <c r="X198" t="s">
        <v>42</v>
      </c>
      <c r="Y198" t="s">
        <v>43</v>
      </c>
      <c r="Z198" t="s">
        <v>71</v>
      </c>
      <c r="AB198">
        <v>597731.1</v>
      </c>
      <c r="AC198">
        <v>3246</v>
      </c>
      <c r="AD198" s="5">
        <v>37013.875</v>
      </c>
      <c r="AE198" s="5">
        <v>37013.875</v>
      </c>
    </row>
    <row r="199" spans="1:31" x14ac:dyDescent="0.2">
      <c r="A199" s="71">
        <f t="shared" si="8"/>
        <v>37012</v>
      </c>
      <c r="B199" s="71" t="str">
        <f t="shared" si="9"/>
        <v>US East Power</v>
      </c>
      <c r="C199" s="72">
        <f t="shared" si="10"/>
        <v>20000</v>
      </c>
      <c r="D199" s="72">
        <f t="shared" si="11"/>
        <v>100</v>
      </c>
      <c r="E199" s="3">
        <v>1189286</v>
      </c>
      <c r="F199" s="5">
        <v>37012.326608796298</v>
      </c>
      <c r="G199" t="s">
        <v>111</v>
      </c>
      <c r="H199" t="s">
        <v>32</v>
      </c>
      <c r="I199" t="s">
        <v>33</v>
      </c>
      <c r="K199" t="s">
        <v>34</v>
      </c>
      <c r="L199" t="s">
        <v>74</v>
      </c>
      <c r="M199">
        <v>49157</v>
      </c>
      <c r="N199" t="s">
        <v>363</v>
      </c>
      <c r="O199" s="7">
        <v>50</v>
      </c>
      <c r="R199" t="s">
        <v>37</v>
      </c>
      <c r="S199" t="s">
        <v>38</v>
      </c>
      <c r="T199" s="11">
        <v>46</v>
      </c>
      <c r="U199" t="s">
        <v>93</v>
      </c>
      <c r="V199" t="s">
        <v>94</v>
      </c>
      <c r="W199" t="s">
        <v>95</v>
      </c>
      <c r="X199" t="s">
        <v>42</v>
      </c>
      <c r="Y199" t="s">
        <v>43</v>
      </c>
      <c r="Z199" t="s">
        <v>44</v>
      </c>
      <c r="AB199">
        <v>597735.1</v>
      </c>
      <c r="AC199">
        <v>3246</v>
      </c>
      <c r="AD199" s="5">
        <v>37018.875</v>
      </c>
      <c r="AE199" s="5">
        <v>37042.875</v>
      </c>
    </row>
    <row r="200" spans="1:31" x14ac:dyDescent="0.2">
      <c r="A200" s="71">
        <f t="shared" si="8"/>
        <v>37012</v>
      </c>
      <c r="B200" s="71" t="str">
        <f t="shared" si="9"/>
        <v>US East Power</v>
      </c>
      <c r="C200" s="72">
        <f t="shared" si="10"/>
        <v>2400</v>
      </c>
      <c r="D200" s="72">
        <f t="shared" si="11"/>
        <v>12</v>
      </c>
      <c r="E200" s="3">
        <v>1190851</v>
      </c>
      <c r="F200" s="5">
        <v>37012.366875</v>
      </c>
      <c r="G200" t="s">
        <v>195</v>
      </c>
      <c r="H200" t="s">
        <v>32</v>
      </c>
      <c r="I200" t="s">
        <v>33</v>
      </c>
      <c r="K200" t="s">
        <v>34</v>
      </c>
      <c r="L200" t="s">
        <v>170</v>
      </c>
      <c r="M200">
        <v>30597</v>
      </c>
      <c r="N200" t="s">
        <v>391</v>
      </c>
      <c r="O200" s="7">
        <v>50</v>
      </c>
      <c r="R200" t="s">
        <v>37</v>
      </c>
      <c r="S200" t="s">
        <v>38</v>
      </c>
      <c r="T200" s="11">
        <v>58.75</v>
      </c>
      <c r="U200" t="s">
        <v>172</v>
      </c>
      <c r="V200" t="s">
        <v>173</v>
      </c>
      <c r="W200" t="s">
        <v>90</v>
      </c>
      <c r="X200" t="s">
        <v>42</v>
      </c>
      <c r="Y200" t="s">
        <v>43</v>
      </c>
      <c r="Z200" t="s">
        <v>71</v>
      </c>
      <c r="AA200">
        <v>96041878</v>
      </c>
      <c r="AB200">
        <v>598071.1</v>
      </c>
      <c r="AC200">
        <v>11135</v>
      </c>
      <c r="AD200" s="5">
        <v>37013.875</v>
      </c>
      <c r="AE200" s="5">
        <v>37015.875</v>
      </c>
    </row>
    <row r="201" spans="1:31" x14ac:dyDescent="0.2">
      <c r="A201" s="71">
        <f t="shared" si="8"/>
        <v>37012</v>
      </c>
      <c r="B201" s="71" t="str">
        <f t="shared" si="9"/>
        <v>Natural Gas</v>
      </c>
      <c r="C201" s="72">
        <f t="shared" si="10"/>
        <v>1510000</v>
      </c>
      <c r="D201" s="72">
        <f t="shared" si="11"/>
        <v>377.5</v>
      </c>
      <c r="E201" s="3">
        <v>1191691</v>
      </c>
      <c r="F201" s="5">
        <v>37012.380277777796</v>
      </c>
      <c r="G201" t="s">
        <v>103</v>
      </c>
      <c r="H201" t="s">
        <v>118</v>
      </c>
      <c r="I201" t="s">
        <v>33</v>
      </c>
      <c r="K201" t="s">
        <v>63</v>
      </c>
      <c r="L201" t="s">
        <v>64</v>
      </c>
      <c r="M201">
        <v>37322</v>
      </c>
      <c r="N201" t="s">
        <v>392</v>
      </c>
      <c r="P201" s="7">
        <v>10000</v>
      </c>
      <c r="R201" t="s">
        <v>66</v>
      </c>
      <c r="S201" t="s">
        <v>38</v>
      </c>
      <c r="T201" s="11">
        <v>4.4999999999999998E-2</v>
      </c>
      <c r="U201" t="s">
        <v>144</v>
      </c>
      <c r="V201" t="s">
        <v>160</v>
      </c>
      <c r="W201" t="s">
        <v>161</v>
      </c>
      <c r="X201" t="s">
        <v>70</v>
      </c>
      <c r="Y201" t="s">
        <v>43</v>
      </c>
      <c r="Z201" t="s">
        <v>71</v>
      </c>
      <c r="AA201">
        <v>96045266</v>
      </c>
      <c r="AB201" t="s">
        <v>393</v>
      </c>
      <c r="AC201">
        <v>53350</v>
      </c>
      <c r="AD201" s="5">
        <v>37196</v>
      </c>
      <c r="AE201" s="5">
        <v>37346</v>
      </c>
    </row>
    <row r="202" spans="1:31" x14ac:dyDescent="0.2">
      <c r="A202" s="71">
        <f t="shared" si="8"/>
        <v>37012</v>
      </c>
      <c r="B202" s="71" t="str">
        <f t="shared" si="9"/>
        <v>Natural Gas</v>
      </c>
      <c r="C202" s="72">
        <f t="shared" si="10"/>
        <v>1530000</v>
      </c>
      <c r="D202" s="72">
        <f t="shared" si="11"/>
        <v>382.5</v>
      </c>
      <c r="E202" s="3">
        <v>1191703</v>
      </c>
      <c r="F202" s="5">
        <v>37012.380462963003</v>
      </c>
      <c r="G202" t="s">
        <v>103</v>
      </c>
      <c r="H202" t="s">
        <v>118</v>
      </c>
      <c r="I202" t="s">
        <v>33</v>
      </c>
      <c r="K202" t="s">
        <v>63</v>
      </c>
      <c r="L202" t="s">
        <v>64</v>
      </c>
      <c r="M202">
        <v>49209</v>
      </c>
      <c r="N202" t="s">
        <v>394</v>
      </c>
      <c r="P202" s="7">
        <v>10000</v>
      </c>
      <c r="R202" t="s">
        <v>66</v>
      </c>
      <c r="S202" t="s">
        <v>38</v>
      </c>
      <c r="T202" s="11">
        <v>3.5000000000000003E-2</v>
      </c>
      <c r="U202" t="s">
        <v>144</v>
      </c>
      <c r="V202" t="s">
        <v>160</v>
      </c>
      <c r="W202" t="s">
        <v>161</v>
      </c>
      <c r="X202" t="s">
        <v>70</v>
      </c>
      <c r="Y202" t="s">
        <v>43</v>
      </c>
      <c r="Z202" t="s">
        <v>71</v>
      </c>
      <c r="AA202">
        <v>96045266</v>
      </c>
      <c r="AB202" t="s">
        <v>395</v>
      </c>
      <c r="AC202">
        <v>53350</v>
      </c>
      <c r="AD202" s="5">
        <v>37043</v>
      </c>
      <c r="AE202" s="5">
        <v>37195</v>
      </c>
    </row>
    <row r="203" spans="1:31" x14ac:dyDescent="0.2">
      <c r="A203" s="71">
        <f t="shared" si="8"/>
        <v>37012</v>
      </c>
      <c r="B203" s="71" t="str">
        <f t="shared" si="9"/>
        <v>US East Power</v>
      </c>
      <c r="C203" s="72">
        <f t="shared" si="10"/>
        <v>23200</v>
      </c>
      <c r="D203" s="72">
        <f t="shared" si="11"/>
        <v>116</v>
      </c>
      <c r="E203" s="3">
        <v>1192512</v>
      </c>
      <c r="F203" s="5">
        <v>37012.401666666701</v>
      </c>
      <c r="G203" t="s">
        <v>112</v>
      </c>
      <c r="H203" t="s">
        <v>118</v>
      </c>
      <c r="I203" t="s">
        <v>33</v>
      </c>
      <c r="K203" t="s">
        <v>34</v>
      </c>
      <c r="L203" t="s">
        <v>74</v>
      </c>
      <c r="M203">
        <v>29065</v>
      </c>
      <c r="N203" t="s">
        <v>396</v>
      </c>
      <c r="P203" s="7">
        <v>50</v>
      </c>
      <c r="R203" t="s">
        <v>37</v>
      </c>
      <c r="S203" t="s">
        <v>38</v>
      </c>
      <c r="T203" s="11">
        <v>45</v>
      </c>
      <c r="U203" t="s">
        <v>150</v>
      </c>
      <c r="V203" t="s">
        <v>151</v>
      </c>
      <c r="W203" t="s">
        <v>127</v>
      </c>
      <c r="X203" t="s">
        <v>42</v>
      </c>
      <c r="Y203" t="s">
        <v>43</v>
      </c>
      <c r="Z203" t="s">
        <v>44</v>
      </c>
      <c r="AA203">
        <v>96053024</v>
      </c>
      <c r="AB203">
        <v>598271.1</v>
      </c>
      <c r="AC203">
        <v>65268</v>
      </c>
      <c r="AD203" s="5">
        <v>37014.875</v>
      </c>
      <c r="AE203" s="5">
        <v>37042.875</v>
      </c>
    </row>
    <row r="204" spans="1:31" x14ac:dyDescent="0.2">
      <c r="A204" s="71">
        <f t="shared" si="8"/>
        <v>37012</v>
      </c>
      <c r="B204" s="71" t="str">
        <f t="shared" si="9"/>
        <v>US East Power</v>
      </c>
      <c r="C204" s="72">
        <f t="shared" si="10"/>
        <v>14400</v>
      </c>
      <c r="D204" s="72">
        <f t="shared" si="11"/>
        <v>72</v>
      </c>
      <c r="E204" s="3">
        <v>1193069</v>
      </c>
      <c r="F204" s="5">
        <v>37012.427650463003</v>
      </c>
      <c r="G204" t="s">
        <v>111</v>
      </c>
      <c r="H204" t="s">
        <v>32</v>
      </c>
      <c r="I204" t="s">
        <v>33</v>
      </c>
      <c r="K204" t="s">
        <v>34</v>
      </c>
      <c r="L204" t="s">
        <v>74</v>
      </c>
      <c r="M204">
        <v>49745</v>
      </c>
      <c r="N204" t="s">
        <v>397</v>
      </c>
      <c r="O204" s="7">
        <v>50</v>
      </c>
      <c r="R204" t="s">
        <v>37</v>
      </c>
      <c r="S204" t="s">
        <v>38</v>
      </c>
      <c r="T204" s="11">
        <v>48.5</v>
      </c>
      <c r="U204" t="s">
        <v>93</v>
      </c>
      <c r="V204" t="s">
        <v>94</v>
      </c>
      <c r="W204" t="s">
        <v>95</v>
      </c>
      <c r="X204" t="s">
        <v>42</v>
      </c>
      <c r="Y204" t="s">
        <v>43</v>
      </c>
      <c r="Z204" t="s">
        <v>44</v>
      </c>
      <c r="AB204">
        <v>598350.1</v>
      </c>
      <c r="AC204">
        <v>3246</v>
      </c>
      <c r="AD204" s="5">
        <v>37025.875</v>
      </c>
      <c r="AE204" s="5">
        <v>37042.875</v>
      </c>
    </row>
    <row r="205" spans="1:31" x14ac:dyDescent="0.2">
      <c r="A205" s="71">
        <f t="shared" si="8"/>
        <v>37012</v>
      </c>
      <c r="B205" s="71" t="str">
        <f t="shared" si="9"/>
        <v>US West Power</v>
      </c>
      <c r="C205" s="72">
        <f t="shared" si="10"/>
        <v>36400</v>
      </c>
      <c r="D205" s="72">
        <f t="shared" si="11"/>
        <v>273</v>
      </c>
      <c r="E205" s="3">
        <v>1194040</v>
      </c>
      <c r="F205" s="5">
        <v>37012.506944444402</v>
      </c>
      <c r="G205" t="s">
        <v>103</v>
      </c>
      <c r="H205" t="s">
        <v>32</v>
      </c>
      <c r="I205" t="s">
        <v>33</v>
      </c>
      <c r="K205" t="s">
        <v>34</v>
      </c>
      <c r="L205" t="s">
        <v>35</v>
      </c>
      <c r="M205">
        <v>38267</v>
      </c>
      <c r="N205" t="s">
        <v>56</v>
      </c>
      <c r="O205" s="7">
        <v>25</v>
      </c>
      <c r="R205" t="s">
        <v>37</v>
      </c>
      <c r="S205" t="s">
        <v>38</v>
      </c>
      <c r="T205" s="11">
        <v>103.5</v>
      </c>
      <c r="U205" t="s">
        <v>58</v>
      </c>
      <c r="V205" t="s">
        <v>51</v>
      </c>
      <c r="W205" t="s">
        <v>52</v>
      </c>
      <c r="X205" t="s">
        <v>42</v>
      </c>
      <c r="Y205" t="s">
        <v>43</v>
      </c>
      <c r="Z205" t="s">
        <v>44</v>
      </c>
      <c r="AA205">
        <v>96057469</v>
      </c>
      <c r="AB205">
        <v>598594.1</v>
      </c>
      <c r="AC205">
        <v>53350</v>
      </c>
      <c r="AD205" s="5">
        <v>37347.701388888898</v>
      </c>
      <c r="AE205" s="5">
        <v>37437.701388888898</v>
      </c>
    </row>
    <row r="206" spans="1:31" x14ac:dyDescent="0.2">
      <c r="A206" s="71">
        <f t="shared" si="8"/>
        <v>37012</v>
      </c>
      <c r="B206" s="71" t="str">
        <f t="shared" si="9"/>
        <v>US West Power</v>
      </c>
      <c r="C206" s="72">
        <f t="shared" si="10"/>
        <v>12000</v>
      </c>
      <c r="D206" s="72">
        <f t="shared" si="11"/>
        <v>90</v>
      </c>
      <c r="E206" s="3">
        <v>1194121</v>
      </c>
      <c r="F206" s="5">
        <v>37012.517835648097</v>
      </c>
      <c r="G206" t="s">
        <v>120</v>
      </c>
      <c r="H206" t="s">
        <v>118</v>
      </c>
      <c r="I206" t="s">
        <v>33</v>
      </c>
      <c r="K206" t="s">
        <v>34</v>
      </c>
      <c r="L206" t="s">
        <v>35</v>
      </c>
      <c r="M206">
        <v>40719</v>
      </c>
      <c r="N206" t="s">
        <v>398</v>
      </c>
      <c r="P206" s="7">
        <v>25</v>
      </c>
      <c r="R206" t="s">
        <v>37</v>
      </c>
      <c r="S206" t="s">
        <v>38</v>
      </c>
      <c r="T206" s="11">
        <v>265</v>
      </c>
      <c r="U206" t="s">
        <v>119</v>
      </c>
      <c r="V206" t="s">
        <v>399</v>
      </c>
      <c r="W206" t="s">
        <v>41</v>
      </c>
      <c r="X206" t="s">
        <v>42</v>
      </c>
      <c r="Y206" t="s">
        <v>43</v>
      </c>
      <c r="Z206" t="s">
        <v>44</v>
      </c>
      <c r="AA206">
        <v>96004396</v>
      </c>
      <c r="AB206">
        <v>598610.1</v>
      </c>
      <c r="AC206">
        <v>64245</v>
      </c>
      <c r="AD206" s="5">
        <v>37135.875</v>
      </c>
      <c r="AE206" s="5">
        <v>37164.875</v>
      </c>
    </row>
    <row r="207" spans="1:31" x14ac:dyDescent="0.2">
      <c r="A207" s="71">
        <f>DATEVALUE(TEXT(F207, "mm/dd/yy"))</f>
        <v>37012</v>
      </c>
      <c r="B207" s="71" t="str">
        <f t="shared" ref="B207:B270" si="12">IF(K207="Power",IF(Z207="Enron Canada Corp.",LEFT(L207,9),LEFT(L207,13)),K207)</f>
        <v>US West Power</v>
      </c>
      <c r="C207" s="72">
        <f t="shared" ref="C207:C270" si="13">IF(K207="Power",((AE207-AD207+1)*16*SUM(O207:P207)),((AE207-AD207+1)*SUM(O207:P207)))</f>
        <v>12000</v>
      </c>
      <c r="D207" s="72">
        <f t="shared" ref="D207:D270" si="14">VLOOKUP(H207,$A$7:$E$11,(HLOOKUP(B207,$B$5:$E$6,2,FALSE)),FALSE)*C207</f>
        <v>90</v>
      </c>
      <c r="E207" s="3">
        <v>1194137</v>
      </c>
      <c r="F207" s="5">
        <v>37012.521087963003</v>
      </c>
      <c r="G207" t="s">
        <v>120</v>
      </c>
      <c r="H207" t="s">
        <v>118</v>
      </c>
      <c r="I207" t="s">
        <v>33</v>
      </c>
      <c r="K207" t="s">
        <v>34</v>
      </c>
      <c r="L207" t="s">
        <v>35</v>
      </c>
      <c r="M207">
        <v>40719</v>
      </c>
      <c r="N207" t="s">
        <v>398</v>
      </c>
      <c r="P207" s="7">
        <v>25</v>
      </c>
      <c r="R207" t="s">
        <v>37</v>
      </c>
      <c r="S207" t="s">
        <v>38</v>
      </c>
      <c r="T207" s="11">
        <v>270</v>
      </c>
      <c r="U207" t="s">
        <v>119</v>
      </c>
      <c r="V207" t="s">
        <v>399</v>
      </c>
      <c r="W207" t="s">
        <v>41</v>
      </c>
      <c r="X207" t="s">
        <v>42</v>
      </c>
      <c r="Y207" t="s">
        <v>43</v>
      </c>
      <c r="Z207" t="s">
        <v>44</v>
      </c>
      <c r="AA207">
        <v>96004396</v>
      </c>
      <c r="AB207">
        <v>598636.1</v>
      </c>
      <c r="AC207">
        <v>64245</v>
      </c>
      <c r="AD207" s="5">
        <v>37135.875</v>
      </c>
      <c r="AE207" s="5">
        <v>37164.875</v>
      </c>
    </row>
    <row r="208" spans="1:31" x14ac:dyDescent="0.2">
      <c r="A208" s="71">
        <f>DATEVALUE(TEXT(F208, "mm/dd/yy"))</f>
        <v>37012</v>
      </c>
      <c r="B208" s="71" t="str">
        <f t="shared" si="12"/>
        <v>US West Power</v>
      </c>
      <c r="C208" s="72">
        <f t="shared" si="13"/>
        <v>12000</v>
      </c>
      <c r="D208" s="72">
        <f t="shared" si="14"/>
        <v>90</v>
      </c>
      <c r="E208" s="3">
        <v>1194159</v>
      </c>
      <c r="F208" s="5">
        <v>37012.528356481504</v>
      </c>
      <c r="G208" t="s">
        <v>120</v>
      </c>
      <c r="H208" t="s">
        <v>118</v>
      </c>
      <c r="I208" t="s">
        <v>33</v>
      </c>
      <c r="K208" t="s">
        <v>34</v>
      </c>
      <c r="L208" t="s">
        <v>35</v>
      </c>
      <c r="M208">
        <v>40719</v>
      </c>
      <c r="N208" t="s">
        <v>398</v>
      </c>
      <c r="P208" s="7">
        <v>25</v>
      </c>
      <c r="R208" t="s">
        <v>37</v>
      </c>
      <c r="S208" t="s">
        <v>38</v>
      </c>
      <c r="T208" s="11">
        <v>270</v>
      </c>
      <c r="U208" t="s">
        <v>119</v>
      </c>
      <c r="V208" t="s">
        <v>399</v>
      </c>
      <c r="W208" t="s">
        <v>41</v>
      </c>
      <c r="X208" t="s">
        <v>42</v>
      </c>
      <c r="Y208" t="s">
        <v>43</v>
      </c>
      <c r="Z208" t="s">
        <v>44</v>
      </c>
      <c r="AA208">
        <v>96004396</v>
      </c>
      <c r="AB208">
        <v>598627.1</v>
      </c>
      <c r="AC208">
        <v>64245</v>
      </c>
      <c r="AD208" s="5">
        <v>37135.875</v>
      </c>
      <c r="AE208" s="5">
        <v>37164.875</v>
      </c>
    </row>
    <row r="209" spans="1:31" x14ac:dyDescent="0.2">
      <c r="A209" s="71">
        <f>DATEVALUE(TEXT(F209, "mm/dd/yy"))</f>
        <v>37012</v>
      </c>
      <c r="B209" s="71" t="str">
        <f t="shared" si="12"/>
        <v>Natural Gas</v>
      </c>
      <c r="C209" s="72">
        <f t="shared" si="13"/>
        <v>765000</v>
      </c>
      <c r="D209" s="72">
        <f t="shared" si="14"/>
        <v>191.25</v>
      </c>
      <c r="E209" s="3">
        <v>1194243</v>
      </c>
      <c r="F209" s="5">
        <v>37012.543842592597</v>
      </c>
      <c r="G209" t="s">
        <v>186</v>
      </c>
      <c r="H209" t="s">
        <v>118</v>
      </c>
      <c r="I209" t="s">
        <v>33</v>
      </c>
      <c r="K209" t="s">
        <v>63</v>
      </c>
      <c r="L209" t="s">
        <v>64</v>
      </c>
      <c r="M209">
        <v>47850</v>
      </c>
      <c r="N209" t="s">
        <v>400</v>
      </c>
      <c r="O209" s="7">
        <v>5000</v>
      </c>
      <c r="R209" t="s">
        <v>66</v>
      </c>
      <c r="S209" t="s">
        <v>38</v>
      </c>
      <c r="T209" s="11">
        <v>-0.03</v>
      </c>
      <c r="U209" t="s">
        <v>144</v>
      </c>
      <c r="V209" t="s">
        <v>145</v>
      </c>
      <c r="W209" t="s">
        <v>146</v>
      </c>
      <c r="X209" t="s">
        <v>70</v>
      </c>
      <c r="Y209" t="s">
        <v>43</v>
      </c>
      <c r="Z209" t="s">
        <v>71</v>
      </c>
      <c r="AA209">
        <v>95001227</v>
      </c>
      <c r="AB209" t="s">
        <v>401</v>
      </c>
      <c r="AC209">
        <v>208</v>
      </c>
      <c r="AD209" s="5">
        <v>37043</v>
      </c>
      <c r="AE209" s="5">
        <v>37195</v>
      </c>
    </row>
    <row r="210" spans="1:31" x14ac:dyDescent="0.2">
      <c r="A210" s="71">
        <f>DATEVALUE(TEXT(F210, "mm/dd/yy"))</f>
        <v>37012</v>
      </c>
      <c r="B210" s="71" t="str">
        <f t="shared" si="12"/>
        <v>US West Power</v>
      </c>
      <c r="C210" s="72">
        <f t="shared" si="13"/>
        <v>12000</v>
      </c>
      <c r="D210" s="72">
        <f t="shared" si="14"/>
        <v>90</v>
      </c>
      <c r="E210" s="3">
        <v>1194597</v>
      </c>
      <c r="F210" s="5">
        <v>37012.584907407399</v>
      </c>
      <c r="G210" t="s">
        <v>103</v>
      </c>
      <c r="H210" t="s">
        <v>32</v>
      </c>
      <c r="I210" t="s">
        <v>33</v>
      </c>
      <c r="K210" t="s">
        <v>34</v>
      </c>
      <c r="L210" t="s">
        <v>35</v>
      </c>
      <c r="M210">
        <v>49075</v>
      </c>
      <c r="N210" t="s">
        <v>402</v>
      </c>
      <c r="O210" s="7">
        <v>25</v>
      </c>
      <c r="R210" t="s">
        <v>37</v>
      </c>
      <c r="S210" t="s">
        <v>38</v>
      </c>
      <c r="T210" s="11">
        <v>345</v>
      </c>
      <c r="U210" t="s">
        <v>58</v>
      </c>
      <c r="V210" t="s">
        <v>59</v>
      </c>
      <c r="W210" t="s">
        <v>41</v>
      </c>
      <c r="X210" t="s">
        <v>42</v>
      </c>
      <c r="Y210" t="s">
        <v>43</v>
      </c>
      <c r="Z210" t="s">
        <v>44</v>
      </c>
      <c r="AA210">
        <v>96057469</v>
      </c>
      <c r="AB210">
        <v>598777.1</v>
      </c>
      <c r="AC210">
        <v>53350</v>
      </c>
      <c r="AD210" s="5">
        <v>37043.875</v>
      </c>
      <c r="AE210" s="5">
        <v>37072.875</v>
      </c>
    </row>
    <row r="211" spans="1:31" x14ac:dyDescent="0.2">
      <c r="A211" s="71">
        <f t="shared" ref="A211:A274" si="15">DATEVALUE(TEXT(F211, "mm/dd/yy"))</f>
        <v>37013</v>
      </c>
      <c r="B211" s="71" t="str">
        <f t="shared" si="12"/>
        <v>US East Power</v>
      </c>
      <c r="C211" s="72">
        <f t="shared" si="13"/>
        <v>73600</v>
      </c>
      <c r="D211" s="72">
        <f t="shared" si="14"/>
        <v>368</v>
      </c>
      <c r="E211" s="3">
        <v>1196116</v>
      </c>
      <c r="F211" s="5">
        <v>37013.336956018502</v>
      </c>
      <c r="G211" t="s">
        <v>130</v>
      </c>
      <c r="H211" t="s">
        <v>118</v>
      </c>
      <c r="I211" t="s">
        <v>33</v>
      </c>
      <c r="K211" t="s">
        <v>34</v>
      </c>
      <c r="L211" t="s">
        <v>170</v>
      </c>
      <c r="M211">
        <v>30187</v>
      </c>
      <c r="N211" t="s">
        <v>405</v>
      </c>
      <c r="P211" s="7">
        <v>50</v>
      </c>
      <c r="R211" t="s">
        <v>37</v>
      </c>
      <c r="S211" t="s">
        <v>38</v>
      </c>
      <c r="T211" s="11">
        <v>41.5</v>
      </c>
      <c r="U211" t="s">
        <v>165</v>
      </c>
      <c r="V211" t="s">
        <v>232</v>
      </c>
      <c r="W211" t="s">
        <v>78</v>
      </c>
      <c r="X211" t="s">
        <v>42</v>
      </c>
      <c r="Y211" t="s">
        <v>43</v>
      </c>
      <c r="Z211" t="s">
        <v>71</v>
      </c>
      <c r="AA211">
        <v>96057022</v>
      </c>
      <c r="AB211">
        <v>599411.1</v>
      </c>
      <c r="AC211">
        <v>91219</v>
      </c>
      <c r="AD211" s="5">
        <v>37165</v>
      </c>
      <c r="AE211" s="5">
        <v>37256</v>
      </c>
    </row>
    <row r="212" spans="1:31" x14ac:dyDescent="0.2">
      <c r="A212" s="71">
        <f t="shared" si="15"/>
        <v>37013</v>
      </c>
      <c r="B212" s="71" t="str">
        <f t="shared" si="12"/>
        <v>US West Power</v>
      </c>
      <c r="C212" s="72">
        <f t="shared" si="13"/>
        <v>400</v>
      </c>
      <c r="D212" s="72">
        <f t="shared" si="14"/>
        <v>3</v>
      </c>
      <c r="E212" s="3">
        <v>1196360</v>
      </c>
      <c r="F212" s="5">
        <v>37013.346331018503</v>
      </c>
      <c r="G212" t="s">
        <v>286</v>
      </c>
      <c r="H212" t="s">
        <v>118</v>
      </c>
      <c r="I212" t="s">
        <v>33</v>
      </c>
      <c r="K212" t="s">
        <v>34</v>
      </c>
      <c r="L212" t="s">
        <v>46</v>
      </c>
      <c r="M212">
        <v>29487</v>
      </c>
      <c r="N212" t="s">
        <v>406</v>
      </c>
      <c r="P212" s="7">
        <v>25</v>
      </c>
      <c r="R212" t="s">
        <v>37</v>
      </c>
      <c r="S212" t="s">
        <v>38</v>
      </c>
      <c r="T212" s="11">
        <v>210</v>
      </c>
      <c r="U212" t="s">
        <v>119</v>
      </c>
      <c r="V212" t="s">
        <v>314</v>
      </c>
      <c r="W212" t="s">
        <v>55</v>
      </c>
      <c r="X212" t="s">
        <v>42</v>
      </c>
      <c r="Y212" t="s">
        <v>43</v>
      </c>
      <c r="Z212" t="s">
        <v>44</v>
      </c>
      <c r="AA212">
        <v>96004381</v>
      </c>
      <c r="AB212">
        <v>599503.1</v>
      </c>
      <c r="AC212">
        <v>12</v>
      </c>
      <c r="AD212" s="5">
        <v>37014.875</v>
      </c>
      <c r="AE212" s="5">
        <v>37014.875</v>
      </c>
    </row>
    <row r="213" spans="1:31" x14ac:dyDescent="0.2">
      <c r="A213" s="71">
        <f t="shared" si="15"/>
        <v>37013</v>
      </c>
      <c r="B213" s="71" t="str">
        <f t="shared" si="12"/>
        <v>US East Power</v>
      </c>
      <c r="C213" s="72">
        <f t="shared" si="13"/>
        <v>800</v>
      </c>
      <c r="D213" s="72">
        <f t="shared" si="14"/>
        <v>4</v>
      </c>
      <c r="E213" s="3">
        <v>1196815</v>
      </c>
      <c r="F213" s="5">
        <v>37013.362546296303</v>
      </c>
      <c r="G213" t="s">
        <v>195</v>
      </c>
      <c r="H213" t="s">
        <v>32</v>
      </c>
      <c r="I213" t="s">
        <v>33</v>
      </c>
      <c r="K213" t="s">
        <v>34</v>
      </c>
      <c r="L213" t="s">
        <v>170</v>
      </c>
      <c r="M213">
        <v>32198</v>
      </c>
      <c r="N213" t="s">
        <v>407</v>
      </c>
      <c r="O213" s="7">
        <v>50</v>
      </c>
      <c r="R213" t="s">
        <v>37</v>
      </c>
      <c r="S213" t="s">
        <v>38</v>
      </c>
      <c r="T213" s="11">
        <v>85</v>
      </c>
      <c r="U213" t="s">
        <v>172</v>
      </c>
      <c r="V213" t="s">
        <v>173</v>
      </c>
      <c r="W213" t="s">
        <v>90</v>
      </c>
      <c r="X213" t="s">
        <v>42</v>
      </c>
      <c r="Y213" t="s">
        <v>43</v>
      </c>
      <c r="Z213" t="s">
        <v>71</v>
      </c>
      <c r="AA213">
        <v>96041878</v>
      </c>
      <c r="AB213">
        <v>599597.1</v>
      </c>
      <c r="AC213">
        <v>11135</v>
      </c>
      <c r="AD213" s="5">
        <v>37014.875</v>
      </c>
      <c r="AE213" s="5">
        <v>37014.875</v>
      </c>
    </row>
    <row r="214" spans="1:31" x14ac:dyDescent="0.2">
      <c r="A214" s="71">
        <f t="shared" si="15"/>
        <v>37013</v>
      </c>
      <c r="B214" s="71" t="str">
        <f t="shared" si="12"/>
        <v>US West Power</v>
      </c>
      <c r="C214" s="72">
        <f t="shared" si="13"/>
        <v>36800</v>
      </c>
      <c r="D214" s="72">
        <f t="shared" si="14"/>
        <v>276</v>
      </c>
      <c r="E214" s="3">
        <v>1198029</v>
      </c>
      <c r="F214" s="5">
        <v>37013.389745370398</v>
      </c>
      <c r="G214" t="s">
        <v>116</v>
      </c>
      <c r="H214" t="s">
        <v>32</v>
      </c>
      <c r="I214" t="s">
        <v>33</v>
      </c>
      <c r="K214" t="s">
        <v>34</v>
      </c>
      <c r="L214" t="s">
        <v>35</v>
      </c>
      <c r="M214">
        <v>33072</v>
      </c>
      <c r="N214" t="s">
        <v>408</v>
      </c>
      <c r="O214" s="7">
        <v>25</v>
      </c>
      <c r="R214" t="s">
        <v>37</v>
      </c>
      <c r="S214" t="s">
        <v>38</v>
      </c>
      <c r="T214" s="11">
        <v>270</v>
      </c>
      <c r="U214" t="s">
        <v>58</v>
      </c>
      <c r="V214" t="s">
        <v>51</v>
      </c>
      <c r="W214" t="s">
        <v>52</v>
      </c>
      <c r="X214" t="s">
        <v>42</v>
      </c>
      <c r="Y214" t="s">
        <v>43</v>
      </c>
      <c r="Z214" t="s">
        <v>44</v>
      </c>
      <c r="AA214">
        <v>96019669</v>
      </c>
      <c r="AB214">
        <v>599708.1</v>
      </c>
      <c r="AC214">
        <v>9409</v>
      </c>
      <c r="AD214" s="5">
        <v>37165.564583333296</v>
      </c>
      <c r="AE214" s="5">
        <v>37256.564583333296</v>
      </c>
    </row>
    <row r="215" spans="1:31" x14ac:dyDescent="0.2">
      <c r="A215" s="71">
        <f t="shared" si="15"/>
        <v>37013</v>
      </c>
      <c r="B215" s="71" t="str">
        <f t="shared" si="12"/>
        <v>Natural Gas</v>
      </c>
      <c r="C215" s="72">
        <f t="shared" si="13"/>
        <v>3825000</v>
      </c>
      <c r="D215" s="72">
        <f t="shared" si="14"/>
        <v>956.25</v>
      </c>
      <c r="E215" s="3">
        <v>1198598</v>
      </c>
      <c r="F215" s="5">
        <v>37013.4079166667</v>
      </c>
      <c r="G215" t="s">
        <v>103</v>
      </c>
      <c r="H215" t="s">
        <v>118</v>
      </c>
      <c r="I215" t="s">
        <v>33</v>
      </c>
      <c r="K215" t="s">
        <v>63</v>
      </c>
      <c r="L215" t="s">
        <v>64</v>
      </c>
      <c r="M215">
        <v>49193</v>
      </c>
      <c r="N215" t="s">
        <v>409</v>
      </c>
      <c r="O215" s="7">
        <v>25000</v>
      </c>
      <c r="R215" t="s">
        <v>66</v>
      </c>
      <c r="S215" t="s">
        <v>38</v>
      </c>
      <c r="T215" s="11">
        <v>-7.4999999999999997E-3</v>
      </c>
      <c r="U215" t="s">
        <v>309</v>
      </c>
      <c r="V215" t="s">
        <v>310</v>
      </c>
      <c r="W215" t="s">
        <v>311</v>
      </c>
      <c r="X215" t="s">
        <v>70</v>
      </c>
      <c r="Y215" t="s">
        <v>43</v>
      </c>
      <c r="Z215" t="s">
        <v>71</v>
      </c>
      <c r="AA215">
        <v>96045266</v>
      </c>
      <c r="AB215" t="s">
        <v>410</v>
      </c>
      <c r="AC215">
        <v>53350</v>
      </c>
      <c r="AD215" s="5">
        <v>37043.649305555598</v>
      </c>
      <c r="AE215" s="5">
        <v>37195.649305555598</v>
      </c>
    </row>
    <row r="216" spans="1:31" x14ac:dyDescent="0.2">
      <c r="A216" s="71">
        <f t="shared" si="15"/>
        <v>37013</v>
      </c>
      <c r="B216" s="71" t="str">
        <f t="shared" si="12"/>
        <v>Natural Gas</v>
      </c>
      <c r="C216" s="72">
        <f t="shared" si="13"/>
        <v>1530000</v>
      </c>
      <c r="D216" s="72">
        <f t="shared" si="14"/>
        <v>458.99999999999994</v>
      </c>
      <c r="E216" s="3">
        <v>1198833</v>
      </c>
      <c r="F216" s="5">
        <v>37013.417638888903</v>
      </c>
      <c r="G216" t="s">
        <v>195</v>
      </c>
      <c r="H216" t="s">
        <v>32</v>
      </c>
      <c r="I216" t="s">
        <v>33</v>
      </c>
      <c r="K216" t="s">
        <v>63</v>
      </c>
      <c r="L216" t="s">
        <v>411</v>
      </c>
      <c r="M216">
        <v>49379</v>
      </c>
      <c r="N216" t="s">
        <v>412</v>
      </c>
      <c r="O216" s="7">
        <v>10000</v>
      </c>
      <c r="R216" t="s">
        <v>66</v>
      </c>
      <c r="S216" t="s">
        <v>38</v>
      </c>
      <c r="T216" s="11">
        <v>0.20499999999999999</v>
      </c>
      <c r="U216" t="s">
        <v>82</v>
      </c>
      <c r="V216" t="s">
        <v>413</v>
      </c>
      <c r="W216" t="s">
        <v>414</v>
      </c>
      <c r="X216" t="s">
        <v>70</v>
      </c>
      <c r="Y216" t="s">
        <v>43</v>
      </c>
      <c r="Z216" t="s">
        <v>71</v>
      </c>
      <c r="AA216">
        <v>96041878</v>
      </c>
      <c r="AB216" t="s">
        <v>415</v>
      </c>
      <c r="AC216">
        <v>11135</v>
      </c>
      <c r="AD216" s="5">
        <v>37043</v>
      </c>
      <c r="AE216" s="5">
        <v>37195</v>
      </c>
    </row>
    <row r="217" spans="1:31" x14ac:dyDescent="0.2">
      <c r="A217" s="71">
        <f t="shared" si="15"/>
        <v>37013</v>
      </c>
      <c r="B217" s="71" t="str">
        <f t="shared" si="12"/>
        <v>US West Power</v>
      </c>
      <c r="C217" s="72">
        <f t="shared" si="13"/>
        <v>11200</v>
      </c>
      <c r="D217" s="72">
        <f t="shared" si="14"/>
        <v>84</v>
      </c>
      <c r="E217" s="3">
        <v>1198879</v>
      </c>
      <c r="F217" s="5">
        <v>37013.421354166698</v>
      </c>
      <c r="G217" t="s">
        <v>101</v>
      </c>
      <c r="H217" t="s">
        <v>118</v>
      </c>
      <c r="I217" t="s">
        <v>33</v>
      </c>
      <c r="K217" t="s">
        <v>34</v>
      </c>
      <c r="L217" t="s">
        <v>35</v>
      </c>
      <c r="M217">
        <v>10630</v>
      </c>
      <c r="N217" t="s">
        <v>416</v>
      </c>
      <c r="P217" s="7">
        <v>25</v>
      </c>
      <c r="R217" t="s">
        <v>37</v>
      </c>
      <c r="S217" t="s">
        <v>38</v>
      </c>
      <c r="T217" s="11">
        <v>290</v>
      </c>
      <c r="U217" t="s">
        <v>119</v>
      </c>
      <c r="V217" t="s">
        <v>417</v>
      </c>
      <c r="W217" t="s">
        <v>418</v>
      </c>
      <c r="X217" t="s">
        <v>42</v>
      </c>
      <c r="Y217" t="s">
        <v>43</v>
      </c>
      <c r="Z217" t="s">
        <v>44</v>
      </c>
      <c r="AA217">
        <v>96006417</v>
      </c>
      <c r="AB217">
        <v>599796.1</v>
      </c>
      <c r="AC217">
        <v>56264</v>
      </c>
      <c r="AD217" s="5">
        <v>37015.875</v>
      </c>
      <c r="AE217" s="5">
        <v>37042.875</v>
      </c>
    </row>
    <row r="218" spans="1:31" x14ac:dyDescent="0.2">
      <c r="A218" s="71">
        <f t="shared" si="15"/>
        <v>37013</v>
      </c>
      <c r="B218" s="71" t="str">
        <f t="shared" si="12"/>
        <v>US West Power</v>
      </c>
      <c r="C218" s="72">
        <f t="shared" si="13"/>
        <v>36800</v>
      </c>
      <c r="D218" s="72">
        <f t="shared" si="14"/>
        <v>276</v>
      </c>
      <c r="E218" s="3">
        <v>1198950</v>
      </c>
      <c r="F218" s="5">
        <v>37013.426435185203</v>
      </c>
      <c r="G218" t="s">
        <v>116</v>
      </c>
      <c r="H218" t="s">
        <v>32</v>
      </c>
      <c r="I218" t="s">
        <v>33</v>
      </c>
      <c r="K218" t="s">
        <v>34</v>
      </c>
      <c r="L218" t="s">
        <v>35</v>
      </c>
      <c r="M218">
        <v>33072</v>
      </c>
      <c r="N218" t="s">
        <v>408</v>
      </c>
      <c r="O218" s="7">
        <v>25</v>
      </c>
      <c r="R218" t="s">
        <v>37</v>
      </c>
      <c r="S218" t="s">
        <v>38</v>
      </c>
      <c r="T218" s="11">
        <v>265</v>
      </c>
      <c r="U218" t="s">
        <v>58</v>
      </c>
      <c r="V218" t="s">
        <v>51</v>
      </c>
      <c r="W218" t="s">
        <v>52</v>
      </c>
      <c r="X218" t="s">
        <v>42</v>
      </c>
      <c r="Y218" t="s">
        <v>43</v>
      </c>
      <c r="Z218" t="s">
        <v>44</v>
      </c>
      <c r="AA218">
        <v>96019669</v>
      </c>
      <c r="AB218">
        <v>599815.1</v>
      </c>
      <c r="AC218">
        <v>9409</v>
      </c>
      <c r="AD218" s="5">
        <v>37165.564583333296</v>
      </c>
      <c r="AE218" s="5">
        <v>37256.564583333296</v>
      </c>
    </row>
    <row r="219" spans="1:31" x14ac:dyDescent="0.2">
      <c r="A219" s="71">
        <f t="shared" si="15"/>
        <v>37013</v>
      </c>
      <c r="B219" s="71" t="str">
        <f t="shared" si="12"/>
        <v>US East Power</v>
      </c>
      <c r="C219" s="72">
        <f t="shared" si="13"/>
        <v>73600</v>
      </c>
      <c r="D219" s="72">
        <f t="shared" si="14"/>
        <v>368</v>
      </c>
      <c r="E219" s="3">
        <v>1199082</v>
      </c>
      <c r="F219" s="5">
        <v>37013.4367824074</v>
      </c>
      <c r="G219" t="s">
        <v>91</v>
      </c>
      <c r="H219" t="s">
        <v>32</v>
      </c>
      <c r="I219" t="s">
        <v>33</v>
      </c>
      <c r="K219" t="s">
        <v>34</v>
      </c>
      <c r="L219" t="s">
        <v>74</v>
      </c>
      <c r="M219">
        <v>32890</v>
      </c>
      <c r="N219" t="s">
        <v>227</v>
      </c>
      <c r="O219" s="7">
        <v>50</v>
      </c>
      <c r="R219" t="s">
        <v>37</v>
      </c>
      <c r="S219" t="s">
        <v>38</v>
      </c>
      <c r="T219" s="11">
        <v>40.6</v>
      </c>
      <c r="U219" t="s">
        <v>93</v>
      </c>
      <c r="V219" t="s">
        <v>114</v>
      </c>
      <c r="W219" t="s">
        <v>115</v>
      </c>
      <c r="X219" t="s">
        <v>42</v>
      </c>
      <c r="Y219" t="s">
        <v>43</v>
      </c>
      <c r="Z219" t="s">
        <v>44</v>
      </c>
      <c r="AA219">
        <v>96009016</v>
      </c>
      <c r="AB219">
        <v>599838.1</v>
      </c>
      <c r="AC219">
        <v>18</v>
      </c>
      <c r="AD219" s="5">
        <v>37165.591666666704</v>
      </c>
      <c r="AE219" s="5">
        <v>37256.591666666704</v>
      </c>
    </row>
    <row r="220" spans="1:31" x14ac:dyDescent="0.2">
      <c r="A220" s="71">
        <f t="shared" si="15"/>
        <v>37013</v>
      </c>
      <c r="B220" s="71" t="str">
        <f t="shared" si="12"/>
        <v>US West Power</v>
      </c>
      <c r="C220" s="72">
        <f t="shared" si="13"/>
        <v>12400</v>
      </c>
      <c r="D220" s="72">
        <f t="shared" si="14"/>
        <v>93</v>
      </c>
      <c r="E220" s="3">
        <v>1199339</v>
      </c>
      <c r="F220" s="5">
        <v>37013.465405092596</v>
      </c>
      <c r="G220" t="s">
        <v>117</v>
      </c>
      <c r="H220" t="s">
        <v>32</v>
      </c>
      <c r="I220" t="s">
        <v>33</v>
      </c>
      <c r="K220" t="s">
        <v>34</v>
      </c>
      <c r="L220" t="s">
        <v>46</v>
      </c>
      <c r="M220">
        <v>36705</v>
      </c>
      <c r="N220" t="s">
        <v>419</v>
      </c>
      <c r="P220" s="7">
        <v>25</v>
      </c>
      <c r="R220" t="s">
        <v>37</v>
      </c>
      <c r="S220" t="s">
        <v>38</v>
      </c>
      <c r="T220" s="11">
        <v>280</v>
      </c>
      <c r="U220" t="s">
        <v>58</v>
      </c>
      <c r="V220" t="s">
        <v>48</v>
      </c>
      <c r="W220" t="s">
        <v>55</v>
      </c>
      <c r="X220" t="s">
        <v>42</v>
      </c>
      <c r="Y220" t="s">
        <v>43</v>
      </c>
      <c r="Z220" t="s">
        <v>44</v>
      </c>
      <c r="AA220">
        <v>96013065</v>
      </c>
      <c r="AB220">
        <v>599883.1</v>
      </c>
      <c r="AC220">
        <v>55265</v>
      </c>
      <c r="AD220" s="5">
        <v>37073.875</v>
      </c>
      <c r="AE220" s="5">
        <v>37103.875</v>
      </c>
    </row>
    <row r="221" spans="1:31" x14ac:dyDescent="0.2">
      <c r="A221" s="71">
        <f t="shared" si="15"/>
        <v>37013</v>
      </c>
      <c r="B221" s="71" t="str">
        <f t="shared" si="12"/>
        <v>US West Power</v>
      </c>
      <c r="C221" s="72">
        <f t="shared" si="13"/>
        <v>36800</v>
      </c>
      <c r="D221" s="72">
        <f t="shared" si="14"/>
        <v>276</v>
      </c>
      <c r="E221" s="3">
        <v>1199562</v>
      </c>
      <c r="F221" s="5">
        <v>37013.502546296302</v>
      </c>
      <c r="G221" t="s">
        <v>103</v>
      </c>
      <c r="H221" t="s">
        <v>32</v>
      </c>
      <c r="I221" t="s">
        <v>33</v>
      </c>
      <c r="K221" t="s">
        <v>34</v>
      </c>
      <c r="L221" t="s">
        <v>35</v>
      </c>
      <c r="M221">
        <v>31385</v>
      </c>
      <c r="N221" t="s">
        <v>420</v>
      </c>
      <c r="P221" s="7">
        <v>25</v>
      </c>
      <c r="R221" t="s">
        <v>37</v>
      </c>
      <c r="S221" t="s">
        <v>38</v>
      </c>
      <c r="T221" s="11">
        <v>392</v>
      </c>
      <c r="U221" t="s">
        <v>58</v>
      </c>
      <c r="V221" t="s">
        <v>51</v>
      </c>
      <c r="W221" t="s">
        <v>52</v>
      </c>
      <c r="X221" t="s">
        <v>42</v>
      </c>
      <c r="Y221" t="s">
        <v>43</v>
      </c>
      <c r="Z221" t="s">
        <v>44</v>
      </c>
      <c r="AA221">
        <v>96057469</v>
      </c>
      <c r="AB221">
        <v>599979.1</v>
      </c>
      <c r="AC221">
        <v>53350</v>
      </c>
      <c r="AD221" s="5">
        <v>37073.701388888898</v>
      </c>
      <c r="AE221" s="5">
        <v>37164.701388888898</v>
      </c>
    </row>
    <row r="222" spans="1:31" x14ac:dyDescent="0.2">
      <c r="A222" s="71">
        <f t="shared" si="15"/>
        <v>37013</v>
      </c>
      <c r="B222" s="71" t="str">
        <f t="shared" si="12"/>
        <v>US East Power</v>
      </c>
      <c r="C222" s="72">
        <f t="shared" si="13"/>
        <v>24000</v>
      </c>
      <c r="D222" s="72">
        <f t="shared" si="14"/>
        <v>120</v>
      </c>
      <c r="E222" s="3">
        <v>1200377</v>
      </c>
      <c r="F222" s="5">
        <v>37013.562106481499</v>
      </c>
      <c r="G222" t="s">
        <v>198</v>
      </c>
      <c r="H222" t="s">
        <v>32</v>
      </c>
      <c r="I222" t="s">
        <v>33</v>
      </c>
      <c r="K222" t="s">
        <v>34</v>
      </c>
      <c r="L222" t="s">
        <v>74</v>
      </c>
      <c r="M222">
        <v>32554</v>
      </c>
      <c r="N222" t="s">
        <v>113</v>
      </c>
      <c r="P222" s="7">
        <v>50</v>
      </c>
      <c r="R222" t="s">
        <v>37</v>
      </c>
      <c r="S222" t="s">
        <v>38</v>
      </c>
      <c r="T222" s="11">
        <v>67</v>
      </c>
      <c r="U222" t="s">
        <v>93</v>
      </c>
      <c r="V222" t="s">
        <v>114</v>
      </c>
      <c r="W222" t="s">
        <v>115</v>
      </c>
      <c r="X222" t="s">
        <v>42</v>
      </c>
      <c r="Y222" t="s">
        <v>43</v>
      </c>
      <c r="Z222" t="s">
        <v>44</v>
      </c>
      <c r="AA222">
        <v>96057479</v>
      </c>
      <c r="AB222">
        <v>600156.1</v>
      </c>
      <c r="AC222">
        <v>55134</v>
      </c>
      <c r="AD222" s="5">
        <v>37043.591666666704</v>
      </c>
      <c r="AE222" s="5">
        <v>37072.591666666704</v>
      </c>
    </row>
    <row r="223" spans="1:31" x14ac:dyDescent="0.2">
      <c r="A223" s="71">
        <f t="shared" si="15"/>
        <v>37014</v>
      </c>
      <c r="B223" s="71" t="str">
        <f t="shared" si="12"/>
        <v>Natural Gas</v>
      </c>
      <c r="C223" s="72">
        <f t="shared" si="13"/>
        <v>280000</v>
      </c>
      <c r="D223" s="72">
        <f t="shared" si="14"/>
        <v>83.999999999999986</v>
      </c>
      <c r="E223" s="3">
        <v>1202104</v>
      </c>
      <c r="F223" s="5">
        <v>37014.322743055556</v>
      </c>
      <c r="G223" t="s">
        <v>109</v>
      </c>
      <c r="H223" t="s">
        <v>32</v>
      </c>
      <c r="I223" t="s">
        <v>33</v>
      </c>
      <c r="K223" t="s">
        <v>63</v>
      </c>
      <c r="L223" t="s">
        <v>80</v>
      </c>
      <c r="M223">
        <v>28148</v>
      </c>
      <c r="N223" t="s">
        <v>426</v>
      </c>
      <c r="O223" s="7">
        <v>10000</v>
      </c>
      <c r="R223" t="s">
        <v>66</v>
      </c>
      <c r="S223" t="s">
        <v>38</v>
      </c>
      <c r="T223" s="11">
        <v>4.3899999999999997</v>
      </c>
      <c r="U223" t="s">
        <v>82</v>
      </c>
      <c r="V223" t="s">
        <v>160</v>
      </c>
      <c r="W223" t="s">
        <v>161</v>
      </c>
      <c r="X223" t="s">
        <v>70</v>
      </c>
      <c r="Y223" t="s">
        <v>43</v>
      </c>
      <c r="Z223" t="s">
        <v>71</v>
      </c>
      <c r="AA223">
        <v>96030374</v>
      </c>
      <c r="AB223" t="s">
        <v>427</v>
      </c>
      <c r="AC223">
        <v>53461</v>
      </c>
      <c r="AD223" s="5">
        <v>37015.875</v>
      </c>
      <c r="AE223" s="5">
        <v>37042.875</v>
      </c>
    </row>
    <row r="224" spans="1:31" x14ac:dyDescent="0.2">
      <c r="A224" s="71">
        <f t="shared" si="15"/>
        <v>37014</v>
      </c>
      <c r="B224" s="71" t="str">
        <f t="shared" si="12"/>
        <v>Natural Gas</v>
      </c>
      <c r="C224" s="72">
        <f t="shared" si="13"/>
        <v>140000</v>
      </c>
      <c r="D224" s="72">
        <f t="shared" si="14"/>
        <v>41.999999999999993</v>
      </c>
      <c r="E224" s="3">
        <v>1202112</v>
      </c>
      <c r="F224" s="5">
        <v>37014.323310185187</v>
      </c>
      <c r="G224" t="s">
        <v>109</v>
      </c>
      <c r="H224" t="s">
        <v>32</v>
      </c>
      <c r="I224" t="s">
        <v>33</v>
      </c>
      <c r="K224" t="s">
        <v>63</v>
      </c>
      <c r="L224" t="s">
        <v>80</v>
      </c>
      <c r="M224">
        <v>28148</v>
      </c>
      <c r="N224" t="s">
        <v>426</v>
      </c>
      <c r="O224" s="7">
        <v>5000</v>
      </c>
      <c r="R224" t="s">
        <v>66</v>
      </c>
      <c r="S224" t="s">
        <v>38</v>
      </c>
      <c r="T224" s="11">
        <v>4.3899999999999997</v>
      </c>
      <c r="U224" t="s">
        <v>82</v>
      </c>
      <c r="V224" t="s">
        <v>160</v>
      </c>
      <c r="W224" t="s">
        <v>161</v>
      </c>
      <c r="X224" t="s">
        <v>70</v>
      </c>
      <c r="Y224" t="s">
        <v>43</v>
      </c>
      <c r="Z224" t="s">
        <v>71</v>
      </c>
      <c r="AA224">
        <v>96030374</v>
      </c>
      <c r="AB224" t="s">
        <v>428</v>
      </c>
      <c r="AC224">
        <v>53461</v>
      </c>
      <c r="AD224" s="5">
        <v>37015.875</v>
      </c>
      <c r="AE224" s="5">
        <v>37042.875</v>
      </c>
    </row>
    <row r="225" spans="1:31" x14ac:dyDescent="0.2">
      <c r="A225" s="71">
        <f t="shared" si="15"/>
        <v>37014</v>
      </c>
      <c r="B225" s="71" t="str">
        <f t="shared" si="12"/>
        <v>US West Power</v>
      </c>
      <c r="C225" s="72">
        <f t="shared" si="13"/>
        <v>800</v>
      </c>
      <c r="D225" s="72">
        <f t="shared" si="14"/>
        <v>6</v>
      </c>
      <c r="E225" s="3">
        <v>1202633</v>
      </c>
      <c r="F225" s="5">
        <v>37014.345520833333</v>
      </c>
      <c r="G225" t="s">
        <v>286</v>
      </c>
      <c r="H225" t="s">
        <v>118</v>
      </c>
      <c r="I225" t="s">
        <v>33</v>
      </c>
      <c r="K225" t="s">
        <v>34</v>
      </c>
      <c r="L225" t="s">
        <v>46</v>
      </c>
      <c r="M225">
        <v>29383</v>
      </c>
      <c r="N225" t="s">
        <v>429</v>
      </c>
      <c r="P225" s="7">
        <v>25</v>
      </c>
      <c r="R225" t="s">
        <v>37</v>
      </c>
      <c r="S225" t="s">
        <v>38</v>
      </c>
      <c r="T225" s="11">
        <v>79</v>
      </c>
      <c r="U225" t="s">
        <v>119</v>
      </c>
      <c r="V225" t="s">
        <v>290</v>
      </c>
      <c r="W225" t="s">
        <v>55</v>
      </c>
      <c r="X225" t="s">
        <v>42</v>
      </c>
      <c r="Y225" t="s">
        <v>43</v>
      </c>
      <c r="Z225" t="s">
        <v>44</v>
      </c>
      <c r="AA225">
        <v>96004381</v>
      </c>
      <c r="AB225">
        <v>600969.1</v>
      </c>
      <c r="AC225">
        <v>12</v>
      </c>
      <c r="AD225" s="5">
        <v>37015.875</v>
      </c>
      <c r="AE225" s="5">
        <v>37016.875</v>
      </c>
    </row>
    <row r="226" spans="1:31" x14ac:dyDescent="0.2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1202763</v>
      </c>
      <c r="F226" s="5">
        <v>37014.35</v>
      </c>
      <c r="G226" t="s">
        <v>286</v>
      </c>
      <c r="H226" t="s">
        <v>118</v>
      </c>
      <c r="I226" t="s">
        <v>33</v>
      </c>
      <c r="K226" t="s">
        <v>34</v>
      </c>
      <c r="L226" t="s">
        <v>46</v>
      </c>
      <c r="M226">
        <v>29383</v>
      </c>
      <c r="N226" t="s">
        <v>429</v>
      </c>
      <c r="P226" s="7">
        <v>25</v>
      </c>
      <c r="R226" t="s">
        <v>37</v>
      </c>
      <c r="S226" t="s">
        <v>38</v>
      </c>
      <c r="T226" s="11">
        <v>90</v>
      </c>
      <c r="U226" t="s">
        <v>119</v>
      </c>
      <c r="V226" t="s">
        <v>290</v>
      </c>
      <c r="W226" t="s">
        <v>55</v>
      </c>
      <c r="X226" t="s">
        <v>42</v>
      </c>
      <c r="Y226" t="s">
        <v>43</v>
      </c>
      <c r="Z226" t="s">
        <v>44</v>
      </c>
      <c r="AA226">
        <v>96004381</v>
      </c>
      <c r="AB226">
        <v>601003.1</v>
      </c>
      <c r="AC226">
        <v>12</v>
      </c>
      <c r="AD226" s="5">
        <v>37015.875</v>
      </c>
      <c r="AE226" s="5">
        <v>37016.875</v>
      </c>
    </row>
    <row r="227" spans="1:31" x14ac:dyDescent="0.2">
      <c r="A227" s="71">
        <f t="shared" si="15"/>
        <v>37014</v>
      </c>
      <c r="B227" s="71" t="str">
        <f t="shared" si="12"/>
        <v>US West Power</v>
      </c>
      <c r="C227" s="72">
        <f t="shared" si="13"/>
        <v>36800</v>
      </c>
      <c r="D227" s="72">
        <f t="shared" si="14"/>
        <v>276</v>
      </c>
      <c r="E227" s="3">
        <v>1203044</v>
      </c>
      <c r="F227" s="5">
        <v>37014.357303240744</v>
      </c>
      <c r="G227" t="s">
        <v>31</v>
      </c>
      <c r="H227" t="s">
        <v>32</v>
      </c>
      <c r="I227" t="s">
        <v>33</v>
      </c>
      <c r="K227" t="s">
        <v>34</v>
      </c>
      <c r="L227" t="s">
        <v>35</v>
      </c>
      <c r="M227">
        <v>30847</v>
      </c>
      <c r="N227" t="s">
        <v>430</v>
      </c>
      <c r="O227" s="7">
        <v>25</v>
      </c>
      <c r="R227" t="s">
        <v>37</v>
      </c>
      <c r="S227" t="s">
        <v>38</v>
      </c>
      <c r="T227" s="11">
        <v>145</v>
      </c>
      <c r="U227" t="s">
        <v>58</v>
      </c>
      <c r="V227" t="s">
        <v>399</v>
      </c>
      <c r="W227" t="s">
        <v>41</v>
      </c>
      <c r="X227" t="s">
        <v>42</v>
      </c>
      <c r="Y227" t="s">
        <v>43</v>
      </c>
      <c r="Z227" t="s">
        <v>44</v>
      </c>
      <c r="AA227">
        <v>96004354</v>
      </c>
      <c r="AB227">
        <v>601051.1</v>
      </c>
      <c r="AC227">
        <v>29605</v>
      </c>
      <c r="AD227" s="5">
        <v>37165.564583333333</v>
      </c>
      <c r="AE227" s="5">
        <v>37256.564583333333</v>
      </c>
    </row>
    <row r="228" spans="1:31" x14ac:dyDescent="0.2">
      <c r="A228" s="71">
        <f t="shared" si="15"/>
        <v>37014</v>
      </c>
      <c r="B228" s="71" t="str">
        <f t="shared" si="12"/>
        <v>US East Power</v>
      </c>
      <c r="C228" s="72">
        <f t="shared" si="13"/>
        <v>14400</v>
      </c>
      <c r="D228" s="72">
        <f t="shared" si="14"/>
        <v>72</v>
      </c>
      <c r="E228" s="3">
        <v>1203892</v>
      </c>
      <c r="F228" s="5">
        <v>37014.371377314812</v>
      </c>
      <c r="G228" t="s">
        <v>198</v>
      </c>
      <c r="H228" t="s">
        <v>32</v>
      </c>
      <c r="I228" t="s">
        <v>33</v>
      </c>
      <c r="K228" t="s">
        <v>34</v>
      </c>
      <c r="L228" t="s">
        <v>74</v>
      </c>
      <c r="M228">
        <v>49745</v>
      </c>
      <c r="N228" t="s">
        <v>397</v>
      </c>
      <c r="O228" s="7">
        <v>50</v>
      </c>
      <c r="R228" t="s">
        <v>37</v>
      </c>
      <c r="S228" t="s">
        <v>38</v>
      </c>
      <c r="T228" s="11">
        <v>48.5</v>
      </c>
      <c r="U228" t="s">
        <v>93</v>
      </c>
      <c r="V228" t="s">
        <v>114</v>
      </c>
      <c r="W228" t="s">
        <v>95</v>
      </c>
      <c r="X228" t="s">
        <v>42</v>
      </c>
      <c r="Y228" t="s">
        <v>43</v>
      </c>
      <c r="Z228" t="s">
        <v>44</v>
      </c>
      <c r="AA228">
        <v>96057479</v>
      </c>
      <c r="AB228">
        <v>601112.1</v>
      </c>
      <c r="AC228">
        <v>55134</v>
      </c>
      <c r="AD228" s="5">
        <v>37025.875</v>
      </c>
      <c r="AE228" s="5">
        <v>37042.875</v>
      </c>
    </row>
    <row r="229" spans="1:31" x14ac:dyDescent="0.2">
      <c r="A229" s="71">
        <f t="shared" si="15"/>
        <v>37014</v>
      </c>
      <c r="B229" s="71" t="str">
        <f t="shared" si="12"/>
        <v>US East Power</v>
      </c>
      <c r="C229" s="72">
        <f t="shared" si="13"/>
        <v>800</v>
      </c>
      <c r="D229" s="72">
        <f t="shared" si="14"/>
        <v>4</v>
      </c>
      <c r="E229" s="3">
        <v>1203925</v>
      </c>
      <c r="F229" s="5">
        <v>37014.371793981481</v>
      </c>
      <c r="G229" t="s">
        <v>111</v>
      </c>
      <c r="H229" t="s">
        <v>32</v>
      </c>
      <c r="I229" t="s">
        <v>33</v>
      </c>
      <c r="K229" t="s">
        <v>34</v>
      </c>
      <c r="L229" t="s">
        <v>74</v>
      </c>
      <c r="M229">
        <v>29088</v>
      </c>
      <c r="N229" t="s">
        <v>431</v>
      </c>
      <c r="O229" s="7">
        <v>50</v>
      </c>
      <c r="R229" t="s">
        <v>37</v>
      </c>
      <c r="S229" t="s">
        <v>38</v>
      </c>
      <c r="T229" s="11">
        <v>60.75</v>
      </c>
      <c r="U229" t="s">
        <v>93</v>
      </c>
      <c r="V229" t="s">
        <v>114</v>
      </c>
      <c r="W229" t="s">
        <v>95</v>
      </c>
      <c r="X229" t="s">
        <v>42</v>
      </c>
      <c r="Y229" t="s">
        <v>43</v>
      </c>
      <c r="Z229" t="s">
        <v>44</v>
      </c>
      <c r="AB229">
        <v>601114.1</v>
      </c>
      <c r="AC229">
        <v>3246</v>
      </c>
      <c r="AD229" s="5">
        <v>37015.875</v>
      </c>
      <c r="AE229" s="5">
        <v>37015.875</v>
      </c>
    </row>
    <row r="230" spans="1:31" x14ac:dyDescent="0.2">
      <c r="A230" s="71">
        <f t="shared" si="15"/>
        <v>37014</v>
      </c>
      <c r="B230" s="71" t="str">
        <f t="shared" si="12"/>
        <v>US East Power</v>
      </c>
      <c r="C230" s="72">
        <f t="shared" si="13"/>
        <v>73600</v>
      </c>
      <c r="D230" s="72">
        <f t="shared" si="14"/>
        <v>368</v>
      </c>
      <c r="E230" s="3">
        <v>1204057</v>
      </c>
      <c r="F230" s="5">
        <v>37014.37394675926</v>
      </c>
      <c r="G230" t="s">
        <v>111</v>
      </c>
      <c r="H230" t="s">
        <v>32</v>
      </c>
      <c r="I230" t="s">
        <v>33</v>
      </c>
      <c r="K230" t="s">
        <v>34</v>
      </c>
      <c r="L230" t="s">
        <v>74</v>
      </c>
      <c r="M230">
        <v>32890</v>
      </c>
      <c r="N230" t="s">
        <v>227</v>
      </c>
      <c r="O230" s="7">
        <v>50</v>
      </c>
      <c r="R230" t="s">
        <v>37</v>
      </c>
      <c r="S230" t="s">
        <v>38</v>
      </c>
      <c r="T230" s="11">
        <v>39.950000000000003</v>
      </c>
      <c r="U230" t="s">
        <v>93</v>
      </c>
      <c r="V230" t="s">
        <v>114</v>
      </c>
      <c r="W230" t="s">
        <v>115</v>
      </c>
      <c r="X230" t="s">
        <v>42</v>
      </c>
      <c r="Y230" t="s">
        <v>43</v>
      </c>
      <c r="Z230" t="s">
        <v>44</v>
      </c>
      <c r="AB230">
        <v>601124.1</v>
      </c>
      <c r="AC230">
        <v>3246</v>
      </c>
      <c r="AD230" s="5">
        <v>37165.591666666667</v>
      </c>
      <c r="AE230" s="5">
        <v>37256.591666666667</v>
      </c>
    </row>
    <row r="231" spans="1:31" x14ac:dyDescent="0.2">
      <c r="A231" s="71">
        <f t="shared" si="15"/>
        <v>37014</v>
      </c>
      <c r="B231" s="71" t="str">
        <f t="shared" si="12"/>
        <v>Natural Gas</v>
      </c>
      <c r="C231" s="72">
        <f t="shared" si="13"/>
        <v>300000</v>
      </c>
      <c r="D231" s="72">
        <f t="shared" si="14"/>
        <v>89.999999999999986</v>
      </c>
      <c r="E231" s="3">
        <v>1204124</v>
      </c>
      <c r="F231" s="5">
        <v>37014.375439814816</v>
      </c>
      <c r="G231" t="s">
        <v>432</v>
      </c>
      <c r="H231" t="s">
        <v>32</v>
      </c>
      <c r="I231" t="s">
        <v>33</v>
      </c>
      <c r="K231" t="s">
        <v>63</v>
      </c>
      <c r="L231" t="s">
        <v>64</v>
      </c>
      <c r="M231">
        <v>47099</v>
      </c>
      <c r="N231" t="s">
        <v>184</v>
      </c>
      <c r="P231" s="7">
        <v>10000</v>
      </c>
      <c r="R231" t="s">
        <v>66</v>
      </c>
      <c r="S231" t="s">
        <v>38</v>
      </c>
      <c r="T231" s="11">
        <v>-0.05</v>
      </c>
      <c r="U231" t="s">
        <v>82</v>
      </c>
      <c r="V231" t="s">
        <v>160</v>
      </c>
      <c r="W231" t="s">
        <v>161</v>
      </c>
      <c r="X231" t="s">
        <v>70</v>
      </c>
      <c r="Y231" t="s">
        <v>43</v>
      </c>
      <c r="Z231" t="s">
        <v>71</v>
      </c>
      <c r="AA231">
        <v>96022095</v>
      </c>
      <c r="AB231" t="s">
        <v>433</v>
      </c>
      <c r="AC231">
        <v>31699</v>
      </c>
      <c r="AD231" s="5">
        <v>37043.875</v>
      </c>
      <c r="AE231" s="5">
        <v>37072.875</v>
      </c>
    </row>
    <row r="232" spans="1:31" x14ac:dyDescent="0.2">
      <c r="A232" s="71">
        <f t="shared" si="15"/>
        <v>37014</v>
      </c>
      <c r="B232" s="71" t="str">
        <f t="shared" si="12"/>
        <v>US West Power</v>
      </c>
      <c r="C232" s="72">
        <f t="shared" si="13"/>
        <v>12400</v>
      </c>
      <c r="D232" s="72">
        <f t="shared" si="14"/>
        <v>93</v>
      </c>
      <c r="E232" s="3">
        <v>1204834</v>
      </c>
      <c r="F232" s="5">
        <v>37014.395208333335</v>
      </c>
      <c r="G232" t="s">
        <v>103</v>
      </c>
      <c r="H232" t="s">
        <v>32</v>
      </c>
      <c r="I232" t="s">
        <v>33</v>
      </c>
      <c r="K232" t="s">
        <v>34</v>
      </c>
      <c r="L232" t="s">
        <v>46</v>
      </c>
      <c r="M232">
        <v>36705</v>
      </c>
      <c r="N232" t="s">
        <v>419</v>
      </c>
      <c r="P232" s="7">
        <v>25</v>
      </c>
      <c r="R232" t="s">
        <v>37</v>
      </c>
      <c r="S232" t="s">
        <v>38</v>
      </c>
      <c r="T232" s="11">
        <v>283</v>
      </c>
      <c r="U232" t="s">
        <v>58</v>
      </c>
      <c r="V232" t="s">
        <v>48</v>
      </c>
      <c r="W232" t="s">
        <v>55</v>
      </c>
      <c r="X232" t="s">
        <v>42</v>
      </c>
      <c r="Y232" t="s">
        <v>43</v>
      </c>
      <c r="Z232" t="s">
        <v>44</v>
      </c>
      <c r="AA232">
        <v>96057469</v>
      </c>
      <c r="AB232">
        <v>601222.1</v>
      </c>
      <c r="AC232">
        <v>53350</v>
      </c>
      <c r="AD232" s="5">
        <v>37073.875</v>
      </c>
      <c r="AE232" s="5">
        <v>37103.875</v>
      </c>
    </row>
    <row r="233" spans="1:31" x14ac:dyDescent="0.2">
      <c r="A233" s="71">
        <f t="shared" si="15"/>
        <v>37014</v>
      </c>
      <c r="B233" s="71" t="str">
        <f t="shared" si="12"/>
        <v>US West Power</v>
      </c>
      <c r="C233" s="72">
        <f t="shared" si="13"/>
        <v>36000</v>
      </c>
      <c r="D233" s="72">
        <f t="shared" si="14"/>
        <v>270</v>
      </c>
      <c r="E233" s="3">
        <v>1204922</v>
      </c>
      <c r="F233" s="5">
        <v>37014.3981712963</v>
      </c>
      <c r="G233" t="s">
        <v>286</v>
      </c>
      <c r="H233" t="s">
        <v>118</v>
      </c>
      <c r="I233" t="s">
        <v>33</v>
      </c>
      <c r="K233" t="s">
        <v>34</v>
      </c>
      <c r="L233" t="s">
        <v>35</v>
      </c>
      <c r="M233">
        <v>36942</v>
      </c>
      <c r="N233" t="s">
        <v>434</v>
      </c>
      <c r="O233" s="7">
        <v>25</v>
      </c>
      <c r="R233" t="s">
        <v>37</v>
      </c>
      <c r="S233" t="s">
        <v>38</v>
      </c>
      <c r="T233" s="11">
        <v>100</v>
      </c>
      <c r="U233" t="s">
        <v>119</v>
      </c>
      <c r="V233" t="s">
        <v>399</v>
      </c>
      <c r="W233" t="s">
        <v>41</v>
      </c>
      <c r="X233" t="s">
        <v>42</v>
      </c>
      <c r="Y233" t="s">
        <v>43</v>
      </c>
      <c r="Z233" t="s">
        <v>44</v>
      </c>
      <c r="AA233">
        <v>96004381</v>
      </c>
      <c r="AB233">
        <v>601228.1</v>
      </c>
      <c r="AC233">
        <v>12</v>
      </c>
      <c r="AD233" s="5">
        <v>37257.701388888891</v>
      </c>
      <c r="AE233" s="5">
        <v>37346.701388888891</v>
      </c>
    </row>
    <row r="234" spans="1:31" x14ac:dyDescent="0.2">
      <c r="A234" s="71">
        <f t="shared" si="15"/>
        <v>37014</v>
      </c>
      <c r="B234" s="71" t="str">
        <f t="shared" si="12"/>
        <v>US West Power</v>
      </c>
      <c r="C234" s="72">
        <f t="shared" si="13"/>
        <v>36400</v>
      </c>
      <c r="D234" s="72">
        <f t="shared" si="14"/>
        <v>273</v>
      </c>
      <c r="E234" s="3">
        <v>1204927</v>
      </c>
      <c r="F234" s="5">
        <v>37014.398368055554</v>
      </c>
      <c r="G234" t="s">
        <v>286</v>
      </c>
      <c r="H234" t="s">
        <v>118</v>
      </c>
      <c r="I234" t="s">
        <v>33</v>
      </c>
      <c r="K234" t="s">
        <v>34</v>
      </c>
      <c r="L234" t="s">
        <v>46</v>
      </c>
      <c r="M234">
        <v>45336</v>
      </c>
      <c r="N234" t="s">
        <v>435</v>
      </c>
      <c r="O234" s="7">
        <v>25</v>
      </c>
      <c r="R234" t="s">
        <v>37</v>
      </c>
      <c r="S234" t="s">
        <v>38</v>
      </c>
      <c r="T234" s="11">
        <v>85</v>
      </c>
      <c r="U234" t="s">
        <v>119</v>
      </c>
      <c r="V234" t="s">
        <v>48</v>
      </c>
      <c r="W234" t="s">
        <v>49</v>
      </c>
      <c r="X234" t="s">
        <v>42</v>
      </c>
      <c r="Y234" t="s">
        <v>43</v>
      </c>
      <c r="Z234" t="s">
        <v>44</v>
      </c>
      <c r="AA234">
        <v>96004381</v>
      </c>
      <c r="AB234">
        <v>601229.1</v>
      </c>
      <c r="AC234">
        <v>12</v>
      </c>
      <c r="AD234" s="5">
        <v>37347</v>
      </c>
      <c r="AE234" s="5">
        <v>37437</v>
      </c>
    </row>
    <row r="235" spans="1:31" x14ac:dyDescent="0.2">
      <c r="A235" s="71">
        <f t="shared" si="15"/>
        <v>37014</v>
      </c>
      <c r="B235" s="71" t="str">
        <f t="shared" si="12"/>
        <v>Natural Gas</v>
      </c>
      <c r="C235" s="72">
        <f t="shared" si="13"/>
        <v>755000</v>
      </c>
      <c r="D235" s="72">
        <f t="shared" si="14"/>
        <v>226.49999999999997</v>
      </c>
      <c r="E235" s="3">
        <v>1205555</v>
      </c>
      <c r="F235" s="5">
        <v>37014.429143518515</v>
      </c>
      <c r="G235" t="s">
        <v>195</v>
      </c>
      <c r="H235" t="s">
        <v>32</v>
      </c>
      <c r="I235" t="s">
        <v>33</v>
      </c>
      <c r="K235" t="s">
        <v>63</v>
      </c>
      <c r="L235" t="s">
        <v>64</v>
      </c>
      <c r="M235">
        <v>34972</v>
      </c>
      <c r="N235" t="s">
        <v>436</v>
      </c>
      <c r="P235" s="7">
        <v>5000</v>
      </c>
      <c r="R235" t="s">
        <v>66</v>
      </c>
      <c r="S235" t="s">
        <v>38</v>
      </c>
      <c r="T235" s="11">
        <v>-0.17</v>
      </c>
      <c r="U235" t="s">
        <v>67</v>
      </c>
      <c r="V235" t="s">
        <v>437</v>
      </c>
      <c r="W235" t="s">
        <v>438</v>
      </c>
      <c r="X235" t="s">
        <v>70</v>
      </c>
      <c r="Y235" t="s">
        <v>43</v>
      </c>
      <c r="Z235" t="s">
        <v>71</v>
      </c>
      <c r="AA235">
        <v>96041878</v>
      </c>
      <c r="AB235" t="s">
        <v>439</v>
      </c>
      <c r="AC235">
        <v>11135</v>
      </c>
      <c r="AD235" s="5">
        <v>37196</v>
      </c>
      <c r="AE235" s="5">
        <v>37346</v>
      </c>
    </row>
    <row r="236" spans="1:31" x14ac:dyDescent="0.2">
      <c r="A236" s="71">
        <f t="shared" si="15"/>
        <v>37014</v>
      </c>
      <c r="B236" s="71" t="str">
        <f t="shared" si="12"/>
        <v>US East Power</v>
      </c>
      <c r="C236" s="72">
        <f t="shared" si="13"/>
        <v>14400</v>
      </c>
      <c r="D236" s="72">
        <f t="shared" si="14"/>
        <v>72</v>
      </c>
      <c r="E236" s="3">
        <v>1206075</v>
      </c>
      <c r="F236" s="5">
        <v>37014.466261574074</v>
      </c>
      <c r="G236" t="s">
        <v>109</v>
      </c>
      <c r="H236" t="s">
        <v>32</v>
      </c>
      <c r="I236" t="s">
        <v>33</v>
      </c>
      <c r="K236" t="s">
        <v>34</v>
      </c>
      <c r="L236" t="s">
        <v>74</v>
      </c>
      <c r="M236">
        <v>49745</v>
      </c>
      <c r="N236" t="s">
        <v>397</v>
      </c>
      <c r="O236" s="7">
        <v>50</v>
      </c>
      <c r="R236" t="s">
        <v>37</v>
      </c>
      <c r="S236" t="s">
        <v>38</v>
      </c>
      <c r="T236" s="11">
        <v>48</v>
      </c>
      <c r="U236" t="s">
        <v>93</v>
      </c>
      <c r="V236" t="s">
        <v>114</v>
      </c>
      <c r="W236" t="s">
        <v>95</v>
      </c>
      <c r="X236" t="s">
        <v>42</v>
      </c>
      <c r="Y236" t="s">
        <v>43</v>
      </c>
      <c r="Z236" t="s">
        <v>44</v>
      </c>
      <c r="AA236">
        <v>96005582</v>
      </c>
      <c r="AB236">
        <v>601388.1</v>
      </c>
      <c r="AC236">
        <v>53461</v>
      </c>
      <c r="AD236" s="5">
        <v>37025.875</v>
      </c>
      <c r="AE236" s="5">
        <v>37042.875</v>
      </c>
    </row>
    <row r="237" spans="1:31" x14ac:dyDescent="0.2">
      <c r="A237" s="71">
        <f t="shared" si="15"/>
        <v>37014</v>
      </c>
      <c r="B237" s="71" t="str">
        <f t="shared" si="12"/>
        <v>US East Power</v>
      </c>
      <c r="C237" s="72">
        <f t="shared" si="13"/>
        <v>24000</v>
      </c>
      <c r="D237" s="72">
        <f t="shared" si="14"/>
        <v>120</v>
      </c>
      <c r="E237" s="3">
        <v>1206427</v>
      </c>
      <c r="F237" s="5">
        <v>37014.522280092591</v>
      </c>
      <c r="G237" t="s">
        <v>120</v>
      </c>
      <c r="H237" t="s">
        <v>118</v>
      </c>
      <c r="I237" t="s">
        <v>33</v>
      </c>
      <c r="K237" t="s">
        <v>34</v>
      </c>
      <c r="L237" t="s">
        <v>74</v>
      </c>
      <c r="M237">
        <v>33275</v>
      </c>
      <c r="N237" t="s">
        <v>234</v>
      </c>
      <c r="O237" s="7">
        <v>50</v>
      </c>
      <c r="R237" t="s">
        <v>37</v>
      </c>
      <c r="S237" t="s">
        <v>38</v>
      </c>
      <c r="T237" s="11">
        <v>62</v>
      </c>
      <c r="U237" t="s">
        <v>150</v>
      </c>
      <c r="V237" t="s">
        <v>123</v>
      </c>
      <c r="W237" t="s">
        <v>124</v>
      </c>
      <c r="X237" t="s">
        <v>42</v>
      </c>
      <c r="Y237" t="s">
        <v>43</v>
      </c>
      <c r="Z237" t="s">
        <v>44</v>
      </c>
      <c r="AA237">
        <v>96004396</v>
      </c>
      <c r="AB237">
        <v>601473.1</v>
      </c>
      <c r="AC237">
        <v>64245</v>
      </c>
      <c r="AD237" s="5">
        <v>37043.710416666669</v>
      </c>
      <c r="AE237" s="5">
        <v>37072.710416666669</v>
      </c>
    </row>
    <row r="238" spans="1:31" x14ac:dyDescent="0.2">
      <c r="A238" s="71">
        <f t="shared" si="15"/>
        <v>37014</v>
      </c>
      <c r="B238" s="71" t="str">
        <f t="shared" si="12"/>
        <v>US West Power</v>
      </c>
      <c r="C238" s="72">
        <f t="shared" si="13"/>
        <v>36400</v>
      </c>
      <c r="D238" s="72">
        <f t="shared" si="14"/>
        <v>273</v>
      </c>
      <c r="E238" s="3">
        <v>1206465</v>
      </c>
      <c r="F238" s="5">
        <v>37014.526412037034</v>
      </c>
      <c r="G238" t="s">
        <v>103</v>
      </c>
      <c r="H238" t="s">
        <v>32</v>
      </c>
      <c r="I238" t="s">
        <v>33</v>
      </c>
      <c r="K238" t="s">
        <v>34</v>
      </c>
      <c r="L238" t="s">
        <v>46</v>
      </c>
      <c r="M238">
        <v>45336</v>
      </c>
      <c r="N238" t="s">
        <v>435</v>
      </c>
      <c r="P238" s="7">
        <v>25</v>
      </c>
      <c r="R238" t="s">
        <v>37</v>
      </c>
      <c r="S238" t="s">
        <v>38</v>
      </c>
      <c r="T238" s="11">
        <v>88</v>
      </c>
      <c r="U238" t="s">
        <v>58</v>
      </c>
      <c r="V238" t="s">
        <v>48</v>
      </c>
      <c r="W238" t="s">
        <v>49</v>
      </c>
      <c r="X238" t="s">
        <v>42</v>
      </c>
      <c r="Y238" t="s">
        <v>43</v>
      </c>
      <c r="Z238" t="s">
        <v>44</v>
      </c>
      <c r="AA238">
        <v>96057469</v>
      </c>
      <c r="AB238">
        <v>601479.1</v>
      </c>
      <c r="AC238">
        <v>53350</v>
      </c>
      <c r="AD238" s="5">
        <v>37347</v>
      </c>
      <c r="AE238" s="5">
        <v>37437</v>
      </c>
    </row>
    <row r="239" spans="1:31" x14ac:dyDescent="0.2">
      <c r="A239" s="71">
        <f t="shared" si="15"/>
        <v>37014</v>
      </c>
      <c r="B239" s="71" t="str">
        <f t="shared" si="12"/>
        <v>US East Power</v>
      </c>
      <c r="C239" s="72">
        <f t="shared" si="13"/>
        <v>73600</v>
      </c>
      <c r="D239" s="72">
        <f t="shared" si="14"/>
        <v>368</v>
      </c>
      <c r="E239" s="3">
        <v>1206635</v>
      </c>
      <c r="F239" s="5">
        <v>37014.554594907408</v>
      </c>
      <c r="G239" t="s">
        <v>130</v>
      </c>
      <c r="H239" t="s">
        <v>118</v>
      </c>
      <c r="I239" t="s">
        <v>33</v>
      </c>
      <c r="K239" t="s">
        <v>34</v>
      </c>
      <c r="L239" t="s">
        <v>170</v>
      </c>
      <c r="M239">
        <v>30187</v>
      </c>
      <c r="N239" t="s">
        <v>405</v>
      </c>
      <c r="P239" s="7">
        <v>50</v>
      </c>
      <c r="R239" t="s">
        <v>37</v>
      </c>
      <c r="S239" t="s">
        <v>38</v>
      </c>
      <c r="T239" s="11">
        <v>42.25</v>
      </c>
      <c r="U239" t="s">
        <v>165</v>
      </c>
      <c r="V239" t="s">
        <v>232</v>
      </c>
      <c r="W239" t="s">
        <v>78</v>
      </c>
      <c r="X239" t="s">
        <v>42</v>
      </c>
      <c r="Y239" t="s">
        <v>43</v>
      </c>
      <c r="Z239" t="s">
        <v>71</v>
      </c>
      <c r="AA239">
        <v>96057022</v>
      </c>
      <c r="AB239">
        <v>601571.1</v>
      </c>
      <c r="AC239">
        <v>91219</v>
      </c>
      <c r="AD239" s="5">
        <v>37165</v>
      </c>
      <c r="AE239" s="5">
        <v>37256</v>
      </c>
    </row>
    <row r="240" spans="1:31" x14ac:dyDescent="0.2">
      <c r="A240" s="71">
        <f t="shared" si="15"/>
        <v>37014</v>
      </c>
      <c r="B240" s="71" t="str">
        <f t="shared" si="12"/>
        <v>US East Power</v>
      </c>
      <c r="C240" s="72">
        <f t="shared" si="13"/>
        <v>4000</v>
      </c>
      <c r="D240" s="72">
        <f t="shared" si="14"/>
        <v>20</v>
      </c>
      <c r="E240" s="3">
        <v>1206912</v>
      </c>
      <c r="F240" s="5">
        <v>37014.59747685185</v>
      </c>
      <c r="G240" t="s">
        <v>440</v>
      </c>
      <c r="H240" t="s">
        <v>118</v>
      </c>
      <c r="I240" t="s">
        <v>33</v>
      </c>
      <c r="K240" t="s">
        <v>34</v>
      </c>
      <c r="L240" t="s">
        <v>74</v>
      </c>
      <c r="M240">
        <v>29070</v>
      </c>
      <c r="N240" t="s">
        <v>441</v>
      </c>
      <c r="P240" s="7">
        <v>50</v>
      </c>
      <c r="R240" t="s">
        <v>37</v>
      </c>
      <c r="S240" t="s">
        <v>38</v>
      </c>
      <c r="T240" s="11">
        <v>38</v>
      </c>
      <c r="U240" t="s">
        <v>150</v>
      </c>
      <c r="V240" t="s">
        <v>151</v>
      </c>
      <c r="W240" t="s">
        <v>127</v>
      </c>
      <c r="X240" t="s">
        <v>42</v>
      </c>
      <c r="Y240" t="s">
        <v>43</v>
      </c>
      <c r="Z240" t="s">
        <v>44</v>
      </c>
      <c r="AA240">
        <v>96056752</v>
      </c>
      <c r="AB240">
        <v>601655.1</v>
      </c>
      <c r="AC240">
        <v>3254</v>
      </c>
      <c r="AD240" s="5">
        <v>37018.875</v>
      </c>
      <c r="AE240" s="5">
        <v>37022.875</v>
      </c>
    </row>
    <row r="241" spans="1:31" x14ac:dyDescent="0.2">
      <c r="A241" s="71">
        <f t="shared" si="15"/>
        <v>37018</v>
      </c>
      <c r="B241" s="71" t="str">
        <f t="shared" si="12"/>
        <v>US East Power</v>
      </c>
      <c r="C241" s="72">
        <f t="shared" si="13"/>
        <v>800</v>
      </c>
      <c r="D241" s="72">
        <f t="shared" si="14"/>
        <v>4</v>
      </c>
      <c r="E241" s="3">
        <v>1212190</v>
      </c>
      <c r="F241" s="5">
        <v>37018.294317129599</v>
      </c>
      <c r="G241" t="s">
        <v>166</v>
      </c>
      <c r="H241" t="s">
        <v>32</v>
      </c>
      <c r="I241" t="s">
        <v>33</v>
      </c>
      <c r="K241" t="s">
        <v>34</v>
      </c>
      <c r="L241" t="s">
        <v>74</v>
      </c>
      <c r="M241">
        <v>29088</v>
      </c>
      <c r="N241" t="s">
        <v>442</v>
      </c>
      <c r="P241" s="7">
        <v>50</v>
      </c>
      <c r="R241" t="s">
        <v>37</v>
      </c>
      <c r="S241" t="s">
        <v>38</v>
      </c>
      <c r="T241" s="11">
        <v>33.5</v>
      </c>
      <c r="U241" t="s">
        <v>93</v>
      </c>
      <c r="V241" t="s">
        <v>94</v>
      </c>
      <c r="W241" t="s">
        <v>95</v>
      </c>
      <c r="X241" t="s">
        <v>42</v>
      </c>
      <c r="Y241" t="s">
        <v>43</v>
      </c>
      <c r="Z241" t="s">
        <v>44</v>
      </c>
      <c r="AB241">
        <v>603114.1</v>
      </c>
      <c r="AC241">
        <v>5607</v>
      </c>
      <c r="AD241" s="5">
        <v>37019.875</v>
      </c>
      <c r="AE241" s="5">
        <v>37019.875</v>
      </c>
    </row>
    <row r="242" spans="1:31" x14ac:dyDescent="0.2">
      <c r="A242" s="71">
        <f t="shared" si="15"/>
        <v>37018</v>
      </c>
      <c r="B242" s="71" t="str">
        <f t="shared" si="12"/>
        <v>US East Power</v>
      </c>
      <c r="C242" s="72">
        <f t="shared" si="13"/>
        <v>2400</v>
      </c>
      <c r="D242" s="72">
        <f t="shared" si="14"/>
        <v>12</v>
      </c>
      <c r="E242" s="3">
        <v>1212200</v>
      </c>
      <c r="F242" s="5">
        <v>37018.296006944402</v>
      </c>
      <c r="G242" t="s">
        <v>111</v>
      </c>
      <c r="H242" t="s">
        <v>32</v>
      </c>
      <c r="I242" t="s">
        <v>33</v>
      </c>
      <c r="K242" t="s">
        <v>34</v>
      </c>
      <c r="L242" t="s">
        <v>74</v>
      </c>
      <c r="M242">
        <v>29085</v>
      </c>
      <c r="N242" t="s">
        <v>443</v>
      </c>
      <c r="O242" s="7">
        <v>50</v>
      </c>
      <c r="R242" t="s">
        <v>37</v>
      </c>
      <c r="S242" t="s">
        <v>38</v>
      </c>
      <c r="T242" s="11">
        <v>37</v>
      </c>
      <c r="U242" t="s">
        <v>93</v>
      </c>
      <c r="V242" t="s">
        <v>94</v>
      </c>
      <c r="W242" t="s">
        <v>95</v>
      </c>
      <c r="X242" t="s">
        <v>42</v>
      </c>
      <c r="Y242" t="s">
        <v>43</v>
      </c>
      <c r="Z242" t="s">
        <v>44</v>
      </c>
      <c r="AB242">
        <v>603122.1</v>
      </c>
      <c r="AC242">
        <v>3246</v>
      </c>
      <c r="AD242" s="5">
        <v>37020.875</v>
      </c>
      <c r="AE242" s="5">
        <v>37022.875</v>
      </c>
    </row>
    <row r="243" spans="1:31" x14ac:dyDescent="0.2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1212211</v>
      </c>
      <c r="F243" s="5">
        <v>37018.298634259299</v>
      </c>
      <c r="G243" t="s">
        <v>111</v>
      </c>
      <c r="H243" t="s">
        <v>32</v>
      </c>
      <c r="I243" t="s">
        <v>33</v>
      </c>
      <c r="K243" t="s">
        <v>34</v>
      </c>
      <c r="L243" t="s">
        <v>74</v>
      </c>
      <c r="M243">
        <v>29085</v>
      </c>
      <c r="N243" t="s">
        <v>443</v>
      </c>
      <c r="O243" s="7">
        <v>50</v>
      </c>
      <c r="R243" t="s">
        <v>37</v>
      </c>
      <c r="S243" t="s">
        <v>38</v>
      </c>
      <c r="T243" s="11">
        <v>35.5</v>
      </c>
      <c r="U243" t="s">
        <v>93</v>
      </c>
      <c r="V243" t="s">
        <v>94</v>
      </c>
      <c r="W243" t="s">
        <v>95</v>
      </c>
      <c r="X243" t="s">
        <v>42</v>
      </c>
      <c r="Y243" t="s">
        <v>43</v>
      </c>
      <c r="Z243" t="s">
        <v>44</v>
      </c>
      <c r="AB243">
        <v>603131.1</v>
      </c>
      <c r="AC243">
        <v>3246</v>
      </c>
      <c r="AD243" s="5">
        <v>37020.875</v>
      </c>
      <c r="AE243" s="5">
        <v>37022.875</v>
      </c>
    </row>
    <row r="244" spans="1:31" x14ac:dyDescent="0.2">
      <c r="A244" s="71">
        <f t="shared" si="15"/>
        <v>37018</v>
      </c>
      <c r="B244" s="71" t="str">
        <f t="shared" si="12"/>
        <v>US East Power</v>
      </c>
      <c r="C244" s="72">
        <f t="shared" si="13"/>
        <v>73600</v>
      </c>
      <c r="D244" s="72">
        <f t="shared" si="14"/>
        <v>368</v>
      </c>
      <c r="E244" s="3">
        <v>1212282</v>
      </c>
      <c r="F244" s="5">
        <v>37018.3120023148</v>
      </c>
      <c r="G244" t="s">
        <v>195</v>
      </c>
      <c r="H244" t="s">
        <v>118</v>
      </c>
      <c r="I244" t="s">
        <v>33</v>
      </c>
      <c r="K244" t="s">
        <v>34</v>
      </c>
      <c r="L244" t="s">
        <v>170</v>
      </c>
      <c r="M244">
        <v>30187</v>
      </c>
      <c r="N244" t="s">
        <v>405</v>
      </c>
      <c r="P244" s="7">
        <v>50</v>
      </c>
      <c r="R244" t="s">
        <v>37</v>
      </c>
      <c r="S244" t="s">
        <v>38</v>
      </c>
      <c r="T244" s="11">
        <v>42.5</v>
      </c>
      <c r="U244" t="s">
        <v>165</v>
      </c>
      <c r="V244" t="s">
        <v>232</v>
      </c>
      <c r="W244" t="s">
        <v>78</v>
      </c>
      <c r="X244" t="s">
        <v>42</v>
      </c>
      <c r="Y244" t="s">
        <v>43</v>
      </c>
      <c r="Z244" t="s">
        <v>71</v>
      </c>
      <c r="AA244">
        <v>96041878</v>
      </c>
      <c r="AB244">
        <v>603178.1</v>
      </c>
      <c r="AC244">
        <v>11135</v>
      </c>
      <c r="AD244" s="5">
        <v>37165</v>
      </c>
      <c r="AE244" s="5">
        <v>37256</v>
      </c>
    </row>
    <row r="245" spans="1:31" x14ac:dyDescent="0.2">
      <c r="A245" s="71">
        <f t="shared" si="15"/>
        <v>37018</v>
      </c>
      <c r="B245" s="71" t="str">
        <f t="shared" si="12"/>
        <v>US West Power</v>
      </c>
      <c r="C245" s="72">
        <f t="shared" si="13"/>
        <v>400</v>
      </c>
      <c r="D245" s="72">
        <f t="shared" si="14"/>
        <v>3</v>
      </c>
      <c r="E245" s="3">
        <v>1212738</v>
      </c>
      <c r="F245" s="5">
        <v>37018.3446064815</v>
      </c>
      <c r="G245" t="s">
        <v>286</v>
      </c>
      <c r="H245" t="s">
        <v>118</v>
      </c>
      <c r="I245" t="s">
        <v>33</v>
      </c>
      <c r="K245" t="s">
        <v>34</v>
      </c>
      <c r="L245" t="s">
        <v>46</v>
      </c>
      <c r="M245">
        <v>29487</v>
      </c>
      <c r="N245" t="s">
        <v>444</v>
      </c>
      <c r="P245" s="7">
        <v>25</v>
      </c>
      <c r="R245" t="s">
        <v>37</v>
      </c>
      <c r="S245" t="s">
        <v>38</v>
      </c>
      <c r="T245" s="11">
        <v>310</v>
      </c>
      <c r="U245" t="s">
        <v>119</v>
      </c>
      <c r="V245" t="s">
        <v>314</v>
      </c>
      <c r="W245" t="s">
        <v>55</v>
      </c>
      <c r="X245" t="s">
        <v>42</v>
      </c>
      <c r="Y245" t="s">
        <v>43</v>
      </c>
      <c r="Z245" t="s">
        <v>44</v>
      </c>
      <c r="AA245">
        <v>96004381</v>
      </c>
      <c r="AB245">
        <v>603364.1</v>
      </c>
      <c r="AC245">
        <v>12</v>
      </c>
      <c r="AD245" s="5">
        <v>37019.875</v>
      </c>
      <c r="AE245" s="5">
        <v>37019.875</v>
      </c>
    </row>
    <row r="246" spans="1:31" x14ac:dyDescent="0.2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1212753</v>
      </c>
      <c r="F246" s="5">
        <v>37018.345162037003</v>
      </c>
      <c r="G246" t="s">
        <v>286</v>
      </c>
      <c r="H246" t="s">
        <v>118</v>
      </c>
      <c r="I246" t="s">
        <v>33</v>
      </c>
      <c r="K246" t="s">
        <v>34</v>
      </c>
      <c r="L246" t="s">
        <v>46</v>
      </c>
      <c r="M246">
        <v>29383</v>
      </c>
      <c r="N246" t="s">
        <v>445</v>
      </c>
      <c r="P246" s="7">
        <v>25</v>
      </c>
      <c r="R246" t="s">
        <v>37</v>
      </c>
      <c r="S246" t="s">
        <v>38</v>
      </c>
      <c r="T246" s="11">
        <v>163</v>
      </c>
      <c r="U246" t="s">
        <v>119</v>
      </c>
      <c r="V246" t="s">
        <v>446</v>
      </c>
      <c r="W246" t="s">
        <v>55</v>
      </c>
      <c r="X246" t="s">
        <v>42</v>
      </c>
      <c r="Y246" t="s">
        <v>43</v>
      </c>
      <c r="Z246" t="s">
        <v>44</v>
      </c>
      <c r="AA246">
        <v>96004381</v>
      </c>
      <c r="AB246">
        <v>603369.1</v>
      </c>
      <c r="AC246">
        <v>12</v>
      </c>
      <c r="AD246" s="5">
        <v>37019.875</v>
      </c>
      <c r="AE246" s="5">
        <v>37019.875</v>
      </c>
    </row>
    <row r="247" spans="1:31" x14ac:dyDescent="0.2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1212898</v>
      </c>
      <c r="F247" s="5">
        <v>37018.350983796299</v>
      </c>
      <c r="G247" t="s">
        <v>286</v>
      </c>
      <c r="H247" t="s">
        <v>118</v>
      </c>
      <c r="I247" t="s">
        <v>33</v>
      </c>
      <c r="K247" t="s">
        <v>34</v>
      </c>
      <c r="L247" t="s">
        <v>46</v>
      </c>
      <c r="M247">
        <v>29383</v>
      </c>
      <c r="N247" t="s">
        <v>445</v>
      </c>
      <c r="P247" s="7">
        <v>25</v>
      </c>
      <c r="R247" t="s">
        <v>37</v>
      </c>
      <c r="S247" t="s">
        <v>38</v>
      </c>
      <c r="T247" s="11">
        <v>174</v>
      </c>
      <c r="U247" t="s">
        <v>119</v>
      </c>
      <c r="V247" t="s">
        <v>446</v>
      </c>
      <c r="W247" t="s">
        <v>55</v>
      </c>
      <c r="X247" t="s">
        <v>42</v>
      </c>
      <c r="Y247" t="s">
        <v>43</v>
      </c>
      <c r="Z247" t="s">
        <v>44</v>
      </c>
      <c r="AA247">
        <v>96004381</v>
      </c>
      <c r="AB247">
        <v>603415.1</v>
      </c>
      <c r="AC247">
        <v>12</v>
      </c>
      <c r="AD247" s="5">
        <v>37019.875</v>
      </c>
      <c r="AE247" s="5">
        <v>37019.875</v>
      </c>
    </row>
    <row r="248" spans="1:31" x14ac:dyDescent="0.2">
      <c r="A248" s="71">
        <f t="shared" si="15"/>
        <v>37018</v>
      </c>
      <c r="B248" s="71" t="str">
        <f t="shared" si="12"/>
        <v>US East Power</v>
      </c>
      <c r="C248" s="72">
        <f t="shared" si="13"/>
        <v>18400</v>
      </c>
      <c r="D248" s="72">
        <f t="shared" si="14"/>
        <v>92</v>
      </c>
      <c r="E248" s="3">
        <v>1213253</v>
      </c>
      <c r="F248" s="5">
        <v>37018.364745370403</v>
      </c>
      <c r="G248" t="s">
        <v>101</v>
      </c>
      <c r="H248" t="s">
        <v>118</v>
      </c>
      <c r="I248" t="s">
        <v>33</v>
      </c>
      <c r="K248" t="s">
        <v>34</v>
      </c>
      <c r="L248" t="s">
        <v>447</v>
      </c>
      <c r="M248">
        <v>32892</v>
      </c>
      <c r="N248" t="s">
        <v>448</v>
      </c>
      <c r="O248" s="7">
        <v>50</v>
      </c>
      <c r="R248" t="s">
        <v>37</v>
      </c>
      <c r="S248" t="s">
        <v>38</v>
      </c>
      <c r="T248" s="11">
        <v>47.5</v>
      </c>
      <c r="U248" t="s">
        <v>449</v>
      </c>
      <c r="V248" t="s">
        <v>450</v>
      </c>
      <c r="W248" t="s">
        <v>451</v>
      </c>
      <c r="X248" t="s">
        <v>42</v>
      </c>
      <c r="Y248" t="s">
        <v>43</v>
      </c>
      <c r="Z248" t="s">
        <v>44</v>
      </c>
      <c r="AA248">
        <v>96006417</v>
      </c>
      <c r="AB248">
        <v>603483.1</v>
      </c>
      <c r="AC248">
        <v>56264</v>
      </c>
      <c r="AD248" s="5">
        <v>37020.875</v>
      </c>
      <c r="AE248" s="5">
        <v>37042.875</v>
      </c>
    </row>
    <row r="249" spans="1:31" x14ac:dyDescent="0.2">
      <c r="A249" s="71">
        <f t="shared" si="15"/>
        <v>37018</v>
      </c>
      <c r="B249" s="71" t="str">
        <f t="shared" si="12"/>
        <v>US East Power</v>
      </c>
      <c r="C249" s="72">
        <f t="shared" si="13"/>
        <v>800</v>
      </c>
      <c r="D249" s="72">
        <f t="shared" si="14"/>
        <v>4</v>
      </c>
      <c r="E249" s="3">
        <v>1213310</v>
      </c>
      <c r="F249" s="5">
        <v>37018.366215277798</v>
      </c>
      <c r="G249" t="s">
        <v>111</v>
      </c>
      <c r="H249" t="s">
        <v>32</v>
      </c>
      <c r="I249" t="s">
        <v>33</v>
      </c>
      <c r="K249" t="s">
        <v>34</v>
      </c>
      <c r="L249" t="s">
        <v>74</v>
      </c>
      <c r="M249">
        <v>29088</v>
      </c>
      <c r="N249" t="s">
        <v>442</v>
      </c>
      <c r="O249" s="7">
        <v>50</v>
      </c>
      <c r="R249" t="s">
        <v>37</v>
      </c>
      <c r="S249" t="s">
        <v>38</v>
      </c>
      <c r="T249" s="11">
        <v>36</v>
      </c>
      <c r="U249" t="s">
        <v>93</v>
      </c>
      <c r="V249" t="s">
        <v>94</v>
      </c>
      <c r="W249" t="s">
        <v>95</v>
      </c>
      <c r="X249" t="s">
        <v>42</v>
      </c>
      <c r="Y249" t="s">
        <v>43</v>
      </c>
      <c r="Z249" t="s">
        <v>44</v>
      </c>
      <c r="AB249">
        <v>603492.1</v>
      </c>
      <c r="AC249">
        <v>3246</v>
      </c>
      <c r="AD249" s="5">
        <v>37019.875</v>
      </c>
      <c r="AE249" s="5">
        <v>37019.875</v>
      </c>
    </row>
    <row r="250" spans="1:31" x14ac:dyDescent="0.2">
      <c r="A250" s="71">
        <f t="shared" si="15"/>
        <v>37018</v>
      </c>
      <c r="B250" s="71" t="str">
        <f t="shared" si="12"/>
        <v>US East Power</v>
      </c>
      <c r="C250" s="72">
        <f t="shared" si="13"/>
        <v>18400</v>
      </c>
      <c r="D250" s="72">
        <f t="shared" si="14"/>
        <v>92</v>
      </c>
      <c r="E250" s="3">
        <v>1213316</v>
      </c>
      <c r="F250" s="5">
        <v>37018.366400462997</v>
      </c>
      <c r="G250" t="s">
        <v>53</v>
      </c>
      <c r="H250" t="s">
        <v>118</v>
      </c>
      <c r="I250" t="s">
        <v>33</v>
      </c>
      <c r="K250" t="s">
        <v>34</v>
      </c>
      <c r="L250" t="s">
        <v>74</v>
      </c>
      <c r="M250">
        <v>29065</v>
      </c>
      <c r="N250" t="s">
        <v>452</v>
      </c>
      <c r="P250" s="7">
        <v>50</v>
      </c>
      <c r="R250" t="s">
        <v>37</v>
      </c>
      <c r="S250" t="s">
        <v>38</v>
      </c>
      <c r="T250" s="11">
        <v>38</v>
      </c>
      <c r="U250" t="s">
        <v>150</v>
      </c>
      <c r="V250" t="s">
        <v>151</v>
      </c>
      <c r="W250" t="s">
        <v>127</v>
      </c>
      <c r="X250" t="s">
        <v>42</v>
      </c>
      <c r="Y250" t="s">
        <v>43</v>
      </c>
      <c r="Z250" t="s">
        <v>44</v>
      </c>
      <c r="AA250">
        <v>96028954</v>
      </c>
      <c r="AB250">
        <v>603493.1</v>
      </c>
      <c r="AC250">
        <v>54979</v>
      </c>
      <c r="AD250" s="5">
        <v>37020.875</v>
      </c>
      <c r="AE250" s="5">
        <v>37042.875</v>
      </c>
    </row>
    <row r="251" spans="1:31" x14ac:dyDescent="0.2">
      <c r="A251" s="71">
        <f t="shared" si="15"/>
        <v>37018</v>
      </c>
      <c r="B251" s="71" t="str">
        <f t="shared" si="12"/>
        <v>US East Power</v>
      </c>
      <c r="C251" s="72">
        <f t="shared" si="13"/>
        <v>800</v>
      </c>
      <c r="D251" s="72">
        <f t="shared" si="14"/>
        <v>4</v>
      </c>
      <c r="E251" s="3">
        <v>1213362</v>
      </c>
      <c r="F251" s="5">
        <v>37018.369189814803</v>
      </c>
      <c r="G251" t="s">
        <v>109</v>
      </c>
      <c r="H251" t="s">
        <v>32</v>
      </c>
      <c r="I251" t="s">
        <v>33</v>
      </c>
      <c r="K251" t="s">
        <v>34</v>
      </c>
      <c r="L251" t="s">
        <v>74</v>
      </c>
      <c r="M251">
        <v>29088</v>
      </c>
      <c r="N251" t="s">
        <v>442</v>
      </c>
      <c r="O251" s="7">
        <v>50</v>
      </c>
      <c r="R251" t="s">
        <v>37</v>
      </c>
      <c r="S251" t="s">
        <v>38</v>
      </c>
      <c r="T251" s="11">
        <v>35.75</v>
      </c>
      <c r="U251" t="s">
        <v>93</v>
      </c>
      <c r="V251" t="s">
        <v>94</v>
      </c>
      <c r="W251" t="s">
        <v>95</v>
      </c>
      <c r="X251" t="s">
        <v>42</v>
      </c>
      <c r="Y251" t="s">
        <v>43</v>
      </c>
      <c r="Z251" t="s">
        <v>44</v>
      </c>
      <c r="AA251">
        <v>96005582</v>
      </c>
      <c r="AB251">
        <v>603498.1</v>
      </c>
      <c r="AC251">
        <v>53461</v>
      </c>
      <c r="AD251" s="5">
        <v>37019.875</v>
      </c>
      <c r="AE251" s="5">
        <v>37019.875</v>
      </c>
    </row>
    <row r="252" spans="1:31" x14ac:dyDescent="0.2">
      <c r="A252" s="71">
        <f t="shared" si="15"/>
        <v>37018</v>
      </c>
      <c r="B252" s="71" t="str">
        <f t="shared" si="12"/>
        <v>Natural Gas</v>
      </c>
      <c r="C252" s="72">
        <f t="shared" si="13"/>
        <v>1070000</v>
      </c>
      <c r="D252" s="72">
        <f t="shared" si="14"/>
        <v>267.5</v>
      </c>
      <c r="E252" s="3">
        <v>1213625</v>
      </c>
      <c r="F252" s="5">
        <v>37018.376655092601</v>
      </c>
      <c r="G252" t="s">
        <v>195</v>
      </c>
      <c r="H252" t="s">
        <v>118</v>
      </c>
      <c r="I252" t="s">
        <v>33</v>
      </c>
      <c r="K252" t="s">
        <v>63</v>
      </c>
      <c r="L252" t="s">
        <v>64</v>
      </c>
      <c r="M252">
        <v>39374</v>
      </c>
      <c r="N252" t="s">
        <v>453</v>
      </c>
      <c r="P252" s="7">
        <v>5000</v>
      </c>
      <c r="R252" t="s">
        <v>66</v>
      </c>
      <c r="S252" t="s">
        <v>38</v>
      </c>
      <c r="T252" s="11">
        <v>0.09</v>
      </c>
      <c r="U252" t="s">
        <v>144</v>
      </c>
      <c r="V252" t="s">
        <v>190</v>
      </c>
      <c r="W252" t="s">
        <v>182</v>
      </c>
      <c r="X252" t="s">
        <v>70</v>
      </c>
      <c r="Y252" t="s">
        <v>43</v>
      </c>
      <c r="Z252" t="s">
        <v>71</v>
      </c>
      <c r="AA252">
        <v>96041878</v>
      </c>
      <c r="AB252" t="s">
        <v>454</v>
      </c>
      <c r="AC252">
        <v>11135</v>
      </c>
      <c r="AD252" s="5">
        <v>37347</v>
      </c>
      <c r="AE252" s="5">
        <v>37560</v>
      </c>
    </row>
    <row r="253" spans="1:31" x14ac:dyDescent="0.2">
      <c r="A253" s="71">
        <f t="shared" si="15"/>
        <v>37018</v>
      </c>
      <c r="B253" s="71" t="str">
        <f t="shared" si="12"/>
        <v>US East Power</v>
      </c>
      <c r="C253" s="72">
        <f t="shared" si="13"/>
        <v>24000</v>
      </c>
      <c r="D253" s="72">
        <f t="shared" si="14"/>
        <v>120</v>
      </c>
      <c r="E253" s="3">
        <v>1213897</v>
      </c>
      <c r="F253" s="5">
        <v>37018.380185185197</v>
      </c>
      <c r="G253" t="s">
        <v>120</v>
      </c>
      <c r="H253" t="s">
        <v>32</v>
      </c>
      <c r="I253" t="s">
        <v>33</v>
      </c>
      <c r="K253" t="s">
        <v>34</v>
      </c>
      <c r="L253" t="s">
        <v>74</v>
      </c>
      <c r="M253">
        <v>45311</v>
      </c>
      <c r="N253" t="s">
        <v>131</v>
      </c>
      <c r="O253" s="7">
        <v>50</v>
      </c>
      <c r="R253" t="s">
        <v>37</v>
      </c>
      <c r="S253" t="s">
        <v>38</v>
      </c>
      <c r="T253" s="11">
        <v>57.75</v>
      </c>
      <c r="U253" t="s">
        <v>93</v>
      </c>
      <c r="V253" t="s">
        <v>114</v>
      </c>
      <c r="W253" t="s">
        <v>115</v>
      </c>
      <c r="X253" t="s">
        <v>42</v>
      </c>
      <c r="Y253" t="s">
        <v>43</v>
      </c>
      <c r="Z253" t="s">
        <v>44</v>
      </c>
      <c r="AA253">
        <v>96004396</v>
      </c>
      <c r="AB253">
        <v>603537.1</v>
      </c>
      <c r="AC253">
        <v>64245</v>
      </c>
      <c r="AD253" s="5">
        <v>37408.591666666704</v>
      </c>
      <c r="AE253" s="5">
        <v>37437.591666666704</v>
      </c>
    </row>
    <row r="254" spans="1:31" x14ac:dyDescent="0.2">
      <c r="A254" s="71">
        <f t="shared" si="15"/>
        <v>37018</v>
      </c>
      <c r="B254" s="71" t="str">
        <f t="shared" si="12"/>
        <v>US West Power</v>
      </c>
      <c r="C254" s="72">
        <f t="shared" si="13"/>
        <v>36000</v>
      </c>
      <c r="D254" s="72">
        <f t="shared" si="14"/>
        <v>270</v>
      </c>
      <c r="E254" s="3">
        <v>1214136</v>
      </c>
      <c r="F254" s="5">
        <v>37018.384016203701</v>
      </c>
      <c r="G254" t="s">
        <v>117</v>
      </c>
      <c r="H254" t="s">
        <v>32</v>
      </c>
      <c r="I254" t="s">
        <v>33</v>
      </c>
      <c r="K254" t="s">
        <v>34</v>
      </c>
      <c r="L254" t="s">
        <v>35</v>
      </c>
      <c r="M254">
        <v>38269</v>
      </c>
      <c r="N254" t="s">
        <v>455</v>
      </c>
      <c r="P254" s="7">
        <v>25</v>
      </c>
      <c r="R254" t="s">
        <v>37</v>
      </c>
      <c r="S254" t="s">
        <v>38</v>
      </c>
      <c r="T254" s="11">
        <v>210</v>
      </c>
      <c r="U254" t="s">
        <v>58</v>
      </c>
      <c r="V254" t="s">
        <v>51</v>
      </c>
      <c r="W254" t="s">
        <v>52</v>
      </c>
      <c r="X254" t="s">
        <v>42</v>
      </c>
      <c r="Y254" t="s">
        <v>43</v>
      </c>
      <c r="Z254" t="s">
        <v>44</v>
      </c>
      <c r="AA254">
        <v>96013065</v>
      </c>
      <c r="AB254">
        <v>603548.1</v>
      </c>
      <c r="AC254">
        <v>55265</v>
      </c>
      <c r="AD254" s="5">
        <v>37257.701388888898</v>
      </c>
      <c r="AE254" s="5">
        <v>37346.701388888898</v>
      </c>
    </row>
    <row r="255" spans="1:31" x14ac:dyDescent="0.2">
      <c r="A255" s="71">
        <f t="shared" si="15"/>
        <v>37018</v>
      </c>
      <c r="B255" s="71" t="str">
        <f t="shared" si="12"/>
        <v>US West Power</v>
      </c>
      <c r="C255" s="72">
        <f t="shared" si="13"/>
        <v>9200</v>
      </c>
      <c r="D255" s="72">
        <f t="shared" si="14"/>
        <v>69</v>
      </c>
      <c r="E255" s="3">
        <v>1215231</v>
      </c>
      <c r="F255" s="5">
        <v>37018.423055555599</v>
      </c>
      <c r="G255" t="s">
        <v>424</v>
      </c>
      <c r="H255" t="s">
        <v>118</v>
      </c>
      <c r="I255" t="s">
        <v>33</v>
      </c>
      <c r="K255" t="s">
        <v>34</v>
      </c>
      <c r="L255" t="s">
        <v>35</v>
      </c>
      <c r="M255">
        <v>29396</v>
      </c>
      <c r="N255" t="s">
        <v>456</v>
      </c>
      <c r="P255" s="7">
        <v>25</v>
      </c>
      <c r="R255" t="s">
        <v>37</v>
      </c>
      <c r="S255" t="s">
        <v>38</v>
      </c>
      <c r="T255" s="11">
        <v>130</v>
      </c>
      <c r="U255" t="s">
        <v>119</v>
      </c>
      <c r="V255" t="s">
        <v>59</v>
      </c>
      <c r="W255" t="s">
        <v>41</v>
      </c>
      <c r="X255" t="s">
        <v>42</v>
      </c>
      <c r="Y255" t="s">
        <v>43</v>
      </c>
      <c r="Z255" t="s">
        <v>44</v>
      </c>
      <c r="AA255">
        <v>96050448</v>
      </c>
      <c r="AB255">
        <v>603646.1</v>
      </c>
      <c r="AC255">
        <v>62413</v>
      </c>
      <c r="AD255" s="5">
        <v>37020.875</v>
      </c>
      <c r="AE255" s="5">
        <v>37042.875</v>
      </c>
    </row>
    <row r="256" spans="1:31" x14ac:dyDescent="0.2">
      <c r="A256" s="71">
        <f t="shared" si="15"/>
        <v>37018</v>
      </c>
      <c r="B256" s="71" t="str">
        <f t="shared" si="12"/>
        <v>US West Power</v>
      </c>
      <c r="C256" s="72">
        <f t="shared" si="13"/>
        <v>36800</v>
      </c>
      <c r="D256" s="72">
        <f t="shared" si="14"/>
        <v>276</v>
      </c>
      <c r="E256" s="3">
        <v>1215324</v>
      </c>
      <c r="F256" s="5">
        <v>37018.434687499997</v>
      </c>
      <c r="G256" t="s">
        <v>116</v>
      </c>
      <c r="H256" t="s">
        <v>32</v>
      </c>
      <c r="I256" t="s">
        <v>33</v>
      </c>
      <c r="K256" t="s">
        <v>34</v>
      </c>
      <c r="L256" t="s">
        <v>46</v>
      </c>
      <c r="M256">
        <v>29303</v>
      </c>
      <c r="N256" t="s">
        <v>457</v>
      </c>
      <c r="P256" s="7">
        <v>25</v>
      </c>
      <c r="R256" t="s">
        <v>37</v>
      </c>
      <c r="S256" t="s">
        <v>38</v>
      </c>
      <c r="T256" s="11">
        <v>179</v>
      </c>
      <c r="U256" t="s">
        <v>58</v>
      </c>
      <c r="V256" t="s">
        <v>48</v>
      </c>
      <c r="W256" t="s">
        <v>49</v>
      </c>
      <c r="X256" t="s">
        <v>42</v>
      </c>
      <c r="Y256" t="s">
        <v>43</v>
      </c>
      <c r="Z256" t="s">
        <v>44</v>
      </c>
      <c r="AA256">
        <v>96019669</v>
      </c>
      <c r="AB256">
        <v>603663.1</v>
      </c>
      <c r="AC256">
        <v>9409</v>
      </c>
      <c r="AD256" s="5">
        <v>37165</v>
      </c>
      <c r="AE256" s="5">
        <v>37256</v>
      </c>
    </row>
    <row r="257" spans="1:31" x14ac:dyDescent="0.2">
      <c r="A257" s="71">
        <f t="shared" si="15"/>
        <v>37018</v>
      </c>
      <c r="B257" s="71" t="str">
        <f t="shared" si="12"/>
        <v>US East Power</v>
      </c>
      <c r="C257" s="72">
        <f t="shared" si="13"/>
        <v>24800</v>
      </c>
      <c r="D257" s="72">
        <f t="shared" si="14"/>
        <v>124</v>
      </c>
      <c r="E257" s="3">
        <v>1215464</v>
      </c>
      <c r="F257" s="5">
        <v>37018.4542013889</v>
      </c>
      <c r="G257" t="s">
        <v>91</v>
      </c>
      <c r="H257" t="s">
        <v>32</v>
      </c>
      <c r="I257" t="s">
        <v>33</v>
      </c>
      <c r="K257" t="s">
        <v>34</v>
      </c>
      <c r="L257" t="s">
        <v>74</v>
      </c>
      <c r="M257">
        <v>33303</v>
      </c>
      <c r="N257" t="s">
        <v>458</v>
      </c>
      <c r="P257" s="7">
        <v>25</v>
      </c>
      <c r="R257" t="s">
        <v>37</v>
      </c>
      <c r="S257" t="s">
        <v>38</v>
      </c>
      <c r="T257" s="11">
        <v>77</v>
      </c>
      <c r="U257" t="s">
        <v>76</v>
      </c>
      <c r="V257" t="s">
        <v>232</v>
      </c>
      <c r="W257" t="s">
        <v>78</v>
      </c>
      <c r="X257" t="s">
        <v>42</v>
      </c>
      <c r="Y257" t="s">
        <v>43</v>
      </c>
      <c r="Z257" t="s">
        <v>44</v>
      </c>
      <c r="AA257">
        <v>96009016</v>
      </c>
      <c r="AB257">
        <v>603734.1</v>
      </c>
      <c r="AC257">
        <v>18</v>
      </c>
      <c r="AD257" s="5">
        <v>37438.715972222199</v>
      </c>
      <c r="AE257" s="5">
        <v>37499.715972222199</v>
      </c>
    </row>
    <row r="258" spans="1:31" x14ac:dyDescent="0.2">
      <c r="A258" s="71">
        <f t="shared" si="15"/>
        <v>37018</v>
      </c>
      <c r="B258" s="71" t="str">
        <f t="shared" si="12"/>
        <v>Natural Gas</v>
      </c>
      <c r="C258" s="72">
        <f t="shared" si="13"/>
        <v>150000</v>
      </c>
      <c r="D258" s="72">
        <f t="shared" si="14"/>
        <v>44.999999999999993</v>
      </c>
      <c r="E258" s="3">
        <v>1215890</v>
      </c>
      <c r="F258" s="5">
        <v>37018.492245370398</v>
      </c>
      <c r="G258" t="s">
        <v>200</v>
      </c>
      <c r="H258" t="s">
        <v>350</v>
      </c>
      <c r="I258" t="s">
        <v>33</v>
      </c>
      <c r="K258" t="s">
        <v>63</v>
      </c>
      <c r="L258" t="s">
        <v>80</v>
      </c>
      <c r="M258">
        <v>43378</v>
      </c>
      <c r="N258" t="s">
        <v>221</v>
      </c>
      <c r="P258" s="7">
        <v>5000</v>
      </c>
      <c r="R258" t="s">
        <v>66</v>
      </c>
      <c r="S258" t="s">
        <v>38</v>
      </c>
      <c r="T258" s="11">
        <v>4.2750000000000004</v>
      </c>
      <c r="U258" t="s">
        <v>334</v>
      </c>
      <c r="V258" t="s">
        <v>138</v>
      </c>
      <c r="W258" t="s">
        <v>139</v>
      </c>
      <c r="X258" t="s">
        <v>70</v>
      </c>
      <c r="Y258" t="s">
        <v>43</v>
      </c>
      <c r="Z258" t="s">
        <v>71</v>
      </c>
      <c r="AB258" t="s">
        <v>459</v>
      </c>
      <c r="AC258">
        <v>68856</v>
      </c>
      <c r="AD258" s="5">
        <v>37043.875</v>
      </c>
      <c r="AE258" s="5">
        <v>37072.875</v>
      </c>
    </row>
    <row r="259" spans="1:31" x14ac:dyDescent="0.2">
      <c r="A259" s="71">
        <f t="shared" si="15"/>
        <v>37018</v>
      </c>
      <c r="B259" s="71" t="str">
        <f t="shared" si="12"/>
        <v>US East Power</v>
      </c>
      <c r="C259" s="72">
        <f t="shared" si="13"/>
        <v>24000</v>
      </c>
      <c r="D259" s="72">
        <f t="shared" si="14"/>
        <v>120</v>
      </c>
      <c r="E259" s="3">
        <v>1216541</v>
      </c>
      <c r="F259" s="5">
        <v>37018.603032407402</v>
      </c>
      <c r="G259" t="s">
        <v>53</v>
      </c>
      <c r="H259" t="s">
        <v>118</v>
      </c>
      <c r="I259" t="s">
        <v>33</v>
      </c>
      <c r="K259" t="s">
        <v>34</v>
      </c>
      <c r="L259" t="s">
        <v>74</v>
      </c>
      <c r="M259">
        <v>3749</v>
      </c>
      <c r="N259" t="s">
        <v>126</v>
      </c>
      <c r="O259" s="7">
        <v>50</v>
      </c>
      <c r="R259" t="s">
        <v>37</v>
      </c>
      <c r="S259" t="s">
        <v>38</v>
      </c>
      <c r="T259" s="11">
        <v>62.25</v>
      </c>
      <c r="U259" t="s">
        <v>150</v>
      </c>
      <c r="V259" t="s">
        <v>123</v>
      </c>
      <c r="W259" t="s">
        <v>127</v>
      </c>
      <c r="X259" t="s">
        <v>42</v>
      </c>
      <c r="Y259" t="s">
        <v>43</v>
      </c>
      <c r="Z259" t="s">
        <v>44</v>
      </c>
      <c r="AA259">
        <v>96028954</v>
      </c>
      <c r="AB259">
        <v>604112.1</v>
      </c>
      <c r="AC259">
        <v>54979</v>
      </c>
      <c r="AD259" s="5">
        <v>37043.715972222199</v>
      </c>
      <c r="AE259" s="5">
        <v>37072.715972222199</v>
      </c>
    </row>
    <row r="260" spans="1:31" x14ac:dyDescent="0.2">
      <c r="A260" s="71">
        <f t="shared" si="15"/>
        <v>37018</v>
      </c>
      <c r="B260" s="71" t="str">
        <f t="shared" si="12"/>
        <v>US West Power</v>
      </c>
      <c r="C260" s="72">
        <f t="shared" si="13"/>
        <v>12000</v>
      </c>
      <c r="D260" s="72">
        <f t="shared" si="14"/>
        <v>90</v>
      </c>
      <c r="E260" s="3">
        <v>1216590</v>
      </c>
      <c r="F260" s="5">
        <v>37018.623553240701</v>
      </c>
      <c r="G260" t="s">
        <v>103</v>
      </c>
      <c r="H260" t="s">
        <v>32</v>
      </c>
      <c r="I260" t="s">
        <v>33</v>
      </c>
      <c r="K260" t="s">
        <v>34</v>
      </c>
      <c r="L260" t="s">
        <v>35</v>
      </c>
      <c r="M260">
        <v>49075</v>
      </c>
      <c r="N260" t="s">
        <v>402</v>
      </c>
      <c r="P260" s="7">
        <v>25</v>
      </c>
      <c r="R260" t="s">
        <v>37</v>
      </c>
      <c r="S260" t="s">
        <v>38</v>
      </c>
      <c r="T260" s="11">
        <v>352.5</v>
      </c>
      <c r="U260" t="s">
        <v>58</v>
      </c>
      <c r="V260" t="s">
        <v>61</v>
      </c>
      <c r="W260" t="s">
        <v>41</v>
      </c>
      <c r="X260" t="s">
        <v>42</v>
      </c>
      <c r="Y260" t="s">
        <v>43</v>
      </c>
      <c r="Z260" t="s">
        <v>44</v>
      </c>
      <c r="AA260">
        <v>96057469</v>
      </c>
      <c r="AB260">
        <v>604136.1</v>
      </c>
      <c r="AC260">
        <v>53350</v>
      </c>
      <c r="AD260" s="5">
        <v>37043.875</v>
      </c>
      <c r="AE260" s="5">
        <v>37072.875</v>
      </c>
    </row>
    <row r="261" spans="1:31" x14ac:dyDescent="0.2">
      <c r="A261" s="71">
        <f t="shared" si="15"/>
        <v>37019</v>
      </c>
      <c r="B261" s="71" t="str">
        <f t="shared" si="12"/>
        <v>US East Power</v>
      </c>
      <c r="C261" s="72">
        <f t="shared" si="13"/>
        <v>800</v>
      </c>
      <c r="D261" s="72">
        <f t="shared" si="14"/>
        <v>4</v>
      </c>
      <c r="E261" s="3">
        <v>1217245</v>
      </c>
      <c r="F261" s="5">
        <v>37019.271481481497</v>
      </c>
      <c r="G261" t="s">
        <v>111</v>
      </c>
      <c r="H261" t="s">
        <v>32</v>
      </c>
      <c r="I261" t="s">
        <v>33</v>
      </c>
      <c r="K261" t="s">
        <v>34</v>
      </c>
      <c r="L261" t="s">
        <v>74</v>
      </c>
      <c r="M261">
        <v>29088</v>
      </c>
      <c r="N261" t="s">
        <v>462</v>
      </c>
      <c r="O261" s="7">
        <v>50</v>
      </c>
      <c r="R261" t="s">
        <v>37</v>
      </c>
      <c r="S261" t="s">
        <v>38</v>
      </c>
      <c r="T261" s="11">
        <v>37.75</v>
      </c>
      <c r="U261" t="s">
        <v>93</v>
      </c>
      <c r="V261" t="s">
        <v>94</v>
      </c>
      <c r="W261" t="s">
        <v>95</v>
      </c>
      <c r="X261" t="s">
        <v>42</v>
      </c>
      <c r="Y261" t="s">
        <v>43</v>
      </c>
      <c r="Z261" t="s">
        <v>44</v>
      </c>
      <c r="AB261">
        <v>604365.1</v>
      </c>
      <c r="AC261">
        <v>3246</v>
      </c>
      <c r="AD261" s="5">
        <v>37020.875</v>
      </c>
      <c r="AE261" s="5">
        <v>37020.875</v>
      </c>
    </row>
    <row r="262" spans="1:31" x14ac:dyDescent="0.2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1217290</v>
      </c>
      <c r="F262" s="5">
        <v>37019.276168981502</v>
      </c>
      <c r="G262" t="s">
        <v>111</v>
      </c>
      <c r="H262" t="s">
        <v>32</v>
      </c>
      <c r="I262" t="s">
        <v>33</v>
      </c>
      <c r="K262" t="s">
        <v>34</v>
      </c>
      <c r="L262" t="s">
        <v>74</v>
      </c>
      <c r="M262">
        <v>29088</v>
      </c>
      <c r="N262" t="s">
        <v>462</v>
      </c>
      <c r="O262" s="7">
        <v>50</v>
      </c>
      <c r="R262" t="s">
        <v>37</v>
      </c>
      <c r="S262" t="s">
        <v>38</v>
      </c>
      <c r="T262" s="11">
        <v>38.25</v>
      </c>
      <c r="U262" t="s">
        <v>93</v>
      </c>
      <c r="V262" t="s">
        <v>94</v>
      </c>
      <c r="W262" t="s">
        <v>95</v>
      </c>
      <c r="X262" t="s">
        <v>42</v>
      </c>
      <c r="Y262" t="s">
        <v>43</v>
      </c>
      <c r="Z262" t="s">
        <v>44</v>
      </c>
      <c r="AB262">
        <v>604407.1</v>
      </c>
      <c r="AC262">
        <v>3246</v>
      </c>
      <c r="AD262" s="5">
        <v>37020.875</v>
      </c>
      <c r="AE262" s="5">
        <v>37020.875</v>
      </c>
    </row>
    <row r="263" spans="1:31" x14ac:dyDescent="0.2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1217324</v>
      </c>
      <c r="F263" s="5">
        <v>37019.280995370398</v>
      </c>
      <c r="G263" t="s">
        <v>272</v>
      </c>
      <c r="H263" t="s">
        <v>118</v>
      </c>
      <c r="I263" t="s">
        <v>33</v>
      </c>
      <c r="K263" t="s">
        <v>34</v>
      </c>
      <c r="L263" t="s">
        <v>74</v>
      </c>
      <c r="M263">
        <v>29062</v>
      </c>
      <c r="N263" t="s">
        <v>463</v>
      </c>
      <c r="O263" s="7">
        <v>50</v>
      </c>
      <c r="R263" t="s">
        <v>37</v>
      </c>
      <c r="S263" t="s">
        <v>38</v>
      </c>
      <c r="T263" s="11">
        <v>31.25</v>
      </c>
      <c r="U263" t="s">
        <v>150</v>
      </c>
      <c r="V263" t="s">
        <v>464</v>
      </c>
      <c r="W263" t="s">
        <v>465</v>
      </c>
      <c r="X263" t="s">
        <v>42</v>
      </c>
      <c r="Y263" t="s">
        <v>43</v>
      </c>
      <c r="Z263" t="s">
        <v>44</v>
      </c>
      <c r="AA263">
        <v>96018400</v>
      </c>
      <c r="AB263">
        <v>604444.1</v>
      </c>
      <c r="AC263">
        <v>53295</v>
      </c>
      <c r="AD263" s="5">
        <v>37020.875</v>
      </c>
      <c r="AE263" s="5">
        <v>37020.875</v>
      </c>
    </row>
    <row r="264" spans="1:31" x14ac:dyDescent="0.2">
      <c r="A264" s="71">
        <f t="shared" si="15"/>
        <v>37019</v>
      </c>
      <c r="B264" s="71" t="str">
        <f t="shared" si="12"/>
        <v>US East Power</v>
      </c>
      <c r="C264" s="72">
        <f t="shared" si="13"/>
        <v>1600</v>
      </c>
      <c r="D264" s="72">
        <f t="shared" si="14"/>
        <v>8</v>
      </c>
      <c r="E264" s="3">
        <v>1217356</v>
      </c>
      <c r="F264" s="5">
        <v>37019.2883912037</v>
      </c>
      <c r="G264" t="s">
        <v>111</v>
      </c>
      <c r="H264" t="s">
        <v>32</v>
      </c>
      <c r="I264" t="s">
        <v>33</v>
      </c>
      <c r="K264" t="s">
        <v>34</v>
      </c>
      <c r="L264" t="s">
        <v>74</v>
      </c>
      <c r="M264">
        <v>29085</v>
      </c>
      <c r="N264" t="s">
        <v>466</v>
      </c>
      <c r="O264" s="7">
        <v>50</v>
      </c>
      <c r="R264" t="s">
        <v>37</v>
      </c>
      <c r="S264" t="s">
        <v>38</v>
      </c>
      <c r="T264" s="11">
        <v>42.5</v>
      </c>
      <c r="U264" t="s">
        <v>93</v>
      </c>
      <c r="V264" t="s">
        <v>94</v>
      </c>
      <c r="W264" t="s">
        <v>95</v>
      </c>
      <c r="X264" t="s">
        <v>42</v>
      </c>
      <c r="Y264" t="s">
        <v>43</v>
      </c>
      <c r="Z264" t="s">
        <v>44</v>
      </c>
      <c r="AB264">
        <v>604468.1</v>
      </c>
      <c r="AC264">
        <v>3246</v>
      </c>
      <c r="AD264" s="5">
        <v>37021.875</v>
      </c>
      <c r="AE264" s="5">
        <v>37022.875</v>
      </c>
    </row>
    <row r="265" spans="1:31" x14ac:dyDescent="0.2">
      <c r="A265" s="71">
        <f t="shared" si="15"/>
        <v>37019</v>
      </c>
      <c r="B265" s="71" t="str">
        <f t="shared" si="12"/>
        <v>US East Power</v>
      </c>
      <c r="C265" s="72">
        <f t="shared" si="13"/>
        <v>800</v>
      </c>
      <c r="D265" s="72">
        <f t="shared" si="14"/>
        <v>4</v>
      </c>
      <c r="E265" s="3">
        <v>1217363</v>
      </c>
      <c r="F265" s="5">
        <v>37019.290300925903</v>
      </c>
      <c r="G265" t="s">
        <v>111</v>
      </c>
      <c r="H265" t="s">
        <v>32</v>
      </c>
      <c r="I265" t="s">
        <v>33</v>
      </c>
      <c r="K265" t="s">
        <v>34</v>
      </c>
      <c r="L265" t="s">
        <v>74</v>
      </c>
      <c r="M265">
        <v>29088</v>
      </c>
      <c r="N265" t="s">
        <v>462</v>
      </c>
      <c r="O265" s="7">
        <v>50</v>
      </c>
      <c r="R265" t="s">
        <v>37</v>
      </c>
      <c r="S265" t="s">
        <v>38</v>
      </c>
      <c r="T265" s="11">
        <v>38.75</v>
      </c>
      <c r="U265" t="s">
        <v>93</v>
      </c>
      <c r="V265" t="s">
        <v>94</v>
      </c>
      <c r="W265" t="s">
        <v>95</v>
      </c>
      <c r="X265" t="s">
        <v>42</v>
      </c>
      <c r="Y265" t="s">
        <v>43</v>
      </c>
      <c r="Z265" t="s">
        <v>44</v>
      </c>
      <c r="AB265">
        <v>604478.1</v>
      </c>
      <c r="AC265">
        <v>3246</v>
      </c>
      <c r="AD265" s="5">
        <v>37020.875</v>
      </c>
      <c r="AE265" s="5">
        <v>37020.875</v>
      </c>
    </row>
    <row r="266" spans="1:31" x14ac:dyDescent="0.2">
      <c r="A266" s="71">
        <f t="shared" si="15"/>
        <v>37019</v>
      </c>
      <c r="B266" s="71" t="str">
        <f t="shared" si="12"/>
        <v>US East Power</v>
      </c>
      <c r="C266" s="72">
        <f t="shared" si="13"/>
        <v>24000</v>
      </c>
      <c r="D266" s="72">
        <f t="shared" si="14"/>
        <v>120</v>
      </c>
      <c r="E266" s="3">
        <v>1217455</v>
      </c>
      <c r="F266" s="5">
        <v>37019.309687499997</v>
      </c>
      <c r="G266" t="s">
        <v>111</v>
      </c>
      <c r="H266" t="s">
        <v>32</v>
      </c>
      <c r="I266" t="s">
        <v>33</v>
      </c>
      <c r="K266" t="s">
        <v>34</v>
      </c>
      <c r="L266" t="s">
        <v>74</v>
      </c>
      <c r="M266">
        <v>32554</v>
      </c>
      <c r="N266" t="s">
        <v>113</v>
      </c>
      <c r="P266" s="7">
        <v>50</v>
      </c>
      <c r="R266" t="s">
        <v>37</v>
      </c>
      <c r="S266" t="s">
        <v>38</v>
      </c>
      <c r="T266" s="11">
        <v>64.25</v>
      </c>
      <c r="U266" t="s">
        <v>93</v>
      </c>
      <c r="V266" t="s">
        <v>114</v>
      </c>
      <c r="W266" t="s">
        <v>115</v>
      </c>
      <c r="X266" t="s">
        <v>42</v>
      </c>
      <c r="Y266" t="s">
        <v>43</v>
      </c>
      <c r="Z266" t="s">
        <v>44</v>
      </c>
      <c r="AB266">
        <v>604539.1</v>
      </c>
      <c r="AC266">
        <v>3246</v>
      </c>
      <c r="AD266" s="5">
        <v>37043.591666666704</v>
      </c>
      <c r="AE266" s="5">
        <v>37072.591666666704</v>
      </c>
    </row>
    <row r="267" spans="1:31" x14ac:dyDescent="0.2">
      <c r="A267" s="71">
        <f t="shared" si="15"/>
        <v>37019</v>
      </c>
      <c r="B267" s="71" t="str">
        <f t="shared" si="12"/>
        <v>US East Power</v>
      </c>
      <c r="C267" s="72">
        <f t="shared" si="13"/>
        <v>800</v>
      </c>
      <c r="D267" s="72">
        <f t="shared" si="14"/>
        <v>4</v>
      </c>
      <c r="E267" s="3">
        <v>1217479</v>
      </c>
      <c r="F267" s="5">
        <v>37019.312719907401</v>
      </c>
      <c r="G267" t="s">
        <v>174</v>
      </c>
      <c r="H267" t="s">
        <v>32</v>
      </c>
      <c r="I267" t="s">
        <v>33</v>
      </c>
      <c r="K267" t="s">
        <v>34</v>
      </c>
      <c r="L267" t="s">
        <v>74</v>
      </c>
      <c r="M267">
        <v>29088</v>
      </c>
      <c r="N267" t="s">
        <v>462</v>
      </c>
      <c r="P267" s="7">
        <v>50</v>
      </c>
      <c r="R267" t="s">
        <v>37</v>
      </c>
      <c r="S267" t="s">
        <v>38</v>
      </c>
      <c r="T267" s="11">
        <v>39.25</v>
      </c>
      <c r="U267" t="s">
        <v>93</v>
      </c>
      <c r="V267" t="s">
        <v>94</v>
      </c>
      <c r="W267" t="s">
        <v>95</v>
      </c>
      <c r="X267" t="s">
        <v>42</v>
      </c>
      <c r="Y267" t="s">
        <v>43</v>
      </c>
      <c r="Z267" t="s">
        <v>44</v>
      </c>
      <c r="AA267">
        <v>96049254</v>
      </c>
      <c r="AB267">
        <v>604550.1</v>
      </c>
      <c r="AC267">
        <v>84074</v>
      </c>
      <c r="AD267" s="5">
        <v>37020.875</v>
      </c>
      <c r="AE267" s="5">
        <v>37020.875</v>
      </c>
    </row>
    <row r="268" spans="1:31" x14ac:dyDescent="0.2">
      <c r="A268" s="71">
        <f t="shared" si="15"/>
        <v>37019</v>
      </c>
      <c r="B268" s="71" t="str">
        <f t="shared" si="12"/>
        <v>US East Power</v>
      </c>
      <c r="C268" s="72">
        <f t="shared" si="13"/>
        <v>24000</v>
      </c>
      <c r="D268" s="72">
        <f t="shared" si="14"/>
        <v>120</v>
      </c>
      <c r="E268" s="3">
        <v>1217532</v>
      </c>
      <c r="F268" s="5">
        <v>37019.316574074102</v>
      </c>
      <c r="G268" t="s">
        <v>467</v>
      </c>
      <c r="H268" t="s">
        <v>118</v>
      </c>
      <c r="I268" t="s">
        <v>33</v>
      </c>
      <c r="K268" t="s">
        <v>34</v>
      </c>
      <c r="L268" t="s">
        <v>74</v>
      </c>
      <c r="M268">
        <v>3749</v>
      </c>
      <c r="N268" t="s">
        <v>126</v>
      </c>
      <c r="O268" s="7">
        <v>50</v>
      </c>
      <c r="R268" t="s">
        <v>37</v>
      </c>
      <c r="S268" t="s">
        <v>38</v>
      </c>
      <c r="T268" s="11">
        <v>66</v>
      </c>
      <c r="U268" t="s">
        <v>150</v>
      </c>
      <c r="V268" t="s">
        <v>123</v>
      </c>
      <c r="W268" t="s">
        <v>127</v>
      </c>
      <c r="X268" t="s">
        <v>42</v>
      </c>
      <c r="Y268" t="s">
        <v>43</v>
      </c>
      <c r="Z268" t="s">
        <v>44</v>
      </c>
      <c r="AB268">
        <v>604558.1</v>
      </c>
      <c r="AC268">
        <v>27457</v>
      </c>
      <c r="AD268" s="5">
        <v>37043.715972222199</v>
      </c>
      <c r="AE268" s="5">
        <v>37072.715972222199</v>
      </c>
    </row>
    <row r="269" spans="1:31" x14ac:dyDescent="0.2">
      <c r="A269" s="71">
        <f t="shared" si="15"/>
        <v>37019</v>
      </c>
      <c r="B269" s="71" t="str">
        <f t="shared" si="12"/>
        <v>US East Power</v>
      </c>
      <c r="C269" s="72">
        <f t="shared" si="13"/>
        <v>8800</v>
      </c>
      <c r="D269" s="72">
        <f t="shared" si="14"/>
        <v>44</v>
      </c>
      <c r="E269" s="3">
        <v>1217788</v>
      </c>
      <c r="F269" s="5">
        <v>37019.330312500002</v>
      </c>
      <c r="G269" t="s">
        <v>111</v>
      </c>
      <c r="H269" t="s">
        <v>32</v>
      </c>
      <c r="I269" t="s">
        <v>33</v>
      </c>
      <c r="K269" t="s">
        <v>34</v>
      </c>
      <c r="L269" t="s">
        <v>74</v>
      </c>
      <c r="M269">
        <v>50356</v>
      </c>
      <c r="N269" t="s">
        <v>468</v>
      </c>
      <c r="O269" s="7">
        <v>50</v>
      </c>
      <c r="R269" t="s">
        <v>37</v>
      </c>
      <c r="S269" t="s">
        <v>38</v>
      </c>
      <c r="T269" s="11">
        <v>45.75</v>
      </c>
      <c r="U269" t="s">
        <v>93</v>
      </c>
      <c r="V269" t="s">
        <v>94</v>
      </c>
      <c r="W269" t="s">
        <v>95</v>
      </c>
      <c r="X269" t="s">
        <v>42</v>
      </c>
      <c r="Y269" t="s">
        <v>43</v>
      </c>
      <c r="Z269" t="s">
        <v>44</v>
      </c>
      <c r="AB269">
        <v>604597.1</v>
      </c>
      <c r="AC269">
        <v>3246</v>
      </c>
      <c r="AD269" s="5">
        <v>37032.875</v>
      </c>
      <c r="AE269" s="5">
        <v>37042.875</v>
      </c>
    </row>
    <row r="270" spans="1:31" x14ac:dyDescent="0.2">
      <c r="A270" s="71">
        <f t="shared" si="15"/>
        <v>37019</v>
      </c>
      <c r="B270" s="71" t="str">
        <f t="shared" si="12"/>
        <v>US West Power</v>
      </c>
      <c r="C270" s="72">
        <f t="shared" si="13"/>
        <v>400</v>
      </c>
      <c r="D270" s="72">
        <f t="shared" si="14"/>
        <v>3</v>
      </c>
      <c r="E270" s="3">
        <v>1218153</v>
      </c>
      <c r="F270" s="5">
        <v>37019.341400463003</v>
      </c>
      <c r="G270" t="s">
        <v>286</v>
      </c>
      <c r="H270" t="s">
        <v>118</v>
      </c>
      <c r="I270" t="s">
        <v>33</v>
      </c>
      <c r="K270" t="s">
        <v>34</v>
      </c>
      <c r="L270" t="s">
        <v>46</v>
      </c>
      <c r="M270">
        <v>29487</v>
      </c>
      <c r="N270" t="s">
        <v>469</v>
      </c>
      <c r="P270" s="7">
        <v>25</v>
      </c>
      <c r="R270" t="s">
        <v>37</v>
      </c>
      <c r="S270" t="s">
        <v>38</v>
      </c>
      <c r="T270" s="11">
        <v>450</v>
      </c>
      <c r="U270" t="s">
        <v>119</v>
      </c>
      <c r="V270" t="s">
        <v>314</v>
      </c>
      <c r="W270" t="s">
        <v>55</v>
      </c>
      <c r="X270" t="s">
        <v>42</v>
      </c>
      <c r="Y270" t="s">
        <v>43</v>
      </c>
      <c r="Z270" t="s">
        <v>44</v>
      </c>
      <c r="AA270">
        <v>96004381</v>
      </c>
      <c r="AB270">
        <v>604667.1</v>
      </c>
      <c r="AC270">
        <v>12</v>
      </c>
      <c r="AD270" s="5">
        <v>37020.875</v>
      </c>
      <c r="AE270" s="5">
        <v>37020.875</v>
      </c>
    </row>
    <row r="271" spans="1:31" x14ac:dyDescent="0.2">
      <c r="A271" s="71">
        <f t="shared" si="15"/>
        <v>37019</v>
      </c>
      <c r="B271" s="71" t="str">
        <f t="shared" ref="B271:B334" si="16">IF(K271="Power",IF(Z271="Enron Canada Corp.",LEFT(L271,9),LEFT(L271,13)),K271)</f>
        <v>US West Power</v>
      </c>
      <c r="C271" s="72">
        <f t="shared" ref="C271:C334" si="17">IF(K271="Power",((AE271-AD271+1)*16*SUM(O271:P271)),((AE271-AD271+1)*SUM(O271:P271)))</f>
        <v>400</v>
      </c>
      <c r="D271" s="72">
        <f t="shared" ref="D271:D334" si="18">VLOOKUP(H271,$A$7:$E$11,(HLOOKUP(B271,$B$5:$E$6,2,FALSE)),FALSE)*C271</f>
        <v>3</v>
      </c>
      <c r="E271" s="3">
        <v>1218249</v>
      </c>
      <c r="F271" s="5">
        <v>37019.3441087963</v>
      </c>
      <c r="G271" t="s">
        <v>286</v>
      </c>
      <c r="H271" t="s">
        <v>118</v>
      </c>
      <c r="I271" t="s">
        <v>33</v>
      </c>
      <c r="K271" t="s">
        <v>34</v>
      </c>
      <c r="L271" t="s">
        <v>46</v>
      </c>
      <c r="M271">
        <v>29487</v>
      </c>
      <c r="N271" t="s">
        <v>469</v>
      </c>
      <c r="P271" s="7">
        <v>25</v>
      </c>
      <c r="R271" t="s">
        <v>37</v>
      </c>
      <c r="S271" t="s">
        <v>38</v>
      </c>
      <c r="T271" s="11">
        <v>455</v>
      </c>
      <c r="U271" t="s">
        <v>119</v>
      </c>
      <c r="V271" t="s">
        <v>314</v>
      </c>
      <c r="W271" t="s">
        <v>55</v>
      </c>
      <c r="X271" t="s">
        <v>42</v>
      </c>
      <c r="Y271" t="s">
        <v>43</v>
      </c>
      <c r="Z271" t="s">
        <v>44</v>
      </c>
      <c r="AA271">
        <v>96004381</v>
      </c>
      <c r="AB271">
        <v>604700.1</v>
      </c>
      <c r="AC271">
        <v>12</v>
      </c>
      <c r="AD271" s="5">
        <v>37020.875</v>
      </c>
      <c r="AE271" s="5">
        <v>37020.875</v>
      </c>
    </row>
    <row r="272" spans="1:31" x14ac:dyDescent="0.2">
      <c r="A272" s="71">
        <f t="shared" si="15"/>
        <v>37019</v>
      </c>
      <c r="B272" s="71" t="str">
        <f t="shared" si="16"/>
        <v>Natural Gas</v>
      </c>
      <c r="C272" s="72">
        <f t="shared" si="17"/>
        <v>755000</v>
      </c>
      <c r="D272" s="72">
        <f t="shared" si="18"/>
        <v>188.75</v>
      </c>
      <c r="E272" s="3">
        <v>1218332</v>
      </c>
      <c r="F272" s="5">
        <v>37019.347523148099</v>
      </c>
      <c r="G272" t="s">
        <v>186</v>
      </c>
      <c r="H272" t="s">
        <v>118</v>
      </c>
      <c r="I272" t="s">
        <v>33</v>
      </c>
      <c r="K272" t="s">
        <v>63</v>
      </c>
      <c r="L272" t="s">
        <v>64</v>
      </c>
      <c r="M272">
        <v>35675</v>
      </c>
      <c r="N272" t="s">
        <v>470</v>
      </c>
      <c r="O272" s="7">
        <v>5000</v>
      </c>
      <c r="R272" t="s">
        <v>66</v>
      </c>
      <c r="S272" t="s">
        <v>38</v>
      </c>
      <c r="T272" s="11">
        <v>0.105</v>
      </c>
      <c r="U272" t="s">
        <v>144</v>
      </c>
      <c r="V272" t="s">
        <v>145</v>
      </c>
      <c r="W272" t="s">
        <v>146</v>
      </c>
      <c r="X272" t="s">
        <v>70</v>
      </c>
      <c r="Y272" t="s">
        <v>43</v>
      </c>
      <c r="Z272" t="s">
        <v>71</v>
      </c>
      <c r="AA272">
        <v>95001227</v>
      </c>
      <c r="AB272" t="s">
        <v>471</v>
      </c>
      <c r="AC272">
        <v>208</v>
      </c>
      <c r="AD272" s="5">
        <v>37196</v>
      </c>
      <c r="AE272" s="5">
        <v>37346</v>
      </c>
    </row>
    <row r="273" spans="1:31" x14ac:dyDescent="0.2">
      <c r="A273" s="71">
        <f t="shared" si="15"/>
        <v>37019</v>
      </c>
      <c r="B273" s="71" t="str">
        <f t="shared" si="16"/>
        <v>US West Power</v>
      </c>
      <c r="C273" s="72">
        <f t="shared" si="17"/>
        <v>400</v>
      </c>
      <c r="D273" s="72">
        <f t="shared" si="18"/>
        <v>3</v>
      </c>
      <c r="E273" s="3">
        <v>1218437</v>
      </c>
      <c r="F273" s="5">
        <v>37019.351331018501</v>
      </c>
      <c r="G273" t="s">
        <v>286</v>
      </c>
      <c r="H273" t="s">
        <v>118</v>
      </c>
      <c r="I273" t="s">
        <v>33</v>
      </c>
      <c r="K273" t="s">
        <v>34</v>
      </c>
      <c r="L273" t="s">
        <v>46</v>
      </c>
      <c r="M273">
        <v>29487</v>
      </c>
      <c r="N273" t="s">
        <v>469</v>
      </c>
      <c r="P273" s="7">
        <v>25</v>
      </c>
      <c r="R273" t="s">
        <v>37</v>
      </c>
      <c r="S273" t="s">
        <v>38</v>
      </c>
      <c r="T273" s="11">
        <v>500</v>
      </c>
      <c r="U273" t="s">
        <v>119</v>
      </c>
      <c r="V273" t="s">
        <v>314</v>
      </c>
      <c r="W273" t="s">
        <v>55</v>
      </c>
      <c r="X273" t="s">
        <v>42</v>
      </c>
      <c r="Y273" t="s">
        <v>43</v>
      </c>
      <c r="Z273" t="s">
        <v>44</v>
      </c>
      <c r="AA273">
        <v>96004381</v>
      </c>
      <c r="AB273">
        <v>604761.1</v>
      </c>
      <c r="AC273">
        <v>12</v>
      </c>
      <c r="AD273" s="5">
        <v>37020.875</v>
      </c>
      <c r="AE273" s="5">
        <v>37020.875</v>
      </c>
    </row>
    <row r="274" spans="1:31" x14ac:dyDescent="0.2">
      <c r="A274" s="71">
        <f t="shared" si="15"/>
        <v>37019</v>
      </c>
      <c r="B274" s="71" t="str">
        <f t="shared" si="16"/>
        <v>US East Power</v>
      </c>
      <c r="C274" s="72">
        <f t="shared" si="17"/>
        <v>17600</v>
      </c>
      <c r="D274" s="72">
        <f t="shared" si="18"/>
        <v>88</v>
      </c>
      <c r="E274" s="3">
        <v>1218497</v>
      </c>
      <c r="F274" s="5">
        <v>37019.353564814803</v>
      </c>
      <c r="G274" t="s">
        <v>112</v>
      </c>
      <c r="H274" t="s">
        <v>118</v>
      </c>
      <c r="I274" t="s">
        <v>33</v>
      </c>
      <c r="K274" t="s">
        <v>34</v>
      </c>
      <c r="L274" t="s">
        <v>74</v>
      </c>
      <c r="M274">
        <v>29071</v>
      </c>
      <c r="N274" t="s">
        <v>472</v>
      </c>
      <c r="P274" s="7">
        <v>50</v>
      </c>
      <c r="R274" t="s">
        <v>37</v>
      </c>
      <c r="S274" t="s">
        <v>38</v>
      </c>
      <c r="T274" s="11">
        <v>50.5</v>
      </c>
      <c r="U274" t="s">
        <v>473</v>
      </c>
      <c r="V274" t="s">
        <v>474</v>
      </c>
      <c r="W274" t="s">
        <v>475</v>
      </c>
      <c r="X274" t="s">
        <v>42</v>
      </c>
      <c r="Y274" t="s">
        <v>43</v>
      </c>
      <c r="Z274" t="s">
        <v>44</v>
      </c>
      <c r="AA274">
        <v>96053024</v>
      </c>
      <c r="AB274">
        <v>604777.1</v>
      </c>
      <c r="AC274">
        <v>65268</v>
      </c>
      <c r="AD274" s="5">
        <v>37021.875</v>
      </c>
      <c r="AE274" s="5">
        <v>37042.875</v>
      </c>
    </row>
    <row r="275" spans="1:31" x14ac:dyDescent="0.2">
      <c r="A275" s="71">
        <f t="shared" ref="A275:A335" si="19">DATEVALUE(TEXT(F275, "mm/dd/yy"))</f>
        <v>37019</v>
      </c>
      <c r="B275" s="71" t="str">
        <f t="shared" si="16"/>
        <v>US East Power</v>
      </c>
      <c r="C275" s="72">
        <f t="shared" si="17"/>
        <v>800</v>
      </c>
      <c r="D275" s="72">
        <f t="shared" si="18"/>
        <v>4</v>
      </c>
      <c r="E275" s="3">
        <v>1218598</v>
      </c>
      <c r="F275" s="5">
        <v>37019.356493055602</v>
      </c>
      <c r="G275" t="s">
        <v>120</v>
      </c>
      <c r="H275" t="s">
        <v>118</v>
      </c>
      <c r="I275" t="s">
        <v>33</v>
      </c>
      <c r="K275" t="s">
        <v>34</v>
      </c>
      <c r="L275" t="s">
        <v>74</v>
      </c>
      <c r="M275">
        <v>34503</v>
      </c>
      <c r="N275" t="s">
        <v>476</v>
      </c>
      <c r="P275" s="7">
        <v>50</v>
      </c>
      <c r="R275" t="s">
        <v>37</v>
      </c>
      <c r="S275" t="s">
        <v>38</v>
      </c>
      <c r="T275" s="11">
        <v>39</v>
      </c>
      <c r="U275" t="s">
        <v>165</v>
      </c>
      <c r="V275" t="s">
        <v>77</v>
      </c>
      <c r="W275" t="s">
        <v>90</v>
      </c>
      <c r="X275" t="s">
        <v>42</v>
      </c>
      <c r="Y275" t="s">
        <v>43</v>
      </c>
      <c r="Z275" t="s">
        <v>44</v>
      </c>
      <c r="AA275">
        <v>96004396</v>
      </c>
      <c r="AB275">
        <v>604800.1</v>
      </c>
      <c r="AC275">
        <v>64245</v>
      </c>
      <c r="AD275" s="5">
        <v>37020.875</v>
      </c>
      <c r="AE275" s="5">
        <v>37020.875</v>
      </c>
    </row>
    <row r="276" spans="1:31" x14ac:dyDescent="0.2">
      <c r="A276" s="71">
        <f t="shared" si="19"/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1218615</v>
      </c>
      <c r="F276" s="5">
        <v>37019.357060185197</v>
      </c>
      <c r="G276" t="s">
        <v>120</v>
      </c>
      <c r="H276" t="s">
        <v>118</v>
      </c>
      <c r="I276" t="s">
        <v>33</v>
      </c>
      <c r="K276" t="s">
        <v>34</v>
      </c>
      <c r="L276" t="s">
        <v>74</v>
      </c>
      <c r="M276">
        <v>34503</v>
      </c>
      <c r="N276" t="s">
        <v>476</v>
      </c>
      <c r="P276" s="7">
        <v>50</v>
      </c>
      <c r="R276" t="s">
        <v>37</v>
      </c>
      <c r="S276" t="s">
        <v>38</v>
      </c>
      <c r="T276" s="11">
        <v>39.5</v>
      </c>
      <c r="U276" t="s">
        <v>165</v>
      </c>
      <c r="V276" t="s">
        <v>77</v>
      </c>
      <c r="W276" t="s">
        <v>90</v>
      </c>
      <c r="X276" t="s">
        <v>42</v>
      </c>
      <c r="Y276" t="s">
        <v>43</v>
      </c>
      <c r="Z276" t="s">
        <v>44</v>
      </c>
      <c r="AA276">
        <v>96004396</v>
      </c>
      <c r="AB276">
        <v>604808.1</v>
      </c>
      <c r="AC276">
        <v>64245</v>
      </c>
      <c r="AD276" s="5">
        <v>37020.875</v>
      </c>
      <c r="AE276" s="5">
        <v>37020.875</v>
      </c>
    </row>
    <row r="277" spans="1:31" x14ac:dyDescent="0.2">
      <c r="A277" s="71">
        <f t="shared" si="19"/>
        <v>37019</v>
      </c>
      <c r="B277" s="71" t="str">
        <f t="shared" si="16"/>
        <v>US East Power</v>
      </c>
      <c r="C277" s="72">
        <f t="shared" si="17"/>
        <v>24000</v>
      </c>
      <c r="D277" s="72">
        <f t="shared" si="18"/>
        <v>120</v>
      </c>
      <c r="E277" s="3">
        <v>1219348</v>
      </c>
      <c r="F277" s="5">
        <v>37019.374803240702</v>
      </c>
      <c r="G277" t="s">
        <v>109</v>
      </c>
      <c r="H277" t="s">
        <v>32</v>
      </c>
      <c r="I277" t="s">
        <v>33</v>
      </c>
      <c r="K277" t="s">
        <v>34</v>
      </c>
      <c r="L277" t="s">
        <v>74</v>
      </c>
      <c r="M277">
        <v>32554</v>
      </c>
      <c r="N277" t="s">
        <v>113</v>
      </c>
      <c r="P277" s="7">
        <v>50</v>
      </c>
      <c r="R277" t="s">
        <v>37</v>
      </c>
      <c r="S277" t="s">
        <v>38</v>
      </c>
      <c r="T277" s="11">
        <v>64.25</v>
      </c>
      <c r="U277" t="s">
        <v>93</v>
      </c>
      <c r="V277" t="s">
        <v>114</v>
      </c>
      <c r="W277" t="s">
        <v>115</v>
      </c>
      <c r="X277" t="s">
        <v>42</v>
      </c>
      <c r="Y277" t="s">
        <v>43</v>
      </c>
      <c r="Z277" t="s">
        <v>44</v>
      </c>
      <c r="AA277">
        <v>96005582</v>
      </c>
      <c r="AB277">
        <v>604878.1</v>
      </c>
      <c r="AC277">
        <v>53461</v>
      </c>
      <c r="AD277" s="5">
        <v>37043.591666666704</v>
      </c>
      <c r="AE277" s="5">
        <v>37072.591666666704</v>
      </c>
    </row>
    <row r="278" spans="1:31" x14ac:dyDescent="0.2">
      <c r="A278" s="71">
        <f t="shared" si="19"/>
        <v>37019</v>
      </c>
      <c r="B278" s="71" t="str">
        <f t="shared" si="16"/>
        <v>Natural Gas</v>
      </c>
      <c r="C278" s="72">
        <f t="shared" si="17"/>
        <v>755000</v>
      </c>
      <c r="D278" s="72">
        <f t="shared" si="18"/>
        <v>188.75</v>
      </c>
      <c r="E278" s="3">
        <v>1219840</v>
      </c>
      <c r="F278" s="5">
        <v>37019.384872685099</v>
      </c>
      <c r="G278" t="s">
        <v>186</v>
      </c>
      <c r="H278" t="s">
        <v>118</v>
      </c>
      <c r="I278" t="s">
        <v>33</v>
      </c>
      <c r="K278" t="s">
        <v>63</v>
      </c>
      <c r="L278" t="s">
        <v>64</v>
      </c>
      <c r="M278">
        <v>35675</v>
      </c>
      <c r="N278" t="s">
        <v>470</v>
      </c>
      <c r="O278" s="7">
        <v>5000</v>
      </c>
      <c r="R278" t="s">
        <v>66</v>
      </c>
      <c r="S278" t="s">
        <v>38</v>
      </c>
      <c r="T278" s="11">
        <v>0.1</v>
      </c>
      <c r="U278" t="s">
        <v>144</v>
      </c>
      <c r="V278" t="s">
        <v>145</v>
      </c>
      <c r="W278" t="s">
        <v>146</v>
      </c>
      <c r="X278" t="s">
        <v>70</v>
      </c>
      <c r="Y278" t="s">
        <v>43</v>
      </c>
      <c r="Z278" t="s">
        <v>71</v>
      </c>
      <c r="AA278">
        <v>95001227</v>
      </c>
      <c r="AB278" t="s">
        <v>477</v>
      </c>
      <c r="AC278">
        <v>208</v>
      </c>
      <c r="AD278" s="5">
        <v>37196</v>
      </c>
      <c r="AE278" s="5">
        <v>37346</v>
      </c>
    </row>
    <row r="279" spans="1:31" x14ac:dyDescent="0.2">
      <c r="A279" s="71">
        <f t="shared" si="19"/>
        <v>37019</v>
      </c>
      <c r="B279" s="71" t="str">
        <f t="shared" si="16"/>
        <v>US East Power</v>
      </c>
      <c r="C279" s="72">
        <f t="shared" si="17"/>
        <v>24000</v>
      </c>
      <c r="D279" s="72">
        <f t="shared" si="18"/>
        <v>120</v>
      </c>
      <c r="E279" s="3">
        <v>1220280</v>
      </c>
      <c r="F279" s="5">
        <v>37019.394062500003</v>
      </c>
      <c r="G279" t="s">
        <v>120</v>
      </c>
      <c r="H279" t="s">
        <v>118</v>
      </c>
      <c r="I279" t="s">
        <v>33</v>
      </c>
      <c r="K279" t="s">
        <v>34</v>
      </c>
      <c r="L279" t="s">
        <v>74</v>
      </c>
      <c r="M279">
        <v>33275</v>
      </c>
      <c r="N279" t="s">
        <v>234</v>
      </c>
      <c r="O279" s="7">
        <v>50</v>
      </c>
      <c r="R279" t="s">
        <v>37</v>
      </c>
      <c r="S279" t="s">
        <v>38</v>
      </c>
      <c r="T279" s="11">
        <v>60.25</v>
      </c>
      <c r="U279" t="s">
        <v>150</v>
      </c>
      <c r="V279" t="s">
        <v>123</v>
      </c>
      <c r="W279" t="s">
        <v>124</v>
      </c>
      <c r="X279" t="s">
        <v>42</v>
      </c>
      <c r="Y279" t="s">
        <v>43</v>
      </c>
      <c r="Z279" t="s">
        <v>44</v>
      </c>
      <c r="AA279">
        <v>96004396</v>
      </c>
      <c r="AB279">
        <v>604900.1</v>
      </c>
      <c r="AC279">
        <v>64245</v>
      </c>
      <c r="AD279" s="5">
        <v>37043.710416666698</v>
      </c>
      <c r="AE279" s="5">
        <v>37072.710416666698</v>
      </c>
    </row>
    <row r="280" spans="1:31" x14ac:dyDescent="0.2">
      <c r="A280" s="71">
        <f t="shared" si="19"/>
        <v>37019</v>
      </c>
      <c r="B280" s="71" t="str">
        <f t="shared" si="16"/>
        <v>US East Power</v>
      </c>
      <c r="C280" s="72">
        <f t="shared" si="17"/>
        <v>4000</v>
      </c>
      <c r="D280" s="72">
        <f t="shared" si="18"/>
        <v>20</v>
      </c>
      <c r="E280" s="3">
        <v>1220755</v>
      </c>
      <c r="F280" s="5">
        <v>37019.416064814803</v>
      </c>
      <c r="G280" t="s">
        <v>286</v>
      </c>
      <c r="H280" t="s">
        <v>118</v>
      </c>
      <c r="I280" t="s">
        <v>33</v>
      </c>
      <c r="K280" t="s">
        <v>34</v>
      </c>
      <c r="L280" t="s">
        <v>447</v>
      </c>
      <c r="M280">
        <v>32893</v>
      </c>
      <c r="N280" t="s">
        <v>478</v>
      </c>
      <c r="O280" s="7">
        <v>50</v>
      </c>
      <c r="R280" t="s">
        <v>37</v>
      </c>
      <c r="S280" t="s">
        <v>38</v>
      </c>
      <c r="T280" s="11">
        <v>47.75</v>
      </c>
      <c r="U280" t="s">
        <v>449</v>
      </c>
      <c r="V280" t="s">
        <v>450</v>
      </c>
      <c r="W280" t="s">
        <v>451</v>
      </c>
      <c r="X280" t="s">
        <v>42</v>
      </c>
      <c r="Y280" t="s">
        <v>43</v>
      </c>
      <c r="Z280" t="s">
        <v>44</v>
      </c>
      <c r="AA280">
        <v>96004381</v>
      </c>
      <c r="AB280">
        <v>604991.1</v>
      </c>
      <c r="AC280">
        <v>12</v>
      </c>
      <c r="AD280" s="5">
        <v>37025.875</v>
      </c>
      <c r="AE280" s="5">
        <v>37029.875</v>
      </c>
    </row>
    <row r="281" spans="1:31" x14ac:dyDescent="0.2">
      <c r="A281" s="71">
        <f t="shared" si="19"/>
        <v>37019</v>
      </c>
      <c r="B281" s="71" t="str">
        <f t="shared" si="16"/>
        <v>US East Power</v>
      </c>
      <c r="C281" s="72">
        <f t="shared" si="17"/>
        <v>1600</v>
      </c>
      <c r="D281" s="72">
        <f t="shared" si="18"/>
        <v>8</v>
      </c>
      <c r="E281" s="3">
        <v>1221284</v>
      </c>
      <c r="F281" s="5">
        <v>37019.460972222201</v>
      </c>
      <c r="G281" t="s">
        <v>120</v>
      </c>
      <c r="H281" t="s">
        <v>118</v>
      </c>
      <c r="I281" t="s">
        <v>33</v>
      </c>
      <c r="K281" t="s">
        <v>34</v>
      </c>
      <c r="L281" t="s">
        <v>74</v>
      </c>
      <c r="M281">
        <v>29078</v>
      </c>
      <c r="N281" t="s">
        <v>479</v>
      </c>
      <c r="O281" s="7">
        <v>50</v>
      </c>
      <c r="R281" t="s">
        <v>37</v>
      </c>
      <c r="S281" t="s">
        <v>38</v>
      </c>
      <c r="T281" s="11">
        <v>58</v>
      </c>
      <c r="U281" t="s">
        <v>165</v>
      </c>
      <c r="V281" t="s">
        <v>77</v>
      </c>
      <c r="W281" t="s">
        <v>90</v>
      </c>
      <c r="X281" t="s">
        <v>42</v>
      </c>
      <c r="Y281" t="s">
        <v>43</v>
      </c>
      <c r="Z281" t="s">
        <v>44</v>
      </c>
      <c r="AA281">
        <v>96004396</v>
      </c>
      <c r="AB281">
        <v>605127.1</v>
      </c>
      <c r="AC281">
        <v>64245</v>
      </c>
      <c r="AD281" s="5">
        <v>37021.875</v>
      </c>
      <c r="AE281" s="5">
        <v>37022.875</v>
      </c>
    </row>
    <row r="282" spans="1:31" x14ac:dyDescent="0.2">
      <c r="A282" s="71">
        <f t="shared" si="19"/>
        <v>37019</v>
      </c>
      <c r="B282" s="71" t="str">
        <f t="shared" si="16"/>
        <v>US East Power</v>
      </c>
      <c r="C282" s="72">
        <f t="shared" si="17"/>
        <v>4000</v>
      </c>
      <c r="D282" s="72">
        <f t="shared" si="18"/>
        <v>20</v>
      </c>
      <c r="E282" s="3">
        <v>1221287</v>
      </c>
      <c r="F282" s="5">
        <v>37019.461087962998</v>
      </c>
      <c r="G282" t="s">
        <v>120</v>
      </c>
      <c r="H282" t="s">
        <v>118</v>
      </c>
      <c r="I282" t="s">
        <v>33</v>
      </c>
      <c r="K282" t="s">
        <v>34</v>
      </c>
      <c r="L282" t="s">
        <v>74</v>
      </c>
      <c r="M282">
        <v>29083</v>
      </c>
      <c r="N282" t="s">
        <v>480</v>
      </c>
      <c r="O282" s="7">
        <v>50</v>
      </c>
      <c r="R282" t="s">
        <v>37</v>
      </c>
      <c r="S282" t="s">
        <v>38</v>
      </c>
      <c r="T282" s="11">
        <v>54.5</v>
      </c>
      <c r="U282" t="s">
        <v>165</v>
      </c>
      <c r="V282" t="s">
        <v>77</v>
      </c>
      <c r="W282" t="s">
        <v>90</v>
      </c>
      <c r="X282" t="s">
        <v>42</v>
      </c>
      <c r="Y282" t="s">
        <v>43</v>
      </c>
      <c r="Z282" t="s">
        <v>44</v>
      </c>
      <c r="AA282">
        <v>96004396</v>
      </c>
      <c r="AB282">
        <v>605128.1</v>
      </c>
      <c r="AC282">
        <v>64245</v>
      </c>
      <c r="AD282" s="5">
        <v>37025.875</v>
      </c>
      <c r="AE282" s="5">
        <v>37029.875</v>
      </c>
    </row>
    <row r="283" spans="1:31" x14ac:dyDescent="0.2">
      <c r="A283" s="71">
        <f t="shared" si="19"/>
        <v>37019</v>
      </c>
      <c r="B283" s="71" t="str">
        <f t="shared" si="16"/>
        <v>US East Power</v>
      </c>
      <c r="C283" s="72">
        <f t="shared" si="17"/>
        <v>24000</v>
      </c>
      <c r="D283" s="72">
        <f t="shared" si="18"/>
        <v>120</v>
      </c>
      <c r="E283" s="3">
        <v>1221603</v>
      </c>
      <c r="F283" s="5">
        <v>37019.509895833296</v>
      </c>
      <c r="G283" t="s">
        <v>120</v>
      </c>
      <c r="H283" t="s">
        <v>118</v>
      </c>
      <c r="I283" t="s">
        <v>33</v>
      </c>
      <c r="K283" t="s">
        <v>34</v>
      </c>
      <c r="L283" t="s">
        <v>74</v>
      </c>
      <c r="M283">
        <v>33275</v>
      </c>
      <c r="N283" t="s">
        <v>234</v>
      </c>
      <c r="O283" s="7">
        <v>50</v>
      </c>
      <c r="R283" t="s">
        <v>37</v>
      </c>
      <c r="S283" t="s">
        <v>38</v>
      </c>
      <c r="T283" s="11">
        <v>61.5</v>
      </c>
      <c r="U283" t="s">
        <v>150</v>
      </c>
      <c r="V283" t="s">
        <v>123</v>
      </c>
      <c r="W283" t="s">
        <v>124</v>
      </c>
      <c r="X283" t="s">
        <v>42</v>
      </c>
      <c r="Y283" t="s">
        <v>43</v>
      </c>
      <c r="Z283" t="s">
        <v>44</v>
      </c>
      <c r="AA283">
        <v>96004396</v>
      </c>
      <c r="AB283">
        <v>605234.1</v>
      </c>
      <c r="AC283">
        <v>64245</v>
      </c>
      <c r="AD283" s="5">
        <v>37043.710416666698</v>
      </c>
      <c r="AE283" s="5">
        <v>37072.710416666698</v>
      </c>
    </row>
    <row r="284" spans="1:31" x14ac:dyDescent="0.2">
      <c r="A284" s="71">
        <f t="shared" si="19"/>
        <v>37019</v>
      </c>
      <c r="B284" s="71" t="str">
        <f t="shared" si="16"/>
        <v>US East Power</v>
      </c>
      <c r="C284" s="72">
        <f t="shared" si="17"/>
        <v>8800</v>
      </c>
      <c r="D284" s="72">
        <f t="shared" si="18"/>
        <v>44</v>
      </c>
      <c r="E284" s="3">
        <v>1221704</v>
      </c>
      <c r="F284" s="5">
        <v>37019.524375000001</v>
      </c>
      <c r="G284" t="s">
        <v>111</v>
      </c>
      <c r="H284" t="s">
        <v>32</v>
      </c>
      <c r="I284" t="s">
        <v>33</v>
      </c>
      <c r="K284" t="s">
        <v>34</v>
      </c>
      <c r="L284" t="s">
        <v>74</v>
      </c>
      <c r="M284">
        <v>50356</v>
      </c>
      <c r="N284" t="s">
        <v>468</v>
      </c>
      <c r="O284" s="7">
        <v>50</v>
      </c>
      <c r="R284" t="s">
        <v>37</v>
      </c>
      <c r="S284" t="s">
        <v>38</v>
      </c>
      <c r="T284" s="11">
        <v>47</v>
      </c>
      <c r="U284" t="s">
        <v>93</v>
      </c>
      <c r="V284" t="s">
        <v>94</v>
      </c>
      <c r="W284" t="s">
        <v>95</v>
      </c>
      <c r="X284" t="s">
        <v>42</v>
      </c>
      <c r="Y284" t="s">
        <v>43</v>
      </c>
      <c r="Z284" t="s">
        <v>44</v>
      </c>
      <c r="AB284">
        <v>605250.1</v>
      </c>
      <c r="AC284">
        <v>3246</v>
      </c>
      <c r="AD284" s="5">
        <v>37032.875</v>
      </c>
      <c r="AE284" s="5">
        <v>37042.875</v>
      </c>
    </row>
    <row r="285" spans="1:31" x14ac:dyDescent="0.2">
      <c r="A285" s="71">
        <f t="shared" si="19"/>
        <v>37019</v>
      </c>
      <c r="B285" s="71" t="str">
        <f t="shared" si="16"/>
        <v>US East Power</v>
      </c>
      <c r="C285" s="72">
        <f t="shared" si="17"/>
        <v>73600</v>
      </c>
      <c r="D285" s="72">
        <f t="shared" si="18"/>
        <v>368</v>
      </c>
      <c r="E285" s="3">
        <v>1222114</v>
      </c>
      <c r="F285" s="5">
        <v>37019.615092592598</v>
      </c>
      <c r="G285" t="s">
        <v>286</v>
      </c>
      <c r="H285" t="s">
        <v>118</v>
      </c>
      <c r="I285" t="s">
        <v>33</v>
      </c>
      <c r="K285" t="s">
        <v>34</v>
      </c>
      <c r="L285" t="s">
        <v>447</v>
      </c>
      <c r="M285">
        <v>34797</v>
      </c>
      <c r="N285" t="s">
        <v>481</v>
      </c>
      <c r="O285" s="7">
        <v>50</v>
      </c>
      <c r="R285" t="s">
        <v>37</v>
      </c>
      <c r="S285" t="s">
        <v>38</v>
      </c>
      <c r="T285" s="11">
        <v>40.5</v>
      </c>
      <c r="U285" t="s">
        <v>165</v>
      </c>
      <c r="V285" t="s">
        <v>482</v>
      </c>
      <c r="W285" t="s">
        <v>483</v>
      </c>
      <c r="X285" t="s">
        <v>42</v>
      </c>
      <c r="Y285" t="s">
        <v>43</v>
      </c>
      <c r="Z285" t="s">
        <v>44</v>
      </c>
      <c r="AA285">
        <v>96004381</v>
      </c>
      <c r="AB285">
        <v>605439.1</v>
      </c>
      <c r="AC285">
        <v>12</v>
      </c>
      <c r="AD285" s="5">
        <v>37165</v>
      </c>
      <c r="AE285" s="5">
        <v>37256</v>
      </c>
    </row>
    <row r="286" spans="1:31" x14ac:dyDescent="0.2">
      <c r="A286" s="71">
        <f t="shared" si="19"/>
        <v>37019</v>
      </c>
      <c r="B286" s="71" t="str">
        <f t="shared" si="16"/>
        <v>US East Power</v>
      </c>
      <c r="C286" s="72">
        <f t="shared" si="17"/>
        <v>24000</v>
      </c>
      <c r="D286" s="72">
        <f t="shared" si="18"/>
        <v>120</v>
      </c>
      <c r="E286" s="3">
        <v>1222150</v>
      </c>
      <c r="F286" s="5">
        <v>37019.642349537004</v>
      </c>
      <c r="G286" t="s">
        <v>91</v>
      </c>
      <c r="H286" t="s">
        <v>32</v>
      </c>
      <c r="I286" t="s">
        <v>33</v>
      </c>
      <c r="K286" t="s">
        <v>34</v>
      </c>
      <c r="L286" t="s">
        <v>74</v>
      </c>
      <c r="M286">
        <v>3942</v>
      </c>
      <c r="N286" t="s">
        <v>295</v>
      </c>
      <c r="P286" s="7">
        <v>50</v>
      </c>
      <c r="R286" t="s">
        <v>37</v>
      </c>
      <c r="S286" t="s">
        <v>38</v>
      </c>
      <c r="T286" s="11">
        <v>43.5</v>
      </c>
      <c r="U286" t="s">
        <v>93</v>
      </c>
      <c r="V286" t="s">
        <v>114</v>
      </c>
      <c r="W286" t="s">
        <v>115</v>
      </c>
      <c r="X286" t="s">
        <v>42</v>
      </c>
      <c r="Y286" t="s">
        <v>43</v>
      </c>
      <c r="Z286" t="s">
        <v>44</v>
      </c>
      <c r="AA286">
        <v>96009016</v>
      </c>
      <c r="AB286">
        <v>605484.1</v>
      </c>
      <c r="AC286">
        <v>18</v>
      </c>
      <c r="AD286" s="5">
        <v>37135.591666666704</v>
      </c>
      <c r="AE286" s="5">
        <v>37164.591666666704</v>
      </c>
    </row>
    <row r="287" spans="1:31" x14ac:dyDescent="0.2">
      <c r="A287" s="71">
        <f t="shared" si="19"/>
        <v>37020</v>
      </c>
      <c r="B287" s="71" t="str">
        <f t="shared" si="16"/>
        <v>US East Power</v>
      </c>
      <c r="C287" s="72">
        <f t="shared" si="17"/>
        <v>4000</v>
      </c>
      <c r="D287" s="72">
        <f t="shared" si="18"/>
        <v>20</v>
      </c>
      <c r="E287" s="3">
        <v>1222797</v>
      </c>
      <c r="F287" s="5">
        <v>37020.284722222197</v>
      </c>
      <c r="G287" t="s">
        <v>73</v>
      </c>
      <c r="H287" t="s">
        <v>32</v>
      </c>
      <c r="I287" t="s">
        <v>33</v>
      </c>
      <c r="K287" t="s">
        <v>34</v>
      </c>
      <c r="L287" t="s">
        <v>170</v>
      </c>
      <c r="M287">
        <v>30600</v>
      </c>
      <c r="N287" t="s">
        <v>490</v>
      </c>
      <c r="O287" s="7">
        <v>50</v>
      </c>
      <c r="R287" t="s">
        <v>37</v>
      </c>
      <c r="S287" t="s">
        <v>38</v>
      </c>
      <c r="T287" s="11">
        <v>44.25</v>
      </c>
      <c r="U287" t="s">
        <v>172</v>
      </c>
      <c r="V287" t="s">
        <v>173</v>
      </c>
      <c r="W287" t="s">
        <v>90</v>
      </c>
      <c r="X287" t="s">
        <v>42</v>
      </c>
      <c r="Y287" t="s">
        <v>43</v>
      </c>
      <c r="Z287" t="s">
        <v>71</v>
      </c>
      <c r="AA287">
        <v>96051537</v>
      </c>
      <c r="AB287">
        <v>605730.1</v>
      </c>
      <c r="AC287">
        <v>66682</v>
      </c>
      <c r="AD287" s="5">
        <v>37025.875</v>
      </c>
      <c r="AE287" s="5">
        <v>37029.875</v>
      </c>
    </row>
    <row r="288" spans="1:31" x14ac:dyDescent="0.2">
      <c r="A288" s="71">
        <f t="shared" si="19"/>
        <v>37020</v>
      </c>
      <c r="B288" s="71" t="str">
        <f t="shared" si="16"/>
        <v>Natural Gas</v>
      </c>
      <c r="C288" s="72">
        <f t="shared" si="17"/>
        <v>3825000</v>
      </c>
      <c r="D288" s="72">
        <f t="shared" si="18"/>
        <v>956.25</v>
      </c>
      <c r="E288" s="3">
        <v>1224299</v>
      </c>
      <c r="F288" s="5">
        <v>37020.364050925898</v>
      </c>
      <c r="G288" t="s">
        <v>79</v>
      </c>
      <c r="H288" t="s">
        <v>118</v>
      </c>
      <c r="I288" t="s">
        <v>33</v>
      </c>
      <c r="K288" t="s">
        <v>63</v>
      </c>
      <c r="L288" t="s">
        <v>64</v>
      </c>
      <c r="M288">
        <v>49159</v>
      </c>
      <c r="N288" t="s">
        <v>488</v>
      </c>
      <c r="P288" s="7">
        <v>25000</v>
      </c>
      <c r="R288" t="s">
        <v>66</v>
      </c>
      <c r="S288" t="s">
        <v>38</v>
      </c>
      <c r="T288" s="11">
        <v>-1.4999999999999999E-2</v>
      </c>
      <c r="U288" t="s">
        <v>309</v>
      </c>
      <c r="V288" t="s">
        <v>310</v>
      </c>
      <c r="W288" t="s">
        <v>311</v>
      </c>
      <c r="X288" t="s">
        <v>70</v>
      </c>
      <c r="Y288" t="s">
        <v>43</v>
      </c>
      <c r="Z288" t="s">
        <v>71</v>
      </c>
      <c r="AA288">
        <v>96021110</v>
      </c>
      <c r="AB288" t="s">
        <v>489</v>
      </c>
      <c r="AC288">
        <v>57399</v>
      </c>
      <c r="AD288" s="5">
        <v>37043</v>
      </c>
      <c r="AE288" s="5">
        <v>37195</v>
      </c>
    </row>
    <row r="289" spans="1:31" x14ac:dyDescent="0.2">
      <c r="A289" s="71">
        <f t="shared" si="19"/>
        <v>37020</v>
      </c>
      <c r="B289" s="71" t="str">
        <f t="shared" si="16"/>
        <v>US West Power</v>
      </c>
      <c r="C289" s="72">
        <f t="shared" si="17"/>
        <v>36800</v>
      </c>
      <c r="D289" s="72">
        <f t="shared" si="18"/>
        <v>276</v>
      </c>
      <c r="E289" s="3">
        <v>1225790</v>
      </c>
      <c r="F289" s="5">
        <v>37020.402106481502</v>
      </c>
      <c r="G289" t="s">
        <v>130</v>
      </c>
      <c r="H289" t="s">
        <v>118</v>
      </c>
      <c r="I289" t="s">
        <v>33</v>
      </c>
      <c r="K289" t="s">
        <v>34</v>
      </c>
      <c r="L289" t="s">
        <v>46</v>
      </c>
      <c r="M289">
        <v>48318</v>
      </c>
      <c r="N289" t="s">
        <v>487</v>
      </c>
      <c r="O289" s="7">
        <v>25</v>
      </c>
      <c r="R289" t="s">
        <v>37</v>
      </c>
      <c r="S289" t="s">
        <v>38</v>
      </c>
      <c r="T289" s="11">
        <v>167</v>
      </c>
      <c r="U289" t="s">
        <v>119</v>
      </c>
      <c r="V289" t="s">
        <v>48</v>
      </c>
      <c r="W289" t="s">
        <v>49</v>
      </c>
      <c r="X289" t="s">
        <v>42</v>
      </c>
      <c r="Y289" t="s">
        <v>43</v>
      </c>
      <c r="Z289" t="s">
        <v>44</v>
      </c>
      <c r="AA289">
        <v>96050496</v>
      </c>
      <c r="AB289">
        <v>606165.1</v>
      </c>
      <c r="AC289">
        <v>91219</v>
      </c>
      <c r="AD289" s="5">
        <v>37438</v>
      </c>
      <c r="AE289" s="5">
        <v>37529</v>
      </c>
    </row>
    <row r="290" spans="1:31" x14ac:dyDescent="0.2">
      <c r="A290" s="71">
        <f t="shared" si="19"/>
        <v>37020</v>
      </c>
      <c r="B290" s="71" t="str">
        <f t="shared" si="16"/>
        <v>Natural Gas</v>
      </c>
      <c r="C290" s="72">
        <f t="shared" si="17"/>
        <v>300000</v>
      </c>
      <c r="D290" s="72">
        <f t="shared" si="18"/>
        <v>75</v>
      </c>
      <c r="E290" s="3">
        <v>1226085</v>
      </c>
      <c r="F290" s="5">
        <v>37020.413020833301</v>
      </c>
      <c r="G290" t="s">
        <v>283</v>
      </c>
      <c r="H290" t="s">
        <v>118</v>
      </c>
      <c r="I290" t="s">
        <v>33</v>
      </c>
      <c r="K290" t="s">
        <v>63</v>
      </c>
      <c r="L290" t="s">
        <v>64</v>
      </c>
      <c r="M290">
        <v>36207</v>
      </c>
      <c r="N290" t="s">
        <v>485</v>
      </c>
      <c r="O290" s="7">
        <v>10000</v>
      </c>
      <c r="R290" t="s">
        <v>66</v>
      </c>
      <c r="S290" t="s">
        <v>38</v>
      </c>
      <c r="T290" s="11">
        <v>0.17749999999999999</v>
      </c>
      <c r="U290" t="s">
        <v>144</v>
      </c>
      <c r="V290" t="s">
        <v>190</v>
      </c>
      <c r="W290" t="s">
        <v>235</v>
      </c>
      <c r="X290" t="s">
        <v>70</v>
      </c>
      <c r="Y290" t="s">
        <v>43</v>
      </c>
      <c r="Z290" t="s">
        <v>71</v>
      </c>
      <c r="AA290">
        <v>95000199</v>
      </c>
      <c r="AB290" t="s">
        <v>486</v>
      </c>
      <c r="AC290">
        <v>61981</v>
      </c>
      <c r="AD290" s="5">
        <v>37043.875</v>
      </c>
      <c r="AE290" s="5">
        <v>37072.875</v>
      </c>
    </row>
    <row r="291" spans="1:31" x14ac:dyDescent="0.2">
      <c r="A291" s="71">
        <f t="shared" si="19"/>
        <v>37020</v>
      </c>
      <c r="B291" s="71" t="str">
        <f t="shared" si="16"/>
        <v>US East Power</v>
      </c>
      <c r="C291" s="72">
        <f t="shared" si="17"/>
        <v>8000</v>
      </c>
      <c r="D291" s="72">
        <f t="shared" si="18"/>
        <v>40</v>
      </c>
      <c r="E291" s="3">
        <v>1226817</v>
      </c>
      <c r="F291" s="5">
        <v>37020.507465277798</v>
      </c>
      <c r="G291" t="s">
        <v>286</v>
      </c>
      <c r="H291" t="s">
        <v>118</v>
      </c>
      <c r="I291" t="s">
        <v>33</v>
      </c>
      <c r="K291" t="s">
        <v>34</v>
      </c>
      <c r="L291" t="s">
        <v>447</v>
      </c>
      <c r="M291">
        <v>32893</v>
      </c>
      <c r="N291" t="s">
        <v>478</v>
      </c>
      <c r="O291" s="7">
        <v>100</v>
      </c>
      <c r="R291" t="s">
        <v>37</v>
      </c>
      <c r="S291" t="s">
        <v>38</v>
      </c>
      <c r="T291" s="11">
        <v>46.75</v>
      </c>
      <c r="U291" t="s">
        <v>165</v>
      </c>
      <c r="V291" t="s">
        <v>450</v>
      </c>
      <c r="W291" t="s">
        <v>451</v>
      </c>
      <c r="X291" t="s">
        <v>42</v>
      </c>
      <c r="Y291" t="s">
        <v>43</v>
      </c>
      <c r="Z291" t="s">
        <v>44</v>
      </c>
      <c r="AA291">
        <v>96004381</v>
      </c>
      <c r="AB291">
        <v>606370.1</v>
      </c>
      <c r="AC291">
        <v>12</v>
      </c>
      <c r="AD291" s="5">
        <v>37025.875</v>
      </c>
      <c r="AE291" s="5">
        <v>37029.875</v>
      </c>
    </row>
    <row r="292" spans="1:31" x14ac:dyDescent="0.2">
      <c r="A292" s="71">
        <f t="shared" si="19"/>
        <v>37021</v>
      </c>
      <c r="B292" s="71" t="str">
        <f t="shared" si="16"/>
        <v>Natural Gas</v>
      </c>
      <c r="C292" s="72">
        <f t="shared" si="17"/>
        <v>3825000</v>
      </c>
      <c r="D292" s="72">
        <f t="shared" si="18"/>
        <v>956.25</v>
      </c>
      <c r="E292" s="3">
        <v>1228879</v>
      </c>
      <c r="F292" s="5">
        <v>37021.333726851903</v>
      </c>
      <c r="G292" t="s">
        <v>79</v>
      </c>
      <c r="H292" t="s">
        <v>118</v>
      </c>
      <c r="I292" t="s">
        <v>33</v>
      </c>
      <c r="K292" t="s">
        <v>63</v>
      </c>
      <c r="L292" t="s">
        <v>64</v>
      </c>
      <c r="M292">
        <v>49185</v>
      </c>
      <c r="N292" t="s">
        <v>491</v>
      </c>
      <c r="P292" s="7">
        <v>25000</v>
      </c>
      <c r="R292" t="s">
        <v>66</v>
      </c>
      <c r="S292" t="s">
        <v>38</v>
      </c>
      <c r="T292" s="11">
        <v>-9.5000000000000001E-2</v>
      </c>
      <c r="U292" t="s">
        <v>144</v>
      </c>
      <c r="V292" t="s">
        <v>310</v>
      </c>
      <c r="W292" t="s">
        <v>311</v>
      </c>
      <c r="X292" t="s">
        <v>70</v>
      </c>
      <c r="Y292" t="s">
        <v>43</v>
      </c>
      <c r="Z292" t="s">
        <v>71</v>
      </c>
      <c r="AA292">
        <v>96021110</v>
      </c>
      <c r="AB292" t="s">
        <v>492</v>
      </c>
      <c r="AC292">
        <v>57399</v>
      </c>
      <c r="AD292" s="5">
        <v>37043.649305555598</v>
      </c>
      <c r="AE292" s="5">
        <v>37195.649305555598</v>
      </c>
    </row>
    <row r="293" spans="1:31" x14ac:dyDescent="0.2">
      <c r="A293" s="71">
        <f t="shared" si="19"/>
        <v>37021</v>
      </c>
      <c r="B293" s="71" t="str">
        <f t="shared" si="16"/>
        <v>Natural Gas</v>
      </c>
      <c r="C293" s="72">
        <f t="shared" si="17"/>
        <v>750000</v>
      </c>
      <c r="D293" s="72">
        <f t="shared" si="18"/>
        <v>187.5</v>
      </c>
      <c r="E293" s="3">
        <v>1228883</v>
      </c>
      <c r="F293" s="5">
        <v>37021.333831018499</v>
      </c>
      <c r="G293" t="s">
        <v>79</v>
      </c>
      <c r="H293" t="s">
        <v>118</v>
      </c>
      <c r="I293" t="s">
        <v>33</v>
      </c>
      <c r="K293" t="s">
        <v>63</v>
      </c>
      <c r="L293" t="s">
        <v>64</v>
      </c>
      <c r="M293">
        <v>49181</v>
      </c>
      <c r="N293" t="s">
        <v>493</v>
      </c>
      <c r="P293" s="7">
        <v>25000</v>
      </c>
      <c r="R293" t="s">
        <v>66</v>
      </c>
      <c r="S293" t="s">
        <v>38</v>
      </c>
      <c r="T293" s="11">
        <v>-9.5000000000000001E-2</v>
      </c>
      <c r="U293" t="s">
        <v>144</v>
      </c>
      <c r="V293" t="s">
        <v>310</v>
      </c>
      <c r="W293" t="s">
        <v>311</v>
      </c>
      <c r="X293" t="s">
        <v>70</v>
      </c>
      <c r="Y293" t="s">
        <v>43</v>
      </c>
      <c r="Z293" t="s">
        <v>71</v>
      </c>
      <c r="AA293">
        <v>96021110</v>
      </c>
      <c r="AB293" t="s">
        <v>494</v>
      </c>
      <c r="AC293">
        <v>57399</v>
      </c>
      <c r="AD293" s="5">
        <v>37043.875</v>
      </c>
      <c r="AE293" s="5">
        <v>37072.875</v>
      </c>
    </row>
    <row r="294" spans="1:31" x14ac:dyDescent="0.2">
      <c r="A294" s="71">
        <f t="shared" si="19"/>
        <v>37021</v>
      </c>
      <c r="B294" s="71" t="str">
        <f t="shared" si="16"/>
        <v>US West Power</v>
      </c>
      <c r="C294" s="72">
        <f t="shared" si="17"/>
        <v>800</v>
      </c>
      <c r="D294" s="72">
        <f t="shared" si="18"/>
        <v>6</v>
      </c>
      <c r="E294" s="3">
        <v>1229873</v>
      </c>
      <c r="F294" s="5">
        <v>37021.366666666698</v>
      </c>
      <c r="G294" t="s">
        <v>286</v>
      </c>
      <c r="H294" t="s">
        <v>118</v>
      </c>
      <c r="I294" t="s">
        <v>33</v>
      </c>
      <c r="K294" t="s">
        <v>34</v>
      </c>
      <c r="L294" t="s">
        <v>46</v>
      </c>
      <c r="M294">
        <v>29487</v>
      </c>
      <c r="N294" t="s">
        <v>495</v>
      </c>
      <c r="P294" s="7">
        <v>25</v>
      </c>
      <c r="R294" t="s">
        <v>37</v>
      </c>
      <c r="S294" t="s">
        <v>38</v>
      </c>
      <c r="T294" s="11">
        <v>375</v>
      </c>
      <c r="U294" t="s">
        <v>119</v>
      </c>
      <c r="V294" t="s">
        <v>314</v>
      </c>
      <c r="W294" t="s">
        <v>55</v>
      </c>
      <c r="X294" t="s">
        <v>42</v>
      </c>
      <c r="Y294" t="s">
        <v>43</v>
      </c>
      <c r="Z294" t="s">
        <v>44</v>
      </c>
      <c r="AA294">
        <v>96004381</v>
      </c>
      <c r="AB294">
        <v>607345.1</v>
      </c>
      <c r="AC294">
        <v>12</v>
      </c>
      <c r="AD294" s="5">
        <v>37022.875</v>
      </c>
      <c r="AE294" s="5">
        <v>37023.875</v>
      </c>
    </row>
    <row r="295" spans="1:31" x14ac:dyDescent="0.2">
      <c r="A295" s="71">
        <f t="shared" si="19"/>
        <v>37021</v>
      </c>
      <c r="B295" s="71" t="str">
        <f t="shared" si="16"/>
        <v>US West Power</v>
      </c>
      <c r="C295" s="72">
        <f t="shared" si="17"/>
        <v>36400</v>
      </c>
      <c r="D295" s="72">
        <f t="shared" si="18"/>
        <v>273</v>
      </c>
      <c r="E295" s="3">
        <v>1229887</v>
      </c>
      <c r="F295" s="5">
        <v>37021.367013888899</v>
      </c>
      <c r="G295" t="s">
        <v>120</v>
      </c>
      <c r="H295" t="s">
        <v>32</v>
      </c>
      <c r="I295" t="s">
        <v>33</v>
      </c>
      <c r="K295" t="s">
        <v>34</v>
      </c>
      <c r="L295" t="s">
        <v>46</v>
      </c>
      <c r="M295">
        <v>45336</v>
      </c>
      <c r="N295" t="s">
        <v>435</v>
      </c>
      <c r="O295" s="7">
        <v>25</v>
      </c>
      <c r="R295" t="s">
        <v>37</v>
      </c>
      <c r="S295" t="s">
        <v>38</v>
      </c>
      <c r="T295" s="11">
        <v>92</v>
      </c>
      <c r="U295" t="s">
        <v>58</v>
      </c>
      <c r="V295" t="s">
        <v>48</v>
      </c>
      <c r="W295" t="s">
        <v>49</v>
      </c>
      <c r="X295" t="s">
        <v>42</v>
      </c>
      <c r="Y295" t="s">
        <v>43</v>
      </c>
      <c r="Z295" t="s">
        <v>44</v>
      </c>
      <c r="AA295">
        <v>96004396</v>
      </c>
      <c r="AB295">
        <v>607346.1</v>
      </c>
      <c r="AC295">
        <v>64245</v>
      </c>
      <c r="AD295" s="5">
        <v>37347</v>
      </c>
      <c r="AE295" s="5">
        <v>37437</v>
      </c>
    </row>
    <row r="296" spans="1:31" x14ac:dyDescent="0.2">
      <c r="A296" s="71">
        <f t="shared" si="19"/>
        <v>37021</v>
      </c>
      <c r="B296" s="71" t="str">
        <f t="shared" si="16"/>
        <v>US West Power</v>
      </c>
      <c r="C296" s="72">
        <f t="shared" si="17"/>
        <v>800</v>
      </c>
      <c r="D296" s="72">
        <f t="shared" si="18"/>
        <v>6</v>
      </c>
      <c r="E296" s="3">
        <v>1230039</v>
      </c>
      <c r="F296" s="5">
        <v>37021.369988425897</v>
      </c>
      <c r="G296" t="s">
        <v>286</v>
      </c>
      <c r="H296" t="s">
        <v>118</v>
      </c>
      <c r="I296" t="s">
        <v>33</v>
      </c>
      <c r="K296" t="s">
        <v>34</v>
      </c>
      <c r="L296" t="s">
        <v>46</v>
      </c>
      <c r="M296">
        <v>29487</v>
      </c>
      <c r="N296" t="s">
        <v>495</v>
      </c>
      <c r="P296" s="7">
        <v>25</v>
      </c>
      <c r="R296" t="s">
        <v>37</v>
      </c>
      <c r="S296" t="s">
        <v>38</v>
      </c>
      <c r="T296" s="11">
        <v>380</v>
      </c>
      <c r="U296" t="s">
        <v>119</v>
      </c>
      <c r="V296" t="s">
        <v>314</v>
      </c>
      <c r="W296" t="s">
        <v>55</v>
      </c>
      <c r="X296" t="s">
        <v>42</v>
      </c>
      <c r="Y296" t="s">
        <v>43</v>
      </c>
      <c r="Z296" t="s">
        <v>44</v>
      </c>
      <c r="AA296">
        <v>96004381</v>
      </c>
      <c r="AB296">
        <v>607350.1</v>
      </c>
      <c r="AC296">
        <v>12</v>
      </c>
      <c r="AD296" s="5">
        <v>37022.875</v>
      </c>
      <c r="AE296" s="5">
        <v>37023.875</v>
      </c>
    </row>
    <row r="297" spans="1:31" x14ac:dyDescent="0.2">
      <c r="A297" s="71">
        <f t="shared" si="19"/>
        <v>37021</v>
      </c>
      <c r="B297" s="71" t="str">
        <f t="shared" si="16"/>
        <v>Natural Gas</v>
      </c>
      <c r="C297" s="72">
        <f t="shared" si="17"/>
        <v>1530000</v>
      </c>
      <c r="D297" s="72">
        <f t="shared" si="18"/>
        <v>382.5</v>
      </c>
      <c r="E297" s="3">
        <v>1231514</v>
      </c>
      <c r="F297" s="5">
        <v>37021.414490740703</v>
      </c>
      <c r="G297" t="s">
        <v>275</v>
      </c>
      <c r="H297" t="s">
        <v>118</v>
      </c>
      <c r="I297" t="s">
        <v>33</v>
      </c>
      <c r="K297" t="s">
        <v>63</v>
      </c>
      <c r="L297" t="s">
        <v>64</v>
      </c>
      <c r="M297">
        <v>48734</v>
      </c>
      <c r="N297" t="s">
        <v>496</v>
      </c>
      <c r="O297" s="7">
        <v>10000</v>
      </c>
      <c r="R297" t="s">
        <v>66</v>
      </c>
      <c r="S297" t="s">
        <v>38</v>
      </c>
      <c r="T297" s="11">
        <v>0.185</v>
      </c>
      <c r="U297" t="s">
        <v>144</v>
      </c>
      <c r="V297" t="s">
        <v>190</v>
      </c>
      <c r="W297" t="s">
        <v>182</v>
      </c>
      <c r="X297" t="s">
        <v>70</v>
      </c>
      <c r="Y297" t="s">
        <v>43</v>
      </c>
      <c r="Z297" t="s">
        <v>71</v>
      </c>
      <c r="AA297">
        <v>96030230</v>
      </c>
      <c r="AB297" t="s">
        <v>497</v>
      </c>
      <c r="AC297">
        <v>66652</v>
      </c>
      <c r="AD297" s="5">
        <v>37043</v>
      </c>
      <c r="AE297" s="5">
        <v>37195</v>
      </c>
    </row>
    <row r="298" spans="1:31" x14ac:dyDescent="0.2">
      <c r="A298" s="71">
        <f t="shared" si="19"/>
        <v>37021</v>
      </c>
      <c r="B298" s="71" t="str">
        <f t="shared" si="16"/>
        <v>US West Power</v>
      </c>
      <c r="C298" s="72">
        <f t="shared" si="17"/>
        <v>12000</v>
      </c>
      <c r="D298" s="72">
        <f t="shared" si="18"/>
        <v>90</v>
      </c>
      <c r="E298" s="3">
        <v>1231669</v>
      </c>
      <c r="F298" s="5">
        <v>37021.420092592598</v>
      </c>
      <c r="G298" t="s">
        <v>101</v>
      </c>
      <c r="H298" t="s">
        <v>118</v>
      </c>
      <c r="I298" t="s">
        <v>33</v>
      </c>
      <c r="K298" t="s">
        <v>34</v>
      </c>
      <c r="L298" t="s">
        <v>35</v>
      </c>
      <c r="M298">
        <v>38591</v>
      </c>
      <c r="N298" t="s">
        <v>498</v>
      </c>
      <c r="P298" s="7">
        <v>25</v>
      </c>
      <c r="R298" t="s">
        <v>37</v>
      </c>
      <c r="S298" t="s">
        <v>38</v>
      </c>
      <c r="T298" s="11">
        <v>225</v>
      </c>
      <c r="U298" t="s">
        <v>119</v>
      </c>
      <c r="V298" t="s">
        <v>51</v>
      </c>
      <c r="W298" t="s">
        <v>52</v>
      </c>
      <c r="X298" t="s">
        <v>42</v>
      </c>
      <c r="Y298" t="s">
        <v>43</v>
      </c>
      <c r="Z298" t="s">
        <v>44</v>
      </c>
      <c r="AA298">
        <v>96006417</v>
      </c>
      <c r="AB298">
        <v>607439.1</v>
      </c>
      <c r="AC298">
        <v>56264</v>
      </c>
      <c r="AD298" s="5">
        <v>37043.875</v>
      </c>
      <c r="AE298" s="5">
        <v>37072.875</v>
      </c>
    </row>
    <row r="299" spans="1:31" x14ac:dyDescent="0.2">
      <c r="A299" s="71">
        <f t="shared" si="19"/>
        <v>37021</v>
      </c>
      <c r="B299" s="71" t="str">
        <f t="shared" si="16"/>
        <v>Natural Gas</v>
      </c>
      <c r="C299" s="72">
        <f t="shared" si="17"/>
        <v>755000</v>
      </c>
      <c r="D299" s="72">
        <f t="shared" si="18"/>
        <v>188.75</v>
      </c>
      <c r="E299" s="3">
        <v>1231867</v>
      </c>
      <c r="F299" s="5">
        <v>37021.430069444403</v>
      </c>
      <c r="G299" t="s">
        <v>120</v>
      </c>
      <c r="H299" t="s">
        <v>118</v>
      </c>
      <c r="I299" t="s">
        <v>33</v>
      </c>
      <c r="K299" t="s">
        <v>63</v>
      </c>
      <c r="L299" t="s">
        <v>64</v>
      </c>
      <c r="M299">
        <v>37288</v>
      </c>
      <c r="N299" t="s">
        <v>499</v>
      </c>
      <c r="P299" s="7">
        <v>5000</v>
      </c>
      <c r="R299" t="s">
        <v>66</v>
      </c>
      <c r="S299" t="s">
        <v>38</v>
      </c>
      <c r="T299" s="11">
        <v>-0.4</v>
      </c>
      <c r="U299" t="s">
        <v>144</v>
      </c>
      <c r="V299" t="s">
        <v>98</v>
      </c>
      <c r="W299" t="s">
        <v>134</v>
      </c>
      <c r="X299" t="s">
        <v>70</v>
      </c>
      <c r="Y299" t="s">
        <v>43</v>
      </c>
      <c r="Z299" t="s">
        <v>71</v>
      </c>
      <c r="AA299">
        <v>95000226</v>
      </c>
      <c r="AB299" t="s">
        <v>500</v>
      </c>
      <c r="AC299">
        <v>64245</v>
      </c>
      <c r="AD299" s="5">
        <v>37196</v>
      </c>
      <c r="AE299" s="5">
        <v>37346</v>
      </c>
    </row>
    <row r="300" spans="1:31" x14ac:dyDescent="0.2">
      <c r="A300" s="71">
        <f t="shared" si="19"/>
        <v>37021</v>
      </c>
      <c r="B300" s="71" t="str">
        <f t="shared" si="16"/>
        <v>Natural Gas</v>
      </c>
      <c r="C300" s="72">
        <f t="shared" si="17"/>
        <v>1510000</v>
      </c>
      <c r="D300" s="72">
        <f t="shared" si="18"/>
        <v>377.5</v>
      </c>
      <c r="E300" s="3">
        <v>1232147</v>
      </c>
      <c r="F300" s="5">
        <v>37021.453877314802</v>
      </c>
      <c r="G300" t="s">
        <v>272</v>
      </c>
      <c r="H300" t="s">
        <v>118</v>
      </c>
      <c r="I300" t="s">
        <v>33</v>
      </c>
      <c r="K300" t="s">
        <v>63</v>
      </c>
      <c r="L300" t="s">
        <v>501</v>
      </c>
      <c r="M300">
        <v>45239</v>
      </c>
      <c r="N300" t="s">
        <v>502</v>
      </c>
      <c r="P300" s="7">
        <v>10000</v>
      </c>
      <c r="R300" t="s">
        <v>66</v>
      </c>
      <c r="S300" t="s">
        <v>38</v>
      </c>
      <c r="T300" s="11">
        <v>-7.4999999999999997E-3</v>
      </c>
      <c r="U300" t="s">
        <v>144</v>
      </c>
      <c r="V300" t="s">
        <v>246</v>
      </c>
      <c r="W300" t="s">
        <v>503</v>
      </c>
      <c r="X300" t="s">
        <v>241</v>
      </c>
      <c r="Y300" t="s">
        <v>43</v>
      </c>
      <c r="Z300" t="s">
        <v>71</v>
      </c>
      <c r="AB300" t="s">
        <v>504</v>
      </c>
      <c r="AC300">
        <v>53295</v>
      </c>
      <c r="AD300" s="5">
        <v>37196</v>
      </c>
      <c r="AE300" s="5">
        <v>37346</v>
      </c>
    </row>
    <row r="301" spans="1:31" x14ac:dyDescent="0.2">
      <c r="A301" s="71">
        <f t="shared" si="19"/>
        <v>37021</v>
      </c>
      <c r="B301" s="71" t="str">
        <f t="shared" si="16"/>
        <v>US East Power</v>
      </c>
      <c r="C301" s="72">
        <f t="shared" si="17"/>
        <v>4000</v>
      </c>
      <c r="D301" s="72">
        <f t="shared" si="18"/>
        <v>20</v>
      </c>
      <c r="E301" s="3">
        <v>1232838</v>
      </c>
      <c r="F301" s="5">
        <v>37021.5222222222</v>
      </c>
      <c r="G301" t="s">
        <v>195</v>
      </c>
      <c r="H301" t="s">
        <v>118</v>
      </c>
      <c r="I301" t="s">
        <v>33</v>
      </c>
      <c r="K301" t="s">
        <v>34</v>
      </c>
      <c r="L301" t="s">
        <v>170</v>
      </c>
      <c r="M301">
        <v>30600</v>
      </c>
      <c r="N301" t="s">
        <v>490</v>
      </c>
      <c r="O301" s="7">
        <v>50</v>
      </c>
      <c r="R301" t="s">
        <v>37</v>
      </c>
      <c r="S301" t="s">
        <v>38</v>
      </c>
      <c r="T301" s="11">
        <v>44.75</v>
      </c>
      <c r="U301" t="s">
        <v>165</v>
      </c>
      <c r="V301" t="s">
        <v>173</v>
      </c>
      <c r="W301" t="s">
        <v>90</v>
      </c>
      <c r="X301" t="s">
        <v>42</v>
      </c>
      <c r="Y301" t="s">
        <v>43</v>
      </c>
      <c r="Z301" t="s">
        <v>71</v>
      </c>
      <c r="AA301">
        <v>96041878</v>
      </c>
      <c r="AB301">
        <v>607647.1</v>
      </c>
      <c r="AC301">
        <v>11135</v>
      </c>
      <c r="AD301" s="5">
        <v>37025.875</v>
      </c>
      <c r="AE301" s="5">
        <v>37029.875</v>
      </c>
    </row>
    <row r="302" spans="1:31" x14ac:dyDescent="0.2">
      <c r="A302" s="71">
        <f t="shared" si="19"/>
        <v>37022</v>
      </c>
      <c r="B302" s="71" t="str">
        <f t="shared" si="16"/>
        <v>US East Power</v>
      </c>
      <c r="C302" s="72">
        <f t="shared" si="17"/>
        <v>800</v>
      </c>
      <c r="D302" s="72">
        <f t="shared" si="18"/>
        <v>4</v>
      </c>
      <c r="E302" s="3">
        <v>1234120</v>
      </c>
      <c r="F302" s="5">
        <v>37022.2735763889</v>
      </c>
      <c r="G302" t="s">
        <v>253</v>
      </c>
      <c r="H302" t="s">
        <v>118</v>
      </c>
      <c r="I302" t="s">
        <v>33</v>
      </c>
      <c r="K302" t="s">
        <v>34</v>
      </c>
      <c r="L302" t="s">
        <v>170</v>
      </c>
      <c r="M302">
        <v>30594</v>
      </c>
      <c r="N302" t="s">
        <v>507</v>
      </c>
      <c r="O302" s="7">
        <v>50</v>
      </c>
      <c r="R302" t="s">
        <v>37</v>
      </c>
      <c r="S302" t="s">
        <v>38</v>
      </c>
      <c r="T302" s="11">
        <v>46</v>
      </c>
      <c r="U302" t="s">
        <v>165</v>
      </c>
      <c r="V302" t="s">
        <v>173</v>
      </c>
      <c r="W302" t="s">
        <v>90</v>
      </c>
      <c r="X302" t="s">
        <v>42</v>
      </c>
      <c r="Y302" t="s">
        <v>43</v>
      </c>
      <c r="Z302" t="s">
        <v>71</v>
      </c>
      <c r="AB302">
        <v>608081.1</v>
      </c>
      <c r="AC302">
        <v>69121</v>
      </c>
      <c r="AD302" s="5">
        <v>37025.875</v>
      </c>
      <c r="AE302" s="5">
        <v>37025.875</v>
      </c>
    </row>
    <row r="303" spans="1:31" x14ac:dyDescent="0.2">
      <c r="A303" s="71">
        <f t="shared" si="19"/>
        <v>37022</v>
      </c>
      <c r="B303" s="71" t="str">
        <f t="shared" si="16"/>
        <v>US East Power</v>
      </c>
      <c r="C303" s="72">
        <f t="shared" si="17"/>
        <v>3200</v>
      </c>
      <c r="D303" s="72">
        <f t="shared" si="18"/>
        <v>16</v>
      </c>
      <c r="E303" s="3">
        <v>1234252</v>
      </c>
      <c r="F303" s="5">
        <v>37022.298969907402</v>
      </c>
      <c r="G303" t="s">
        <v>111</v>
      </c>
      <c r="H303" t="s">
        <v>32</v>
      </c>
      <c r="I303" t="s">
        <v>33</v>
      </c>
      <c r="K303" t="s">
        <v>34</v>
      </c>
      <c r="L303" t="s">
        <v>74</v>
      </c>
      <c r="M303">
        <v>29085</v>
      </c>
      <c r="N303" t="s">
        <v>508</v>
      </c>
      <c r="O303" s="7">
        <v>50</v>
      </c>
      <c r="R303" t="s">
        <v>37</v>
      </c>
      <c r="S303" t="s">
        <v>38</v>
      </c>
      <c r="T303" s="11">
        <v>38.5</v>
      </c>
      <c r="U303" t="s">
        <v>93</v>
      </c>
      <c r="V303" t="s">
        <v>94</v>
      </c>
      <c r="W303" t="s">
        <v>95</v>
      </c>
      <c r="X303" t="s">
        <v>42</v>
      </c>
      <c r="Y303" t="s">
        <v>43</v>
      </c>
      <c r="Z303" t="s">
        <v>44</v>
      </c>
      <c r="AB303">
        <v>608190.1</v>
      </c>
      <c r="AC303">
        <v>3246</v>
      </c>
      <c r="AD303" s="5">
        <v>37026.875</v>
      </c>
      <c r="AE303" s="5">
        <v>37029.875</v>
      </c>
    </row>
    <row r="304" spans="1:31" x14ac:dyDescent="0.2">
      <c r="A304" s="71">
        <f t="shared" si="19"/>
        <v>37022</v>
      </c>
      <c r="B304" s="71" t="str">
        <f t="shared" si="16"/>
        <v>US East Power</v>
      </c>
      <c r="C304" s="72">
        <f t="shared" si="17"/>
        <v>800</v>
      </c>
      <c r="D304" s="72">
        <f t="shared" si="18"/>
        <v>4</v>
      </c>
      <c r="E304" s="3">
        <v>1234327</v>
      </c>
      <c r="F304" s="5">
        <v>37022.307951388902</v>
      </c>
      <c r="G304" t="s">
        <v>111</v>
      </c>
      <c r="H304" t="s">
        <v>32</v>
      </c>
      <c r="I304" t="s">
        <v>33</v>
      </c>
      <c r="K304" t="s">
        <v>34</v>
      </c>
      <c r="L304" t="s">
        <v>74</v>
      </c>
      <c r="M304">
        <v>29088</v>
      </c>
      <c r="N304" t="s">
        <v>509</v>
      </c>
      <c r="O304" s="7">
        <v>50</v>
      </c>
      <c r="R304" t="s">
        <v>37</v>
      </c>
      <c r="S304" t="s">
        <v>38</v>
      </c>
      <c r="T304" s="11">
        <v>41</v>
      </c>
      <c r="U304" t="s">
        <v>93</v>
      </c>
      <c r="V304" t="s">
        <v>94</v>
      </c>
      <c r="W304" t="s">
        <v>95</v>
      </c>
      <c r="X304" t="s">
        <v>42</v>
      </c>
      <c r="Y304" t="s">
        <v>43</v>
      </c>
      <c r="Z304" t="s">
        <v>44</v>
      </c>
      <c r="AB304">
        <v>608219.1</v>
      </c>
      <c r="AC304">
        <v>3246</v>
      </c>
      <c r="AD304" s="5">
        <v>37025.875</v>
      </c>
      <c r="AE304" s="5">
        <v>37025.875</v>
      </c>
    </row>
    <row r="305" spans="1:31" x14ac:dyDescent="0.2">
      <c r="A305" s="71">
        <f t="shared" si="19"/>
        <v>37022</v>
      </c>
      <c r="B305" s="71" t="str">
        <f t="shared" si="16"/>
        <v>US East Power</v>
      </c>
      <c r="C305" s="72">
        <f t="shared" si="17"/>
        <v>3200</v>
      </c>
      <c r="D305" s="72">
        <f t="shared" si="18"/>
        <v>16</v>
      </c>
      <c r="E305" s="3">
        <v>1234329</v>
      </c>
      <c r="F305" s="5">
        <v>37022.308020833298</v>
      </c>
      <c r="G305" t="s">
        <v>111</v>
      </c>
      <c r="H305" t="s">
        <v>32</v>
      </c>
      <c r="I305" t="s">
        <v>33</v>
      </c>
      <c r="K305" t="s">
        <v>34</v>
      </c>
      <c r="L305" t="s">
        <v>74</v>
      </c>
      <c r="M305">
        <v>29085</v>
      </c>
      <c r="N305" t="s">
        <v>508</v>
      </c>
      <c r="O305" s="7">
        <v>50</v>
      </c>
      <c r="R305" t="s">
        <v>37</v>
      </c>
      <c r="S305" t="s">
        <v>38</v>
      </c>
      <c r="T305" s="11">
        <v>38</v>
      </c>
      <c r="U305" t="s">
        <v>93</v>
      </c>
      <c r="V305" t="s">
        <v>94</v>
      </c>
      <c r="W305" t="s">
        <v>95</v>
      </c>
      <c r="X305" t="s">
        <v>42</v>
      </c>
      <c r="Y305" t="s">
        <v>43</v>
      </c>
      <c r="Z305" t="s">
        <v>44</v>
      </c>
      <c r="AB305">
        <v>608221.1</v>
      </c>
      <c r="AC305">
        <v>3246</v>
      </c>
      <c r="AD305" s="5">
        <v>37026.875</v>
      </c>
      <c r="AE305" s="5">
        <v>37029.875</v>
      </c>
    </row>
    <row r="306" spans="1:31" x14ac:dyDescent="0.2">
      <c r="A306" s="71">
        <f t="shared" si="19"/>
        <v>37022</v>
      </c>
      <c r="B306" s="71" t="str">
        <f t="shared" si="16"/>
        <v>US East Power</v>
      </c>
      <c r="C306" s="72">
        <f t="shared" si="17"/>
        <v>800</v>
      </c>
      <c r="D306" s="72">
        <f t="shared" si="18"/>
        <v>4</v>
      </c>
      <c r="E306" s="3">
        <v>1234372</v>
      </c>
      <c r="F306" s="5">
        <v>37022.314710648097</v>
      </c>
      <c r="G306" t="s">
        <v>120</v>
      </c>
      <c r="H306" t="s">
        <v>118</v>
      </c>
      <c r="I306" t="s">
        <v>33</v>
      </c>
      <c r="K306" t="s">
        <v>34</v>
      </c>
      <c r="L306" t="s">
        <v>74</v>
      </c>
      <c r="M306">
        <v>29069</v>
      </c>
      <c r="N306" t="s">
        <v>510</v>
      </c>
      <c r="P306" s="7">
        <v>50</v>
      </c>
      <c r="R306" t="s">
        <v>37</v>
      </c>
      <c r="S306" t="s">
        <v>38</v>
      </c>
      <c r="T306" s="11">
        <v>27.75</v>
      </c>
      <c r="U306" t="s">
        <v>150</v>
      </c>
      <c r="V306" t="s">
        <v>464</v>
      </c>
      <c r="W306" t="s">
        <v>127</v>
      </c>
      <c r="X306" t="s">
        <v>42</v>
      </c>
      <c r="Y306" t="s">
        <v>43</v>
      </c>
      <c r="Z306" t="s">
        <v>44</v>
      </c>
      <c r="AA306">
        <v>96004396</v>
      </c>
      <c r="AB306">
        <v>608242.1</v>
      </c>
      <c r="AC306">
        <v>64245</v>
      </c>
      <c r="AD306" s="5">
        <v>37025.875</v>
      </c>
      <c r="AE306" s="5">
        <v>37025.875</v>
      </c>
    </row>
    <row r="307" spans="1:31" x14ac:dyDescent="0.2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1234451</v>
      </c>
      <c r="F307" s="5">
        <v>37022.3226041667</v>
      </c>
      <c r="G307" t="s">
        <v>111</v>
      </c>
      <c r="H307" t="s">
        <v>32</v>
      </c>
      <c r="I307" t="s">
        <v>33</v>
      </c>
      <c r="K307" t="s">
        <v>34</v>
      </c>
      <c r="L307" t="s">
        <v>74</v>
      </c>
      <c r="M307">
        <v>29088</v>
      </c>
      <c r="N307" t="s">
        <v>509</v>
      </c>
      <c r="O307" s="7">
        <v>50</v>
      </c>
      <c r="R307" t="s">
        <v>37</v>
      </c>
      <c r="S307" t="s">
        <v>38</v>
      </c>
      <c r="T307" s="11">
        <v>41.75</v>
      </c>
      <c r="U307" t="s">
        <v>93</v>
      </c>
      <c r="V307" t="s">
        <v>94</v>
      </c>
      <c r="W307" t="s">
        <v>95</v>
      </c>
      <c r="X307" t="s">
        <v>42</v>
      </c>
      <c r="Y307" t="s">
        <v>43</v>
      </c>
      <c r="Z307" t="s">
        <v>44</v>
      </c>
      <c r="AB307">
        <v>608287.1</v>
      </c>
      <c r="AC307">
        <v>3246</v>
      </c>
      <c r="AD307" s="5">
        <v>37025.875</v>
      </c>
      <c r="AE307" s="5">
        <v>37025.875</v>
      </c>
    </row>
    <row r="308" spans="1:31" x14ac:dyDescent="0.2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1234472</v>
      </c>
      <c r="F308" s="5">
        <v>37022.324340277803</v>
      </c>
      <c r="G308" t="s">
        <v>111</v>
      </c>
      <c r="H308" t="s">
        <v>32</v>
      </c>
      <c r="I308" t="s">
        <v>33</v>
      </c>
      <c r="K308" t="s">
        <v>34</v>
      </c>
      <c r="L308" t="s">
        <v>74</v>
      </c>
      <c r="M308">
        <v>29088</v>
      </c>
      <c r="N308" t="s">
        <v>509</v>
      </c>
      <c r="O308" s="7">
        <v>50</v>
      </c>
      <c r="R308" t="s">
        <v>37</v>
      </c>
      <c r="S308" t="s">
        <v>38</v>
      </c>
      <c r="T308" s="11">
        <v>41.5</v>
      </c>
      <c r="U308" t="s">
        <v>93</v>
      </c>
      <c r="V308" t="s">
        <v>94</v>
      </c>
      <c r="W308" t="s">
        <v>95</v>
      </c>
      <c r="X308" t="s">
        <v>42</v>
      </c>
      <c r="Y308" t="s">
        <v>43</v>
      </c>
      <c r="Z308" t="s">
        <v>44</v>
      </c>
      <c r="AB308">
        <v>608296.1</v>
      </c>
      <c r="AC308">
        <v>3246</v>
      </c>
      <c r="AD308" s="5">
        <v>37025.875</v>
      </c>
      <c r="AE308" s="5">
        <v>37025.875</v>
      </c>
    </row>
    <row r="309" spans="1:31" x14ac:dyDescent="0.2">
      <c r="A309" s="71">
        <f t="shared" si="19"/>
        <v>37022</v>
      </c>
      <c r="B309" s="71" t="str">
        <f t="shared" si="16"/>
        <v>US East Power</v>
      </c>
      <c r="C309" s="72">
        <f t="shared" si="17"/>
        <v>3200</v>
      </c>
      <c r="D309" s="72">
        <f t="shared" si="18"/>
        <v>16</v>
      </c>
      <c r="E309" s="3">
        <v>1234673</v>
      </c>
      <c r="F309" s="5">
        <v>37022.338773148098</v>
      </c>
      <c r="G309" t="s">
        <v>511</v>
      </c>
      <c r="H309" t="s">
        <v>118</v>
      </c>
      <c r="I309" t="s">
        <v>33</v>
      </c>
      <c r="K309" t="s">
        <v>34</v>
      </c>
      <c r="L309" t="s">
        <v>447</v>
      </c>
      <c r="M309">
        <v>32891</v>
      </c>
      <c r="N309" t="s">
        <v>512</v>
      </c>
      <c r="O309" s="7">
        <v>50</v>
      </c>
      <c r="R309" t="s">
        <v>37</v>
      </c>
      <c r="S309" t="s">
        <v>38</v>
      </c>
      <c r="T309" s="11">
        <v>49</v>
      </c>
      <c r="U309" t="s">
        <v>165</v>
      </c>
      <c r="V309" t="s">
        <v>450</v>
      </c>
      <c r="W309" t="s">
        <v>451</v>
      </c>
      <c r="X309" t="s">
        <v>42</v>
      </c>
      <c r="Y309" t="s">
        <v>43</v>
      </c>
      <c r="Z309" t="s">
        <v>44</v>
      </c>
      <c r="AA309">
        <v>96035737</v>
      </c>
      <c r="AB309">
        <v>608371.1</v>
      </c>
      <c r="AC309">
        <v>79689</v>
      </c>
      <c r="AD309" s="5">
        <v>37026.875</v>
      </c>
      <c r="AE309" s="5">
        <v>37029.875</v>
      </c>
    </row>
    <row r="310" spans="1:31" x14ac:dyDescent="0.2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1234676</v>
      </c>
      <c r="F310" s="5">
        <v>37022.338958333297</v>
      </c>
      <c r="G310" t="s">
        <v>511</v>
      </c>
      <c r="H310" t="s">
        <v>118</v>
      </c>
      <c r="I310" t="s">
        <v>33</v>
      </c>
      <c r="K310" t="s">
        <v>34</v>
      </c>
      <c r="L310" t="s">
        <v>447</v>
      </c>
      <c r="M310">
        <v>32891</v>
      </c>
      <c r="N310" t="s">
        <v>512</v>
      </c>
      <c r="O310" s="7">
        <v>50</v>
      </c>
      <c r="R310" t="s">
        <v>37</v>
      </c>
      <c r="S310" t="s">
        <v>38</v>
      </c>
      <c r="T310" s="11">
        <v>49</v>
      </c>
      <c r="U310" t="s">
        <v>165</v>
      </c>
      <c r="V310" t="s">
        <v>450</v>
      </c>
      <c r="W310" t="s">
        <v>451</v>
      </c>
      <c r="X310" t="s">
        <v>42</v>
      </c>
      <c r="Y310" t="s">
        <v>43</v>
      </c>
      <c r="Z310" t="s">
        <v>44</v>
      </c>
      <c r="AA310">
        <v>96035737</v>
      </c>
      <c r="AB310">
        <v>608372.1</v>
      </c>
      <c r="AC310">
        <v>79689</v>
      </c>
      <c r="AD310" s="5">
        <v>37026.875</v>
      </c>
      <c r="AE310" s="5">
        <v>37029.875</v>
      </c>
    </row>
    <row r="311" spans="1:31" x14ac:dyDescent="0.2">
      <c r="A311" s="71">
        <f t="shared" si="19"/>
        <v>37022</v>
      </c>
      <c r="B311" s="71" t="str">
        <f t="shared" si="16"/>
        <v>US West Power</v>
      </c>
      <c r="C311" s="72">
        <f t="shared" si="17"/>
        <v>800</v>
      </c>
      <c r="D311" s="72">
        <f t="shared" si="18"/>
        <v>6</v>
      </c>
      <c r="E311" s="3">
        <v>1234852</v>
      </c>
      <c r="F311" s="5">
        <v>37022.345810185099</v>
      </c>
      <c r="G311" t="s">
        <v>286</v>
      </c>
      <c r="H311" t="s">
        <v>118</v>
      </c>
      <c r="I311" t="s">
        <v>33</v>
      </c>
      <c r="K311" t="s">
        <v>34</v>
      </c>
      <c r="L311" t="s">
        <v>46</v>
      </c>
      <c r="M311">
        <v>29383</v>
      </c>
      <c r="N311" t="s">
        <v>513</v>
      </c>
      <c r="P311" s="7">
        <v>25</v>
      </c>
      <c r="R311" t="s">
        <v>37</v>
      </c>
      <c r="S311" t="s">
        <v>38</v>
      </c>
      <c r="T311" s="11">
        <v>238</v>
      </c>
      <c r="U311" t="s">
        <v>119</v>
      </c>
      <c r="V311" t="s">
        <v>446</v>
      </c>
      <c r="W311" t="s">
        <v>55</v>
      </c>
      <c r="X311" t="s">
        <v>42</v>
      </c>
      <c r="Y311" t="s">
        <v>43</v>
      </c>
      <c r="Z311" t="s">
        <v>44</v>
      </c>
      <c r="AA311">
        <v>96004381</v>
      </c>
      <c r="AB311">
        <v>608437.1</v>
      </c>
      <c r="AC311">
        <v>12</v>
      </c>
      <c r="AD311" s="5">
        <v>37024.875</v>
      </c>
      <c r="AE311" s="5">
        <v>37025.875</v>
      </c>
    </row>
    <row r="312" spans="1:31" x14ac:dyDescent="0.2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1234904</v>
      </c>
      <c r="F312" s="5">
        <v>37022.347893518498</v>
      </c>
      <c r="G312" t="s">
        <v>286</v>
      </c>
      <c r="H312" t="s">
        <v>118</v>
      </c>
      <c r="I312" t="s">
        <v>33</v>
      </c>
      <c r="K312" t="s">
        <v>34</v>
      </c>
      <c r="L312" t="s">
        <v>46</v>
      </c>
      <c r="M312">
        <v>29383</v>
      </c>
      <c r="N312" t="s">
        <v>513</v>
      </c>
      <c r="P312" s="7">
        <v>25</v>
      </c>
      <c r="R312" t="s">
        <v>37</v>
      </c>
      <c r="S312" t="s">
        <v>38</v>
      </c>
      <c r="T312" s="11">
        <v>241</v>
      </c>
      <c r="U312" t="s">
        <v>119</v>
      </c>
      <c r="V312" t="s">
        <v>446</v>
      </c>
      <c r="W312" t="s">
        <v>55</v>
      </c>
      <c r="X312" t="s">
        <v>42</v>
      </c>
      <c r="Y312" t="s">
        <v>43</v>
      </c>
      <c r="Z312" t="s">
        <v>44</v>
      </c>
      <c r="AA312">
        <v>96004381</v>
      </c>
      <c r="AB312">
        <v>608448.1</v>
      </c>
      <c r="AC312">
        <v>12</v>
      </c>
      <c r="AD312" s="5">
        <v>37024.875</v>
      </c>
      <c r="AE312" s="5">
        <v>37025.875</v>
      </c>
    </row>
    <row r="313" spans="1:31" x14ac:dyDescent="0.2">
      <c r="A313" s="71">
        <f t="shared" si="19"/>
        <v>37022</v>
      </c>
      <c r="B313" s="71" t="str">
        <f t="shared" si="16"/>
        <v>Natural Gas</v>
      </c>
      <c r="C313" s="72">
        <f t="shared" si="17"/>
        <v>300000</v>
      </c>
      <c r="D313" s="72">
        <f t="shared" si="18"/>
        <v>75</v>
      </c>
      <c r="E313" s="3">
        <v>1234928</v>
      </c>
      <c r="F313" s="5">
        <v>37022.348900462901</v>
      </c>
      <c r="G313" t="s">
        <v>272</v>
      </c>
      <c r="H313" t="s">
        <v>118</v>
      </c>
      <c r="I313" t="s">
        <v>33</v>
      </c>
      <c r="K313" t="s">
        <v>63</v>
      </c>
      <c r="L313" t="s">
        <v>64</v>
      </c>
      <c r="M313">
        <v>36157</v>
      </c>
      <c r="N313" t="s">
        <v>514</v>
      </c>
      <c r="P313" s="7">
        <v>10000</v>
      </c>
      <c r="R313" t="s">
        <v>66</v>
      </c>
      <c r="S313" t="s">
        <v>38</v>
      </c>
      <c r="T313" s="11">
        <v>-5.5E-2</v>
      </c>
      <c r="U313" t="s">
        <v>144</v>
      </c>
      <c r="V313" t="s">
        <v>160</v>
      </c>
      <c r="W313" t="s">
        <v>161</v>
      </c>
      <c r="X313" t="s">
        <v>70</v>
      </c>
      <c r="Y313" t="s">
        <v>43</v>
      </c>
      <c r="Z313" t="s">
        <v>71</v>
      </c>
      <c r="AA313">
        <v>96014540</v>
      </c>
      <c r="AB313" t="s">
        <v>515</v>
      </c>
      <c r="AC313">
        <v>53295</v>
      </c>
      <c r="AD313" s="5">
        <v>37043.875</v>
      </c>
      <c r="AE313" s="5">
        <v>37072.875</v>
      </c>
    </row>
    <row r="314" spans="1:31" x14ac:dyDescent="0.2">
      <c r="A314" s="71">
        <f t="shared" si="19"/>
        <v>37022</v>
      </c>
      <c r="B314" s="71" t="str">
        <f t="shared" si="16"/>
        <v>US East Power</v>
      </c>
      <c r="C314" s="72">
        <f t="shared" si="17"/>
        <v>800</v>
      </c>
      <c r="D314" s="72">
        <f t="shared" si="18"/>
        <v>4</v>
      </c>
      <c r="E314" s="3">
        <v>1234973</v>
      </c>
      <c r="F314" s="5">
        <v>37022.350879629601</v>
      </c>
      <c r="G314" t="s">
        <v>111</v>
      </c>
      <c r="H314" t="s">
        <v>32</v>
      </c>
      <c r="I314" t="s">
        <v>33</v>
      </c>
      <c r="K314" t="s">
        <v>34</v>
      </c>
      <c r="L314" t="s">
        <v>74</v>
      </c>
      <c r="M314">
        <v>29088</v>
      </c>
      <c r="N314" t="s">
        <v>509</v>
      </c>
      <c r="O314" s="7">
        <v>50</v>
      </c>
      <c r="R314" t="s">
        <v>37</v>
      </c>
      <c r="S314" t="s">
        <v>38</v>
      </c>
      <c r="T314" s="11">
        <v>40</v>
      </c>
      <c r="U314" t="s">
        <v>93</v>
      </c>
      <c r="V314" t="s">
        <v>94</v>
      </c>
      <c r="W314" t="s">
        <v>95</v>
      </c>
      <c r="X314" t="s">
        <v>42</v>
      </c>
      <c r="Y314" t="s">
        <v>43</v>
      </c>
      <c r="Z314" t="s">
        <v>44</v>
      </c>
      <c r="AB314">
        <v>608466.1</v>
      </c>
      <c r="AC314">
        <v>3246</v>
      </c>
      <c r="AD314" s="5">
        <v>37025.875</v>
      </c>
      <c r="AE314" s="5">
        <v>37025.875</v>
      </c>
    </row>
    <row r="315" spans="1:31" x14ac:dyDescent="0.2">
      <c r="A315" s="71">
        <f t="shared" si="19"/>
        <v>37022</v>
      </c>
      <c r="B315" s="71" t="str">
        <f t="shared" si="16"/>
        <v>US West Power</v>
      </c>
      <c r="C315" s="72">
        <f t="shared" si="17"/>
        <v>400</v>
      </c>
      <c r="D315" s="72">
        <f t="shared" si="18"/>
        <v>3</v>
      </c>
      <c r="E315" s="3">
        <v>1235190</v>
      </c>
      <c r="F315" s="5">
        <v>37022.359942129602</v>
      </c>
      <c r="G315" t="s">
        <v>286</v>
      </c>
      <c r="H315" t="s">
        <v>118</v>
      </c>
      <c r="I315" t="s">
        <v>33</v>
      </c>
      <c r="K315" t="s">
        <v>34</v>
      </c>
      <c r="L315" t="s">
        <v>46</v>
      </c>
      <c r="M315">
        <v>29487</v>
      </c>
      <c r="N315" t="s">
        <v>516</v>
      </c>
      <c r="P315" s="7">
        <v>25</v>
      </c>
      <c r="R315" t="s">
        <v>37</v>
      </c>
      <c r="S315" t="s">
        <v>38</v>
      </c>
      <c r="T315" s="11">
        <v>395</v>
      </c>
      <c r="U315" t="s">
        <v>119</v>
      </c>
      <c r="V315" t="s">
        <v>314</v>
      </c>
      <c r="W315" t="s">
        <v>55</v>
      </c>
      <c r="X315" t="s">
        <v>42</v>
      </c>
      <c r="Y315" t="s">
        <v>43</v>
      </c>
      <c r="Z315" t="s">
        <v>44</v>
      </c>
      <c r="AA315">
        <v>96004381</v>
      </c>
      <c r="AB315">
        <v>608504.1</v>
      </c>
      <c r="AC315">
        <v>12</v>
      </c>
      <c r="AD315" s="5">
        <v>37025.875</v>
      </c>
      <c r="AE315" s="5">
        <v>37025.875</v>
      </c>
    </row>
    <row r="316" spans="1:31" x14ac:dyDescent="0.2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1235254</v>
      </c>
      <c r="F316" s="5">
        <v>37022.362418981502</v>
      </c>
      <c r="G316" t="s">
        <v>286</v>
      </c>
      <c r="H316" t="s">
        <v>118</v>
      </c>
      <c r="I316" t="s">
        <v>33</v>
      </c>
      <c r="K316" t="s">
        <v>34</v>
      </c>
      <c r="L316" t="s">
        <v>46</v>
      </c>
      <c r="M316">
        <v>29487</v>
      </c>
      <c r="N316" t="s">
        <v>516</v>
      </c>
      <c r="P316" s="7">
        <v>25</v>
      </c>
      <c r="R316" t="s">
        <v>37</v>
      </c>
      <c r="S316" t="s">
        <v>38</v>
      </c>
      <c r="T316" s="11">
        <v>395</v>
      </c>
      <c r="U316" t="s">
        <v>119</v>
      </c>
      <c r="V316" t="s">
        <v>314</v>
      </c>
      <c r="W316" t="s">
        <v>55</v>
      </c>
      <c r="X316" t="s">
        <v>42</v>
      </c>
      <c r="Y316" t="s">
        <v>43</v>
      </c>
      <c r="Z316" t="s">
        <v>44</v>
      </c>
      <c r="AA316">
        <v>96004381</v>
      </c>
      <c r="AB316">
        <v>608515.1</v>
      </c>
      <c r="AC316">
        <v>12</v>
      </c>
      <c r="AD316" s="5">
        <v>37025.875</v>
      </c>
      <c r="AE316" s="5">
        <v>37025.875</v>
      </c>
    </row>
    <row r="317" spans="1:31" x14ac:dyDescent="0.2">
      <c r="A317" s="71">
        <f t="shared" si="19"/>
        <v>37022</v>
      </c>
      <c r="B317" s="71" t="str">
        <f t="shared" si="16"/>
        <v>US East Power</v>
      </c>
      <c r="C317" s="72">
        <f t="shared" si="17"/>
        <v>8800</v>
      </c>
      <c r="D317" s="72">
        <f t="shared" si="18"/>
        <v>44</v>
      </c>
      <c r="E317" s="3">
        <v>1235938</v>
      </c>
      <c r="F317" s="5">
        <v>37022.378043981502</v>
      </c>
      <c r="G317" t="s">
        <v>111</v>
      </c>
      <c r="H317" t="s">
        <v>32</v>
      </c>
      <c r="I317" t="s">
        <v>33</v>
      </c>
      <c r="K317" t="s">
        <v>34</v>
      </c>
      <c r="L317" t="s">
        <v>74</v>
      </c>
      <c r="M317">
        <v>50356</v>
      </c>
      <c r="N317" t="s">
        <v>468</v>
      </c>
      <c r="O317" s="7">
        <v>50</v>
      </c>
      <c r="R317" t="s">
        <v>37</v>
      </c>
      <c r="S317" t="s">
        <v>38</v>
      </c>
      <c r="T317" s="11">
        <v>45.5</v>
      </c>
      <c r="U317" t="s">
        <v>93</v>
      </c>
      <c r="V317" t="s">
        <v>94</v>
      </c>
      <c r="W317" t="s">
        <v>95</v>
      </c>
      <c r="X317" t="s">
        <v>42</v>
      </c>
      <c r="Y317" t="s">
        <v>43</v>
      </c>
      <c r="Z317" t="s">
        <v>44</v>
      </c>
      <c r="AB317">
        <v>608579.1</v>
      </c>
      <c r="AC317">
        <v>3246</v>
      </c>
      <c r="AD317" s="5">
        <v>37032.875</v>
      </c>
      <c r="AE317" s="5">
        <v>37042.875</v>
      </c>
    </row>
    <row r="318" spans="1:31" x14ac:dyDescent="0.2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1235946</v>
      </c>
      <c r="F318" s="5">
        <v>37022.378321759301</v>
      </c>
      <c r="G318" t="s">
        <v>111</v>
      </c>
      <c r="H318" t="s">
        <v>32</v>
      </c>
      <c r="I318" t="s">
        <v>33</v>
      </c>
      <c r="K318" t="s">
        <v>34</v>
      </c>
      <c r="L318" t="s">
        <v>74</v>
      </c>
      <c r="M318">
        <v>50356</v>
      </c>
      <c r="N318" t="s">
        <v>468</v>
      </c>
      <c r="O318" s="7">
        <v>50</v>
      </c>
      <c r="R318" t="s">
        <v>37</v>
      </c>
      <c r="S318" t="s">
        <v>38</v>
      </c>
      <c r="T318" s="11">
        <v>45.5</v>
      </c>
      <c r="U318" t="s">
        <v>93</v>
      </c>
      <c r="V318" t="s">
        <v>94</v>
      </c>
      <c r="W318" t="s">
        <v>95</v>
      </c>
      <c r="X318" t="s">
        <v>42</v>
      </c>
      <c r="Y318" t="s">
        <v>43</v>
      </c>
      <c r="Z318" t="s">
        <v>44</v>
      </c>
      <c r="AB318">
        <v>608581.1</v>
      </c>
      <c r="AC318">
        <v>3246</v>
      </c>
      <c r="AD318" s="5">
        <v>37032.875</v>
      </c>
      <c r="AE318" s="5">
        <v>37042.875</v>
      </c>
    </row>
    <row r="319" spans="1:31" x14ac:dyDescent="0.2">
      <c r="A319" s="71">
        <f t="shared" si="19"/>
        <v>37022</v>
      </c>
      <c r="B319" s="71" t="str">
        <f t="shared" si="16"/>
        <v>Natural Gas</v>
      </c>
      <c r="C319" s="72">
        <f t="shared" si="17"/>
        <v>3210000</v>
      </c>
      <c r="D319" s="72">
        <f t="shared" si="18"/>
        <v>802.5</v>
      </c>
      <c r="E319" s="3">
        <v>1237098</v>
      </c>
      <c r="F319" s="5">
        <v>37022.401307870401</v>
      </c>
      <c r="G319" t="s">
        <v>283</v>
      </c>
      <c r="H319" t="s">
        <v>118</v>
      </c>
      <c r="I319" t="s">
        <v>33</v>
      </c>
      <c r="K319" t="s">
        <v>63</v>
      </c>
      <c r="L319" t="s">
        <v>64</v>
      </c>
      <c r="M319">
        <v>41701</v>
      </c>
      <c r="N319" t="s">
        <v>517</v>
      </c>
      <c r="P319" s="7">
        <v>15000</v>
      </c>
      <c r="R319" t="s">
        <v>66</v>
      </c>
      <c r="S319" t="s">
        <v>38</v>
      </c>
      <c r="T319" s="11">
        <v>0.16500000000000001</v>
      </c>
      <c r="U319" t="s">
        <v>144</v>
      </c>
      <c r="V319" t="s">
        <v>190</v>
      </c>
      <c r="W319" t="s">
        <v>182</v>
      </c>
      <c r="X319" t="s">
        <v>70</v>
      </c>
      <c r="Y319" t="s">
        <v>43</v>
      </c>
      <c r="Z319" t="s">
        <v>71</v>
      </c>
      <c r="AA319">
        <v>95000199</v>
      </c>
      <c r="AB319" t="s">
        <v>518</v>
      </c>
      <c r="AC319">
        <v>61981</v>
      </c>
      <c r="AD319" s="5">
        <v>37347</v>
      </c>
      <c r="AE319" s="5">
        <v>37560</v>
      </c>
    </row>
    <row r="320" spans="1:31" x14ac:dyDescent="0.2">
      <c r="A320" s="71">
        <f t="shared" si="19"/>
        <v>37022</v>
      </c>
      <c r="B320" s="71" t="str">
        <f t="shared" si="16"/>
        <v>US West Power</v>
      </c>
      <c r="C320" s="72">
        <f t="shared" si="17"/>
        <v>12400</v>
      </c>
      <c r="D320" s="72">
        <f t="shared" si="18"/>
        <v>93</v>
      </c>
      <c r="E320" s="3">
        <v>1238016</v>
      </c>
      <c r="F320" s="5">
        <v>37022.449918981503</v>
      </c>
      <c r="G320" t="s">
        <v>120</v>
      </c>
      <c r="H320" t="s">
        <v>118</v>
      </c>
      <c r="I320" t="s">
        <v>33</v>
      </c>
      <c r="K320" t="s">
        <v>34</v>
      </c>
      <c r="L320" t="s">
        <v>35</v>
      </c>
      <c r="M320">
        <v>36473</v>
      </c>
      <c r="N320" t="s">
        <v>519</v>
      </c>
      <c r="O320" s="7">
        <v>25</v>
      </c>
      <c r="R320" t="s">
        <v>37</v>
      </c>
      <c r="S320" t="s">
        <v>38</v>
      </c>
      <c r="T320" s="11">
        <v>410</v>
      </c>
      <c r="U320" t="s">
        <v>119</v>
      </c>
      <c r="V320" t="s">
        <v>399</v>
      </c>
      <c r="W320" t="s">
        <v>41</v>
      </c>
      <c r="X320" t="s">
        <v>42</v>
      </c>
      <c r="Y320" t="s">
        <v>43</v>
      </c>
      <c r="Z320" t="s">
        <v>44</v>
      </c>
      <c r="AA320">
        <v>96004396</v>
      </c>
      <c r="AB320">
        <v>608778.1</v>
      </c>
      <c r="AC320">
        <v>64245</v>
      </c>
      <c r="AD320" s="5">
        <v>37073.875</v>
      </c>
      <c r="AE320" s="5">
        <v>37103.875</v>
      </c>
    </row>
    <row r="321" spans="1:31" x14ac:dyDescent="0.2">
      <c r="A321" s="71">
        <f t="shared" si="19"/>
        <v>37022</v>
      </c>
      <c r="B321" s="71" t="str">
        <f t="shared" si="16"/>
        <v>US East Power</v>
      </c>
      <c r="C321" s="72">
        <f t="shared" si="17"/>
        <v>13600</v>
      </c>
      <c r="D321" s="72">
        <f t="shared" si="18"/>
        <v>68</v>
      </c>
      <c r="E321" s="3">
        <v>1238304</v>
      </c>
      <c r="F321" s="5">
        <v>37022.512071759302</v>
      </c>
      <c r="G321" t="s">
        <v>53</v>
      </c>
      <c r="H321" t="s">
        <v>118</v>
      </c>
      <c r="I321" t="s">
        <v>33</v>
      </c>
      <c r="K321" t="s">
        <v>34</v>
      </c>
      <c r="L321" t="s">
        <v>74</v>
      </c>
      <c r="M321">
        <v>29065</v>
      </c>
      <c r="N321" t="s">
        <v>520</v>
      </c>
      <c r="P321" s="7">
        <v>50</v>
      </c>
      <c r="R321" t="s">
        <v>37</v>
      </c>
      <c r="S321" t="s">
        <v>38</v>
      </c>
      <c r="T321" s="11">
        <v>41.75</v>
      </c>
      <c r="U321" t="s">
        <v>150</v>
      </c>
      <c r="V321" t="s">
        <v>464</v>
      </c>
      <c r="W321" t="s">
        <v>127</v>
      </c>
      <c r="X321" t="s">
        <v>42</v>
      </c>
      <c r="Y321" t="s">
        <v>43</v>
      </c>
      <c r="Z321" t="s">
        <v>44</v>
      </c>
      <c r="AA321">
        <v>96028954</v>
      </c>
      <c r="AB321">
        <v>608869.1</v>
      </c>
      <c r="AC321">
        <v>54979</v>
      </c>
      <c r="AD321" s="5">
        <v>37026.875</v>
      </c>
      <c r="AE321" s="5">
        <v>37042.875</v>
      </c>
    </row>
    <row r="322" spans="1:31" x14ac:dyDescent="0.2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1238313</v>
      </c>
      <c r="F322" s="5">
        <v>37022.514259259297</v>
      </c>
      <c r="G322" t="s">
        <v>53</v>
      </c>
      <c r="H322" t="s">
        <v>118</v>
      </c>
      <c r="I322" t="s">
        <v>33</v>
      </c>
      <c r="K322" t="s">
        <v>34</v>
      </c>
      <c r="L322" t="s">
        <v>74</v>
      </c>
      <c r="M322">
        <v>29065</v>
      </c>
      <c r="N322" t="s">
        <v>520</v>
      </c>
      <c r="O322" s="7">
        <v>50</v>
      </c>
      <c r="R322" t="s">
        <v>37</v>
      </c>
      <c r="S322" t="s">
        <v>38</v>
      </c>
      <c r="T322" s="11">
        <v>41.75</v>
      </c>
      <c r="U322" t="s">
        <v>150</v>
      </c>
      <c r="V322" t="s">
        <v>464</v>
      </c>
      <c r="W322" t="s">
        <v>127</v>
      </c>
      <c r="X322" t="s">
        <v>42</v>
      </c>
      <c r="Y322" t="s">
        <v>43</v>
      </c>
      <c r="Z322" t="s">
        <v>44</v>
      </c>
      <c r="AA322">
        <v>96028954</v>
      </c>
      <c r="AB322">
        <v>608884.1</v>
      </c>
      <c r="AC322">
        <v>54979</v>
      </c>
      <c r="AD322" s="5">
        <v>37026.875</v>
      </c>
      <c r="AE322" s="5">
        <v>37042.875</v>
      </c>
    </row>
    <row r="323" spans="1:31" x14ac:dyDescent="0.2">
      <c r="A323" s="71">
        <f t="shared" si="19"/>
        <v>37022</v>
      </c>
      <c r="B323" s="71" t="str">
        <f t="shared" si="16"/>
        <v>US East Power</v>
      </c>
      <c r="C323" s="72">
        <f t="shared" si="17"/>
        <v>24800</v>
      </c>
      <c r="D323" s="72">
        <f t="shared" si="18"/>
        <v>124</v>
      </c>
      <c r="E323" s="3">
        <v>1238450</v>
      </c>
      <c r="F323" s="5">
        <v>37022.543263888903</v>
      </c>
      <c r="G323" t="s">
        <v>91</v>
      </c>
      <c r="H323" t="s">
        <v>118</v>
      </c>
      <c r="I323" t="s">
        <v>33</v>
      </c>
      <c r="K323" t="s">
        <v>34</v>
      </c>
      <c r="L323" t="s">
        <v>74</v>
      </c>
      <c r="M323">
        <v>33303</v>
      </c>
      <c r="N323" t="s">
        <v>458</v>
      </c>
      <c r="P323" s="7">
        <v>25</v>
      </c>
      <c r="R323" t="s">
        <v>37</v>
      </c>
      <c r="S323" t="s">
        <v>38</v>
      </c>
      <c r="T323" s="11">
        <v>75</v>
      </c>
      <c r="U323" t="s">
        <v>165</v>
      </c>
      <c r="V323" t="s">
        <v>232</v>
      </c>
      <c r="W323" t="s">
        <v>78</v>
      </c>
      <c r="X323" t="s">
        <v>42</v>
      </c>
      <c r="Y323" t="s">
        <v>43</v>
      </c>
      <c r="Z323" t="s">
        <v>44</v>
      </c>
      <c r="AA323">
        <v>96009016</v>
      </c>
      <c r="AB323">
        <v>608934.1</v>
      </c>
      <c r="AC323">
        <v>18</v>
      </c>
      <c r="AD323" s="5">
        <v>37438.715972222199</v>
      </c>
      <c r="AE323" s="5">
        <v>37499.715972222199</v>
      </c>
    </row>
    <row r="324" spans="1:31" x14ac:dyDescent="0.2">
      <c r="A324" s="71">
        <f t="shared" si="19"/>
        <v>37025</v>
      </c>
      <c r="B324" s="71" t="str">
        <f t="shared" si="16"/>
        <v>US East Power</v>
      </c>
      <c r="C324" s="72">
        <f t="shared" si="17"/>
        <v>4000</v>
      </c>
      <c r="D324" s="72">
        <f t="shared" si="18"/>
        <v>20</v>
      </c>
      <c r="E324" s="3">
        <v>1239893</v>
      </c>
      <c r="F324" s="5">
        <v>37025.329212962999</v>
      </c>
      <c r="G324" t="s">
        <v>120</v>
      </c>
      <c r="H324" t="s">
        <v>118</v>
      </c>
      <c r="I324" t="s">
        <v>33</v>
      </c>
      <c r="K324" t="s">
        <v>34</v>
      </c>
      <c r="L324" t="s">
        <v>74</v>
      </c>
      <c r="M324">
        <v>29083</v>
      </c>
      <c r="N324" t="s">
        <v>521</v>
      </c>
      <c r="O324" s="7">
        <v>50</v>
      </c>
      <c r="R324" t="s">
        <v>37</v>
      </c>
      <c r="S324" t="s">
        <v>38</v>
      </c>
      <c r="T324" s="11">
        <v>52.5</v>
      </c>
      <c r="U324" t="s">
        <v>165</v>
      </c>
      <c r="V324" t="s">
        <v>77</v>
      </c>
      <c r="W324" t="s">
        <v>90</v>
      </c>
      <c r="X324" t="s">
        <v>42</v>
      </c>
      <c r="Y324" t="s">
        <v>43</v>
      </c>
      <c r="Z324" t="s">
        <v>44</v>
      </c>
      <c r="AA324">
        <v>96004396</v>
      </c>
      <c r="AB324">
        <v>609640.1</v>
      </c>
      <c r="AC324">
        <v>64245</v>
      </c>
      <c r="AD324" s="5">
        <v>37032.875</v>
      </c>
      <c r="AE324" s="5">
        <v>37036.875</v>
      </c>
    </row>
    <row r="325" spans="1:31" x14ac:dyDescent="0.2">
      <c r="A325" s="71">
        <f t="shared" si="19"/>
        <v>37025</v>
      </c>
      <c r="B325" s="71" t="str">
        <f t="shared" si="16"/>
        <v>US West Power</v>
      </c>
      <c r="C325" s="72">
        <f t="shared" si="17"/>
        <v>400</v>
      </c>
      <c r="D325" s="72">
        <f t="shared" si="18"/>
        <v>3</v>
      </c>
      <c r="E325" s="3">
        <v>1240107</v>
      </c>
      <c r="F325" s="5">
        <v>37025.340358796202</v>
      </c>
      <c r="G325" t="s">
        <v>286</v>
      </c>
      <c r="H325" t="s">
        <v>118</v>
      </c>
      <c r="I325" t="s">
        <v>33</v>
      </c>
      <c r="K325" t="s">
        <v>34</v>
      </c>
      <c r="L325" t="s">
        <v>46</v>
      </c>
      <c r="M325">
        <v>29383</v>
      </c>
      <c r="N325" t="s">
        <v>522</v>
      </c>
      <c r="P325" s="7">
        <v>25</v>
      </c>
      <c r="R325" t="s">
        <v>37</v>
      </c>
      <c r="S325" t="s">
        <v>38</v>
      </c>
      <c r="T325" s="11">
        <v>95</v>
      </c>
      <c r="U325" t="s">
        <v>119</v>
      </c>
      <c r="V325" t="s">
        <v>290</v>
      </c>
      <c r="W325" t="s">
        <v>55</v>
      </c>
      <c r="X325" t="s">
        <v>42</v>
      </c>
      <c r="Y325" t="s">
        <v>43</v>
      </c>
      <c r="Z325" t="s">
        <v>44</v>
      </c>
      <c r="AA325">
        <v>96004381</v>
      </c>
      <c r="AB325">
        <v>609714.1</v>
      </c>
      <c r="AC325">
        <v>12</v>
      </c>
      <c r="AD325" s="5">
        <v>37026.875</v>
      </c>
      <c r="AE325" s="5">
        <v>37026.875</v>
      </c>
    </row>
    <row r="326" spans="1:31" x14ac:dyDescent="0.2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1240176</v>
      </c>
      <c r="F326" s="5">
        <v>37025.344143518501</v>
      </c>
      <c r="G326" t="s">
        <v>286</v>
      </c>
      <c r="H326" t="s">
        <v>118</v>
      </c>
      <c r="I326" t="s">
        <v>33</v>
      </c>
      <c r="K326" t="s">
        <v>34</v>
      </c>
      <c r="L326" t="s">
        <v>46</v>
      </c>
      <c r="M326">
        <v>29383</v>
      </c>
      <c r="N326" t="s">
        <v>522</v>
      </c>
      <c r="P326" s="7">
        <v>25</v>
      </c>
      <c r="R326" t="s">
        <v>37</v>
      </c>
      <c r="S326" t="s">
        <v>38</v>
      </c>
      <c r="T326" s="11">
        <v>93</v>
      </c>
      <c r="U326" t="s">
        <v>119</v>
      </c>
      <c r="V326" t="s">
        <v>290</v>
      </c>
      <c r="W326" t="s">
        <v>55</v>
      </c>
      <c r="X326" t="s">
        <v>42</v>
      </c>
      <c r="Y326" t="s">
        <v>43</v>
      </c>
      <c r="Z326" t="s">
        <v>44</v>
      </c>
      <c r="AA326">
        <v>96004381</v>
      </c>
      <c r="AB326">
        <v>609747.1</v>
      </c>
      <c r="AC326">
        <v>12</v>
      </c>
      <c r="AD326" s="5">
        <v>37026.875</v>
      </c>
      <c r="AE326" s="5">
        <v>37026.875</v>
      </c>
    </row>
    <row r="327" spans="1:31" x14ac:dyDescent="0.2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1240196</v>
      </c>
      <c r="F327" s="5">
        <v>37025.3452314815</v>
      </c>
      <c r="G327" t="s">
        <v>286</v>
      </c>
      <c r="H327" t="s">
        <v>118</v>
      </c>
      <c r="I327" t="s">
        <v>33</v>
      </c>
      <c r="K327" t="s">
        <v>34</v>
      </c>
      <c r="L327" t="s">
        <v>46</v>
      </c>
      <c r="M327">
        <v>29383</v>
      </c>
      <c r="N327" t="s">
        <v>522</v>
      </c>
      <c r="P327" s="7">
        <v>25</v>
      </c>
      <c r="R327" t="s">
        <v>37</v>
      </c>
      <c r="S327" t="s">
        <v>38</v>
      </c>
      <c r="T327" s="11">
        <v>93</v>
      </c>
      <c r="U327" t="s">
        <v>119</v>
      </c>
      <c r="V327" t="s">
        <v>290</v>
      </c>
      <c r="W327" t="s">
        <v>55</v>
      </c>
      <c r="X327" t="s">
        <v>42</v>
      </c>
      <c r="Y327" t="s">
        <v>43</v>
      </c>
      <c r="Z327" t="s">
        <v>44</v>
      </c>
      <c r="AA327">
        <v>96004381</v>
      </c>
      <c r="AB327">
        <v>609753.1</v>
      </c>
      <c r="AC327">
        <v>12</v>
      </c>
      <c r="AD327" s="5">
        <v>37026.875</v>
      </c>
      <c r="AE327" s="5">
        <v>37026.875</v>
      </c>
    </row>
    <row r="328" spans="1:31" x14ac:dyDescent="0.2">
      <c r="A328" s="71">
        <f t="shared" si="19"/>
        <v>37025</v>
      </c>
      <c r="B328" s="71" t="str">
        <f t="shared" si="16"/>
        <v>US West Power</v>
      </c>
      <c r="C328" s="72">
        <f t="shared" si="17"/>
        <v>160</v>
      </c>
      <c r="D328" s="72">
        <f t="shared" si="18"/>
        <v>1.2</v>
      </c>
      <c r="E328" s="3">
        <v>1240198</v>
      </c>
      <c r="F328" s="5">
        <v>37025.345393518503</v>
      </c>
      <c r="G328" t="s">
        <v>286</v>
      </c>
      <c r="H328" t="s">
        <v>118</v>
      </c>
      <c r="I328" t="s">
        <v>33</v>
      </c>
      <c r="K328" t="s">
        <v>34</v>
      </c>
      <c r="L328" t="s">
        <v>46</v>
      </c>
      <c r="M328">
        <v>48328</v>
      </c>
      <c r="N328" t="s">
        <v>523</v>
      </c>
      <c r="P328" s="7">
        <v>10</v>
      </c>
      <c r="R328" t="s">
        <v>37</v>
      </c>
      <c r="S328" t="s">
        <v>38</v>
      </c>
      <c r="T328" s="11">
        <v>93</v>
      </c>
      <c r="U328" t="s">
        <v>119</v>
      </c>
      <c r="V328" t="s">
        <v>446</v>
      </c>
      <c r="W328" t="s">
        <v>55</v>
      </c>
      <c r="X328" t="s">
        <v>42</v>
      </c>
      <c r="Y328" t="s">
        <v>43</v>
      </c>
      <c r="Z328" t="s">
        <v>44</v>
      </c>
      <c r="AA328">
        <v>96004381</v>
      </c>
      <c r="AB328">
        <v>609755.1</v>
      </c>
      <c r="AC328">
        <v>12</v>
      </c>
      <c r="AD328" s="5">
        <v>37026.875</v>
      </c>
      <c r="AE328" s="5">
        <v>37026.875</v>
      </c>
    </row>
    <row r="329" spans="1:31" x14ac:dyDescent="0.2">
      <c r="A329" s="71">
        <f t="shared" si="19"/>
        <v>37025</v>
      </c>
      <c r="B329" s="71" t="str">
        <f t="shared" si="16"/>
        <v>US West Power</v>
      </c>
      <c r="C329" s="72">
        <f t="shared" si="17"/>
        <v>400</v>
      </c>
      <c r="D329" s="72">
        <f t="shared" si="18"/>
        <v>3</v>
      </c>
      <c r="E329" s="3">
        <v>1240331</v>
      </c>
      <c r="F329" s="5">
        <v>37025.3520138889</v>
      </c>
      <c r="G329" t="s">
        <v>286</v>
      </c>
      <c r="H329" t="s">
        <v>118</v>
      </c>
      <c r="I329" t="s">
        <v>33</v>
      </c>
      <c r="K329" t="s">
        <v>34</v>
      </c>
      <c r="L329" t="s">
        <v>46</v>
      </c>
      <c r="M329">
        <v>29383</v>
      </c>
      <c r="N329" t="s">
        <v>522</v>
      </c>
      <c r="P329" s="7">
        <v>25</v>
      </c>
      <c r="R329" t="s">
        <v>37</v>
      </c>
      <c r="S329" t="s">
        <v>38</v>
      </c>
      <c r="T329" s="11">
        <v>99</v>
      </c>
      <c r="U329" t="s">
        <v>119</v>
      </c>
      <c r="V329" t="s">
        <v>290</v>
      </c>
      <c r="W329" t="s">
        <v>55</v>
      </c>
      <c r="X329" t="s">
        <v>42</v>
      </c>
      <c r="Y329" t="s">
        <v>43</v>
      </c>
      <c r="Z329" t="s">
        <v>44</v>
      </c>
      <c r="AA329">
        <v>96004381</v>
      </c>
      <c r="AB329">
        <v>609783.1</v>
      </c>
      <c r="AC329">
        <v>12</v>
      </c>
      <c r="AD329" s="5">
        <v>37026.875</v>
      </c>
      <c r="AE329" s="5">
        <v>37026.875</v>
      </c>
    </row>
    <row r="330" spans="1:31" x14ac:dyDescent="0.2">
      <c r="A330" s="71">
        <f t="shared" si="19"/>
        <v>37025</v>
      </c>
      <c r="B330" s="71" t="str">
        <f t="shared" si="16"/>
        <v>US West Power</v>
      </c>
      <c r="C330" s="72">
        <f t="shared" si="17"/>
        <v>160</v>
      </c>
      <c r="D330" s="72">
        <f t="shared" si="18"/>
        <v>1.2</v>
      </c>
      <c r="E330" s="3">
        <v>1240369</v>
      </c>
      <c r="F330" s="5">
        <v>37025.353599536997</v>
      </c>
      <c r="G330" t="s">
        <v>286</v>
      </c>
      <c r="H330" t="s">
        <v>118</v>
      </c>
      <c r="I330" t="s">
        <v>33</v>
      </c>
      <c r="K330" t="s">
        <v>34</v>
      </c>
      <c r="L330" t="s">
        <v>46</v>
      </c>
      <c r="M330">
        <v>48328</v>
      </c>
      <c r="N330" t="s">
        <v>523</v>
      </c>
      <c r="P330" s="7">
        <v>10</v>
      </c>
      <c r="R330" t="s">
        <v>37</v>
      </c>
      <c r="S330" t="s">
        <v>38</v>
      </c>
      <c r="T330" s="11">
        <v>101</v>
      </c>
      <c r="U330" t="s">
        <v>119</v>
      </c>
      <c r="V330" t="s">
        <v>446</v>
      </c>
      <c r="W330" t="s">
        <v>55</v>
      </c>
      <c r="X330" t="s">
        <v>42</v>
      </c>
      <c r="Y330" t="s">
        <v>43</v>
      </c>
      <c r="Z330" t="s">
        <v>44</v>
      </c>
      <c r="AA330">
        <v>96004381</v>
      </c>
      <c r="AB330">
        <v>609801.1</v>
      </c>
      <c r="AC330">
        <v>12</v>
      </c>
      <c r="AD330" s="5">
        <v>37026.875</v>
      </c>
      <c r="AE330" s="5">
        <v>37026.875</v>
      </c>
    </row>
    <row r="331" spans="1:31" x14ac:dyDescent="0.2">
      <c r="A331" s="71">
        <f t="shared" si="19"/>
        <v>37025</v>
      </c>
      <c r="B331" s="71" t="str">
        <f t="shared" si="16"/>
        <v>US West Power</v>
      </c>
      <c r="C331" s="72">
        <f t="shared" si="17"/>
        <v>400</v>
      </c>
      <c r="D331" s="72">
        <f t="shared" si="18"/>
        <v>3</v>
      </c>
      <c r="E331" s="3">
        <v>1240372</v>
      </c>
      <c r="F331" s="5">
        <v>37025.3536342593</v>
      </c>
      <c r="G331" t="s">
        <v>286</v>
      </c>
      <c r="H331" t="s">
        <v>118</v>
      </c>
      <c r="I331" t="s">
        <v>33</v>
      </c>
      <c r="K331" t="s">
        <v>34</v>
      </c>
      <c r="L331" t="s">
        <v>46</v>
      </c>
      <c r="M331">
        <v>29383</v>
      </c>
      <c r="N331" t="s">
        <v>522</v>
      </c>
      <c r="P331" s="7">
        <v>25</v>
      </c>
      <c r="R331" t="s">
        <v>37</v>
      </c>
      <c r="S331" t="s">
        <v>38</v>
      </c>
      <c r="T331" s="11">
        <v>102</v>
      </c>
      <c r="U331" t="s">
        <v>119</v>
      </c>
      <c r="V331" t="s">
        <v>290</v>
      </c>
      <c r="W331" t="s">
        <v>55</v>
      </c>
      <c r="X331" t="s">
        <v>42</v>
      </c>
      <c r="Y331" t="s">
        <v>43</v>
      </c>
      <c r="Z331" t="s">
        <v>44</v>
      </c>
      <c r="AA331">
        <v>96004381</v>
      </c>
      <c r="AB331">
        <v>609802.1</v>
      </c>
      <c r="AC331">
        <v>12</v>
      </c>
      <c r="AD331" s="5">
        <v>37026.875</v>
      </c>
      <c r="AE331" s="5">
        <v>37026.875</v>
      </c>
    </row>
    <row r="332" spans="1:31" x14ac:dyDescent="0.2">
      <c r="A332" s="71">
        <f t="shared" si="19"/>
        <v>37025</v>
      </c>
      <c r="B332" s="71" t="str">
        <f t="shared" si="16"/>
        <v>US West Power</v>
      </c>
      <c r="C332" s="72">
        <f t="shared" si="17"/>
        <v>64</v>
      </c>
      <c r="D332" s="72">
        <f t="shared" si="18"/>
        <v>0.48</v>
      </c>
      <c r="E332" s="3">
        <v>1240846</v>
      </c>
      <c r="F332" s="5">
        <v>37025.365162037</v>
      </c>
      <c r="G332" t="s">
        <v>286</v>
      </c>
      <c r="H332" t="s">
        <v>118</v>
      </c>
      <c r="I332" t="s">
        <v>33</v>
      </c>
      <c r="K332" t="s">
        <v>34</v>
      </c>
      <c r="L332" t="s">
        <v>46</v>
      </c>
      <c r="M332">
        <v>48326</v>
      </c>
      <c r="N332" t="s">
        <v>524</v>
      </c>
      <c r="P332" s="7">
        <v>4</v>
      </c>
      <c r="R332" t="s">
        <v>37</v>
      </c>
      <c r="S332" t="s">
        <v>38</v>
      </c>
      <c r="T332" s="11">
        <v>230</v>
      </c>
      <c r="U332" t="s">
        <v>119</v>
      </c>
      <c r="V332" t="s">
        <v>446</v>
      </c>
      <c r="W332" t="s">
        <v>55</v>
      </c>
      <c r="X332" t="s">
        <v>42</v>
      </c>
      <c r="Y332" t="s">
        <v>43</v>
      </c>
      <c r="Z332" t="s">
        <v>44</v>
      </c>
      <c r="AA332">
        <v>96004381</v>
      </c>
      <c r="AB332">
        <v>609858.1</v>
      </c>
      <c r="AC332">
        <v>12</v>
      </c>
      <c r="AD332" s="5">
        <v>37026.875</v>
      </c>
      <c r="AE332" s="5">
        <v>37026.875</v>
      </c>
    </row>
    <row r="333" spans="1:31" x14ac:dyDescent="0.2">
      <c r="A333" s="71">
        <f t="shared" si="19"/>
        <v>37025</v>
      </c>
      <c r="B333" s="71" t="str">
        <f t="shared" si="16"/>
        <v>Natural Gas</v>
      </c>
      <c r="C333" s="72">
        <f t="shared" si="17"/>
        <v>300000</v>
      </c>
      <c r="D333" s="72">
        <f t="shared" si="18"/>
        <v>75</v>
      </c>
      <c r="E333" s="3">
        <v>1241772</v>
      </c>
      <c r="F333" s="5">
        <v>37025.384270833303</v>
      </c>
      <c r="G333" t="s">
        <v>186</v>
      </c>
      <c r="H333" t="s">
        <v>118</v>
      </c>
      <c r="I333" t="s">
        <v>33</v>
      </c>
      <c r="K333" t="s">
        <v>63</v>
      </c>
      <c r="L333" t="s">
        <v>64</v>
      </c>
      <c r="M333">
        <v>36157</v>
      </c>
      <c r="N333" t="s">
        <v>514</v>
      </c>
      <c r="P333" s="7">
        <v>10000</v>
      </c>
      <c r="R333" t="s">
        <v>66</v>
      </c>
      <c r="S333" t="s">
        <v>38</v>
      </c>
      <c r="T333" s="11">
        <v>-5.7500000000000002E-2</v>
      </c>
      <c r="U333" t="s">
        <v>144</v>
      </c>
      <c r="V333" t="s">
        <v>160</v>
      </c>
      <c r="W333" t="s">
        <v>161</v>
      </c>
      <c r="X333" t="s">
        <v>70</v>
      </c>
      <c r="Y333" t="s">
        <v>43</v>
      </c>
      <c r="Z333" t="s">
        <v>71</v>
      </c>
      <c r="AA333">
        <v>95001227</v>
      </c>
      <c r="AB333" t="s">
        <v>525</v>
      </c>
      <c r="AC333">
        <v>208</v>
      </c>
      <c r="AD333" s="5">
        <v>37043.875</v>
      </c>
      <c r="AE333" s="5">
        <v>37072.875</v>
      </c>
    </row>
    <row r="334" spans="1:31" x14ac:dyDescent="0.2">
      <c r="A334" s="71">
        <f t="shared" si="19"/>
        <v>37025</v>
      </c>
      <c r="B334" s="71" t="str">
        <f t="shared" si="16"/>
        <v>US East Power</v>
      </c>
      <c r="C334" s="72">
        <f t="shared" si="17"/>
        <v>2400</v>
      </c>
      <c r="D334" s="72">
        <f t="shared" si="18"/>
        <v>12</v>
      </c>
      <c r="E334" s="3">
        <v>1243392</v>
      </c>
      <c r="F334" s="5">
        <v>37025.495300925897</v>
      </c>
      <c r="G334" t="s">
        <v>111</v>
      </c>
      <c r="H334" t="s">
        <v>32</v>
      </c>
      <c r="I334" t="s">
        <v>33</v>
      </c>
      <c r="K334" t="s">
        <v>34</v>
      </c>
      <c r="L334" t="s">
        <v>74</v>
      </c>
      <c r="M334">
        <v>29085</v>
      </c>
      <c r="N334" t="s">
        <v>526</v>
      </c>
      <c r="O334" s="7">
        <v>50</v>
      </c>
      <c r="R334" t="s">
        <v>37</v>
      </c>
      <c r="S334" t="s">
        <v>38</v>
      </c>
      <c r="T334" s="11">
        <v>37.5</v>
      </c>
      <c r="U334" t="s">
        <v>93</v>
      </c>
      <c r="V334" t="s">
        <v>94</v>
      </c>
      <c r="W334" t="s">
        <v>95</v>
      </c>
      <c r="X334" t="s">
        <v>42</v>
      </c>
      <c r="Y334" t="s">
        <v>43</v>
      </c>
      <c r="Z334" t="s">
        <v>44</v>
      </c>
      <c r="AB334">
        <v>610139.1</v>
      </c>
      <c r="AC334">
        <v>3246</v>
      </c>
      <c r="AD334" s="5">
        <v>37027.875</v>
      </c>
      <c r="AE334" s="5">
        <v>37029.875</v>
      </c>
    </row>
    <row r="335" spans="1:31" x14ac:dyDescent="0.2">
      <c r="A335" s="71">
        <f t="shared" si="19"/>
        <v>37025</v>
      </c>
      <c r="B335" s="71" t="str">
        <f>IF(K335="Power",IF(Z335="Enron Canada Corp.",LEFT(L335,9),LEFT(L335,13)),K335)</f>
        <v>US East Power</v>
      </c>
      <c r="C335" s="72">
        <f>IF(K335="Power",((AE335-AD335+1)*16*SUM(O335:P335)),((AE335-AD335+1)*SUM(O335:P335)))</f>
        <v>2400</v>
      </c>
      <c r="D335" s="72">
        <f t="shared" ref="D335:D397" si="20">VLOOKUP(H335,$A$7:$E$11,(HLOOKUP(B335,$B$5:$E$6,2,FALSE)),FALSE)*C335</f>
        <v>12</v>
      </c>
      <c r="E335" s="3">
        <v>1244307</v>
      </c>
      <c r="F335" s="5">
        <v>37025.659490740698</v>
      </c>
      <c r="G335" t="s">
        <v>111</v>
      </c>
      <c r="H335" t="s">
        <v>32</v>
      </c>
      <c r="I335" t="s">
        <v>33</v>
      </c>
      <c r="K335" t="s">
        <v>34</v>
      </c>
      <c r="L335" t="s">
        <v>74</v>
      </c>
      <c r="M335">
        <v>29085</v>
      </c>
      <c r="N335" t="s">
        <v>526</v>
      </c>
      <c r="O335" s="7">
        <v>50</v>
      </c>
      <c r="R335" t="s">
        <v>37</v>
      </c>
      <c r="S335" t="s">
        <v>38</v>
      </c>
      <c r="T335" s="11">
        <v>37.5</v>
      </c>
      <c r="U335" t="s">
        <v>93</v>
      </c>
      <c r="V335" t="s">
        <v>94</v>
      </c>
      <c r="W335" t="s">
        <v>95</v>
      </c>
      <c r="X335" t="s">
        <v>42</v>
      </c>
      <c r="Y335" t="s">
        <v>43</v>
      </c>
      <c r="Z335" t="s">
        <v>44</v>
      </c>
      <c r="AB335">
        <v>610566.1</v>
      </c>
      <c r="AC335">
        <v>3246</v>
      </c>
      <c r="AD335" s="5">
        <v>37027.875</v>
      </c>
      <c r="AE335" s="5">
        <v>37029.875</v>
      </c>
    </row>
    <row r="336" spans="1:31" x14ac:dyDescent="0.2">
      <c r="A336" s="71">
        <f t="shared" ref="A336:A349" si="21">DATEVALUE(TEXT(F336, "mm/dd/yy"))</f>
        <v>37026</v>
      </c>
      <c r="B336" s="71" t="str">
        <f t="shared" ref="B336:B349" si="22">IF(K336="Power",IF(Z336="Enron Canada Corp.",LEFT(L336,9),LEFT(L336,13)),K336)</f>
        <v>US East Power</v>
      </c>
      <c r="C336" s="72">
        <f t="shared" ref="C336:C349" si="23">IF(K336="Power",((AE336-AD336+1)*16*SUM(O336:P336)),((AE336-AD336+1)*SUM(O336:P336)))</f>
        <v>1600</v>
      </c>
      <c r="D336" s="72">
        <f t="shared" si="20"/>
        <v>8</v>
      </c>
      <c r="E336" s="3">
        <v>1244934</v>
      </c>
      <c r="F336" s="5">
        <v>37026.284502314797</v>
      </c>
      <c r="G336" t="s">
        <v>111</v>
      </c>
      <c r="H336" t="s">
        <v>32</v>
      </c>
      <c r="I336" t="s">
        <v>33</v>
      </c>
      <c r="K336" t="s">
        <v>34</v>
      </c>
      <c r="L336" t="s">
        <v>74</v>
      </c>
      <c r="M336">
        <v>29085</v>
      </c>
      <c r="N336" t="s">
        <v>540</v>
      </c>
      <c r="O336" s="7">
        <v>50</v>
      </c>
      <c r="R336" t="s">
        <v>37</v>
      </c>
      <c r="S336" t="s">
        <v>38</v>
      </c>
      <c r="T336" s="11">
        <v>40</v>
      </c>
      <c r="U336" t="s">
        <v>93</v>
      </c>
      <c r="V336" t="s">
        <v>94</v>
      </c>
      <c r="W336" t="s">
        <v>95</v>
      </c>
      <c r="X336" t="s">
        <v>42</v>
      </c>
      <c r="Y336" t="s">
        <v>43</v>
      </c>
      <c r="Z336" t="s">
        <v>44</v>
      </c>
      <c r="AB336">
        <v>610777.1</v>
      </c>
      <c r="AC336">
        <v>3246</v>
      </c>
      <c r="AD336" s="5">
        <v>37028.875</v>
      </c>
      <c r="AE336" s="5">
        <v>37029.875</v>
      </c>
    </row>
    <row r="337" spans="1:31" x14ac:dyDescent="0.2">
      <c r="A337" s="71">
        <f t="shared" si="21"/>
        <v>37026</v>
      </c>
      <c r="B337" s="71" t="str">
        <f t="shared" si="22"/>
        <v>Natural Gas</v>
      </c>
      <c r="C337" s="72">
        <f t="shared" si="23"/>
        <v>450000</v>
      </c>
      <c r="D337" s="72">
        <f t="shared" si="20"/>
        <v>135</v>
      </c>
      <c r="E337" s="3">
        <v>1245193</v>
      </c>
      <c r="F337" s="5">
        <v>37026.317314814798</v>
      </c>
      <c r="G337" t="s">
        <v>120</v>
      </c>
      <c r="H337" t="s">
        <v>350</v>
      </c>
      <c r="I337" t="s">
        <v>33</v>
      </c>
      <c r="K337" t="s">
        <v>63</v>
      </c>
      <c r="L337" t="s">
        <v>80</v>
      </c>
      <c r="M337">
        <v>43378</v>
      </c>
      <c r="N337" t="s">
        <v>221</v>
      </c>
      <c r="O337" s="7">
        <v>15000</v>
      </c>
      <c r="R337" t="s">
        <v>66</v>
      </c>
      <c r="S337" t="s">
        <v>38</v>
      </c>
      <c r="T337" s="11">
        <v>4.5149999999999997</v>
      </c>
      <c r="U337" t="s">
        <v>334</v>
      </c>
      <c r="V337" t="s">
        <v>138</v>
      </c>
      <c r="W337" t="s">
        <v>139</v>
      </c>
      <c r="X337" t="s">
        <v>70</v>
      </c>
      <c r="Y337" t="s">
        <v>43</v>
      </c>
      <c r="Z337" t="s">
        <v>71</v>
      </c>
      <c r="AA337">
        <v>95000226</v>
      </c>
      <c r="AB337" t="s">
        <v>541</v>
      </c>
      <c r="AC337">
        <v>64245</v>
      </c>
      <c r="AD337" s="5">
        <v>37043.875</v>
      </c>
      <c r="AE337" s="5">
        <v>37072.875</v>
      </c>
    </row>
    <row r="338" spans="1:31" x14ac:dyDescent="0.2">
      <c r="A338" s="71">
        <f t="shared" si="21"/>
        <v>37026</v>
      </c>
      <c r="B338" s="71" t="str">
        <f t="shared" si="22"/>
        <v>Natural Gas</v>
      </c>
      <c r="C338" s="72">
        <f t="shared" si="23"/>
        <v>150000</v>
      </c>
      <c r="D338" s="72">
        <f t="shared" si="20"/>
        <v>44.999999999999993</v>
      </c>
      <c r="E338" s="3">
        <v>1245252</v>
      </c>
      <c r="F338" s="5">
        <v>37026.3204050926</v>
      </c>
      <c r="G338" t="s">
        <v>79</v>
      </c>
      <c r="H338" t="s">
        <v>350</v>
      </c>
      <c r="I338" t="s">
        <v>33</v>
      </c>
      <c r="K338" t="s">
        <v>63</v>
      </c>
      <c r="L338" t="s">
        <v>80</v>
      </c>
      <c r="M338">
        <v>43378</v>
      </c>
      <c r="N338" t="s">
        <v>221</v>
      </c>
      <c r="P338" s="7">
        <v>5000</v>
      </c>
      <c r="R338" t="s">
        <v>66</v>
      </c>
      <c r="S338" t="s">
        <v>38</v>
      </c>
      <c r="T338" s="11">
        <v>4.51</v>
      </c>
      <c r="U338" t="s">
        <v>334</v>
      </c>
      <c r="V338" t="s">
        <v>138</v>
      </c>
      <c r="W338" t="s">
        <v>139</v>
      </c>
      <c r="X338" t="s">
        <v>70</v>
      </c>
      <c r="Y338" t="s">
        <v>43</v>
      </c>
      <c r="Z338" t="s">
        <v>71</v>
      </c>
      <c r="AA338">
        <v>96021110</v>
      </c>
      <c r="AB338" t="s">
        <v>542</v>
      </c>
      <c r="AC338">
        <v>57399</v>
      </c>
      <c r="AD338" s="5">
        <v>37043.875</v>
      </c>
      <c r="AE338" s="5">
        <v>37072.875</v>
      </c>
    </row>
    <row r="339" spans="1:31" x14ac:dyDescent="0.2">
      <c r="A339" s="71">
        <f t="shared" si="21"/>
        <v>37026</v>
      </c>
      <c r="B339" s="71" t="str">
        <f t="shared" si="22"/>
        <v>US West Power</v>
      </c>
      <c r="C339" s="72">
        <f t="shared" si="23"/>
        <v>400</v>
      </c>
      <c r="D339" s="72">
        <f t="shared" si="20"/>
        <v>3</v>
      </c>
      <c r="E339" s="3">
        <v>1245980</v>
      </c>
      <c r="F339" s="5">
        <v>37026.3517013889</v>
      </c>
      <c r="G339" t="s">
        <v>286</v>
      </c>
      <c r="H339" t="s">
        <v>118</v>
      </c>
      <c r="I339" t="s">
        <v>33</v>
      </c>
      <c r="K339" t="s">
        <v>34</v>
      </c>
      <c r="L339" t="s">
        <v>46</v>
      </c>
      <c r="M339">
        <v>29487</v>
      </c>
      <c r="N339" t="s">
        <v>543</v>
      </c>
      <c r="P339" s="7">
        <v>25</v>
      </c>
      <c r="R339" t="s">
        <v>37</v>
      </c>
      <c r="S339" t="s">
        <v>38</v>
      </c>
      <c r="T339" s="11">
        <v>240</v>
      </c>
      <c r="U339" t="s">
        <v>119</v>
      </c>
      <c r="V339" t="s">
        <v>290</v>
      </c>
      <c r="W339" t="s">
        <v>55</v>
      </c>
      <c r="X339" t="s">
        <v>42</v>
      </c>
      <c r="Y339" t="s">
        <v>43</v>
      </c>
      <c r="Z339" t="s">
        <v>44</v>
      </c>
      <c r="AA339">
        <v>96004381</v>
      </c>
      <c r="AB339">
        <v>611090.1</v>
      </c>
      <c r="AC339">
        <v>12</v>
      </c>
      <c r="AD339" s="5">
        <v>37027.875</v>
      </c>
      <c r="AE339" s="5">
        <v>37027.875</v>
      </c>
    </row>
    <row r="340" spans="1:31" x14ac:dyDescent="0.2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1246109</v>
      </c>
      <c r="F340" s="5">
        <v>37026.356550925899</v>
      </c>
      <c r="G340" t="s">
        <v>286</v>
      </c>
      <c r="H340" t="s">
        <v>118</v>
      </c>
      <c r="I340" t="s">
        <v>33</v>
      </c>
      <c r="K340" t="s">
        <v>34</v>
      </c>
      <c r="L340" t="s">
        <v>46</v>
      </c>
      <c r="M340">
        <v>29383</v>
      </c>
      <c r="N340" t="s">
        <v>544</v>
      </c>
      <c r="P340" s="7">
        <v>25</v>
      </c>
      <c r="R340" t="s">
        <v>37</v>
      </c>
      <c r="S340" t="s">
        <v>38</v>
      </c>
      <c r="T340" s="11">
        <v>96</v>
      </c>
      <c r="U340" t="s">
        <v>119</v>
      </c>
      <c r="V340" t="s">
        <v>446</v>
      </c>
      <c r="W340" t="s">
        <v>55</v>
      </c>
      <c r="X340" t="s">
        <v>42</v>
      </c>
      <c r="Y340" t="s">
        <v>43</v>
      </c>
      <c r="Z340" t="s">
        <v>44</v>
      </c>
      <c r="AA340">
        <v>96004381</v>
      </c>
      <c r="AB340">
        <v>611112.1</v>
      </c>
      <c r="AC340">
        <v>12</v>
      </c>
      <c r="AD340" s="5">
        <v>37027.875</v>
      </c>
      <c r="AE340" s="5">
        <v>37027.875</v>
      </c>
    </row>
    <row r="341" spans="1:31" x14ac:dyDescent="0.2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1246375</v>
      </c>
      <c r="F341" s="5">
        <v>37026.363425925898</v>
      </c>
      <c r="G341" t="s">
        <v>120</v>
      </c>
      <c r="H341" t="s">
        <v>118</v>
      </c>
      <c r="I341" t="s">
        <v>33</v>
      </c>
      <c r="K341" t="s">
        <v>34</v>
      </c>
      <c r="L341" t="s">
        <v>46</v>
      </c>
      <c r="M341">
        <v>29383</v>
      </c>
      <c r="N341" t="s">
        <v>544</v>
      </c>
      <c r="P341" s="7">
        <v>25</v>
      </c>
      <c r="R341" t="s">
        <v>37</v>
      </c>
      <c r="S341" t="s">
        <v>38</v>
      </c>
      <c r="T341" s="11">
        <v>93</v>
      </c>
      <c r="U341" t="s">
        <v>119</v>
      </c>
      <c r="V341" t="s">
        <v>446</v>
      </c>
      <c r="W341" t="s">
        <v>55</v>
      </c>
      <c r="X341" t="s">
        <v>42</v>
      </c>
      <c r="Y341" t="s">
        <v>43</v>
      </c>
      <c r="Z341" t="s">
        <v>44</v>
      </c>
      <c r="AA341">
        <v>96004396</v>
      </c>
      <c r="AB341">
        <v>611147.1</v>
      </c>
      <c r="AC341">
        <v>64245</v>
      </c>
      <c r="AD341" s="5">
        <v>37027.875</v>
      </c>
      <c r="AE341" s="5">
        <v>37027.875</v>
      </c>
    </row>
    <row r="342" spans="1:31" x14ac:dyDescent="0.2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1246581</v>
      </c>
      <c r="F342" s="5">
        <v>37026.3676388889</v>
      </c>
      <c r="G342" t="s">
        <v>120</v>
      </c>
      <c r="H342" t="s">
        <v>118</v>
      </c>
      <c r="I342" t="s">
        <v>33</v>
      </c>
      <c r="K342" t="s">
        <v>34</v>
      </c>
      <c r="L342" t="s">
        <v>46</v>
      </c>
      <c r="M342">
        <v>29383</v>
      </c>
      <c r="N342" t="s">
        <v>544</v>
      </c>
      <c r="P342" s="7">
        <v>25</v>
      </c>
      <c r="R342" t="s">
        <v>37</v>
      </c>
      <c r="S342" t="s">
        <v>38</v>
      </c>
      <c r="T342" s="11">
        <v>92</v>
      </c>
      <c r="U342" t="s">
        <v>119</v>
      </c>
      <c r="V342" t="s">
        <v>446</v>
      </c>
      <c r="W342" t="s">
        <v>55</v>
      </c>
      <c r="X342" t="s">
        <v>42</v>
      </c>
      <c r="Y342" t="s">
        <v>43</v>
      </c>
      <c r="Z342" t="s">
        <v>44</v>
      </c>
      <c r="AA342">
        <v>96004396</v>
      </c>
      <c r="AB342">
        <v>611174.1</v>
      </c>
      <c r="AC342">
        <v>64245</v>
      </c>
      <c r="AD342" s="5">
        <v>37027.875</v>
      </c>
      <c r="AE342" s="5">
        <v>37027.875</v>
      </c>
    </row>
    <row r="343" spans="1:31" x14ac:dyDescent="0.2">
      <c r="A343" s="71">
        <f t="shared" si="21"/>
        <v>37026</v>
      </c>
      <c r="B343" s="71" t="str">
        <f t="shared" si="22"/>
        <v>Natural Gas</v>
      </c>
      <c r="C343" s="72">
        <f t="shared" si="23"/>
        <v>450000</v>
      </c>
      <c r="D343" s="72">
        <f t="shared" si="20"/>
        <v>112.5</v>
      </c>
      <c r="E343" s="3">
        <v>1247276</v>
      </c>
      <c r="F343" s="5">
        <v>37026.381388888898</v>
      </c>
      <c r="G343" t="s">
        <v>79</v>
      </c>
      <c r="H343" t="s">
        <v>118</v>
      </c>
      <c r="I343" t="s">
        <v>33</v>
      </c>
      <c r="K343" t="s">
        <v>63</v>
      </c>
      <c r="L343" t="s">
        <v>64</v>
      </c>
      <c r="M343">
        <v>36167</v>
      </c>
      <c r="N343" t="s">
        <v>545</v>
      </c>
      <c r="P343" s="7">
        <v>15000</v>
      </c>
      <c r="R343" t="s">
        <v>66</v>
      </c>
      <c r="S343" t="s">
        <v>38</v>
      </c>
      <c r="T343" s="11">
        <v>1.7500000000000002E-2</v>
      </c>
      <c r="U343" t="s">
        <v>309</v>
      </c>
      <c r="V343" t="s">
        <v>310</v>
      </c>
      <c r="W343" t="s">
        <v>311</v>
      </c>
      <c r="X343" t="s">
        <v>70</v>
      </c>
      <c r="Y343" t="s">
        <v>43</v>
      </c>
      <c r="Z343" t="s">
        <v>71</v>
      </c>
      <c r="AA343">
        <v>96021110</v>
      </c>
      <c r="AB343" t="s">
        <v>546</v>
      </c>
      <c r="AC343">
        <v>57399</v>
      </c>
      <c r="AD343" s="5">
        <v>37043.875</v>
      </c>
      <c r="AE343" s="5">
        <v>37072.875</v>
      </c>
    </row>
    <row r="344" spans="1:31" x14ac:dyDescent="0.2">
      <c r="A344" s="71">
        <f t="shared" si="21"/>
        <v>37026</v>
      </c>
      <c r="B344" s="71" t="str">
        <f t="shared" si="22"/>
        <v>Natural Gas</v>
      </c>
      <c r="C344" s="72">
        <f t="shared" si="23"/>
        <v>900000</v>
      </c>
      <c r="D344" s="72">
        <f t="shared" si="20"/>
        <v>225</v>
      </c>
      <c r="E344" s="3">
        <v>1247363</v>
      </c>
      <c r="F344" s="5">
        <v>37026.383587962999</v>
      </c>
      <c r="G344" t="s">
        <v>103</v>
      </c>
      <c r="H344" t="s">
        <v>556</v>
      </c>
      <c r="I344" t="s">
        <v>33</v>
      </c>
      <c r="K344" t="s">
        <v>63</v>
      </c>
      <c r="L344" t="s">
        <v>64</v>
      </c>
      <c r="M344">
        <v>36161</v>
      </c>
      <c r="N344" t="s">
        <v>547</v>
      </c>
      <c r="P344" s="7">
        <v>30000</v>
      </c>
      <c r="R344" t="s">
        <v>66</v>
      </c>
      <c r="S344" t="s">
        <v>38</v>
      </c>
      <c r="T344" s="11">
        <v>0.2225</v>
      </c>
      <c r="U344" t="s">
        <v>548</v>
      </c>
      <c r="V344" t="s">
        <v>549</v>
      </c>
      <c r="W344" t="s">
        <v>550</v>
      </c>
      <c r="X344" t="s">
        <v>70</v>
      </c>
      <c r="Y344" t="s">
        <v>43</v>
      </c>
      <c r="Z344" t="s">
        <v>71</v>
      </c>
      <c r="AA344">
        <v>96045266</v>
      </c>
      <c r="AB344" t="s">
        <v>551</v>
      </c>
      <c r="AC344">
        <v>53350</v>
      </c>
      <c r="AD344" s="5">
        <v>37043.875</v>
      </c>
      <c r="AE344" s="5">
        <v>37072.875</v>
      </c>
    </row>
    <row r="345" spans="1:31" x14ac:dyDescent="0.2">
      <c r="A345" s="71">
        <f t="shared" si="21"/>
        <v>37026</v>
      </c>
      <c r="B345" s="71" t="str">
        <f t="shared" si="22"/>
        <v>US West Power</v>
      </c>
      <c r="C345" s="72">
        <f t="shared" si="23"/>
        <v>36800</v>
      </c>
      <c r="D345" s="72">
        <f t="shared" si="20"/>
        <v>276</v>
      </c>
      <c r="E345" s="3">
        <v>1248090</v>
      </c>
      <c r="F345" s="5">
        <v>37026.407268518502</v>
      </c>
      <c r="G345" t="s">
        <v>31</v>
      </c>
      <c r="H345" t="s">
        <v>32</v>
      </c>
      <c r="I345" t="s">
        <v>33</v>
      </c>
      <c r="K345" t="s">
        <v>34</v>
      </c>
      <c r="L345" t="s">
        <v>35</v>
      </c>
      <c r="M345">
        <v>30895</v>
      </c>
      <c r="N345" t="s">
        <v>87</v>
      </c>
      <c r="O345" s="7">
        <v>25</v>
      </c>
      <c r="R345" t="s">
        <v>37</v>
      </c>
      <c r="S345" t="s">
        <v>38</v>
      </c>
      <c r="T345" s="11">
        <v>344</v>
      </c>
      <c r="U345" t="s">
        <v>58</v>
      </c>
      <c r="V345" t="s">
        <v>51</v>
      </c>
      <c r="W345" t="s">
        <v>52</v>
      </c>
      <c r="X345" t="s">
        <v>42</v>
      </c>
      <c r="Y345" t="s">
        <v>43</v>
      </c>
      <c r="Z345" t="s">
        <v>44</v>
      </c>
      <c r="AA345">
        <v>96004354</v>
      </c>
      <c r="AB345">
        <v>611295.1</v>
      </c>
      <c r="AC345">
        <v>29605</v>
      </c>
      <c r="AD345" s="5">
        <v>37073.701388888898</v>
      </c>
      <c r="AE345" s="5">
        <v>37164.701388888898</v>
      </c>
    </row>
    <row r="346" spans="1:31" x14ac:dyDescent="0.2">
      <c r="A346" s="71">
        <f t="shared" si="21"/>
        <v>37026</v>
      </c>
      <c r="B346" s="71" t="str">
        <f t="shared" si="22"/>
        <v>Natural Gas</v>
      </c>
      <c r="C346" s="72">
        <f t="shared" si="23"/>
        <v>755000</v>
      </c>
      <c r="D346" s="72">
        <f t="shared" si="20"/>
        <v>188.75</v>
      </c>
      <c r="E346" s="3">
        <v>1249294</v>
      </c>
      <c r="F346" s="5">
        <v>37026.475856481498</v>
      </c>
      <c r="G346" t="s">
        <v>101</v>
      </c>
      <c r="H346" t="s">
        <v>118</v>
      </c>
      <c r="I346" t="s">
        <v>33</v>
      </c>
      <c r="K346" t="s">
        <v>63</v>
      </c>
      <c r="L346" t="s">
        <v>64</v>
      </c>
      <c r="M346">
        <v>37288</v>
      </c>
      <c r="N346" t="s">
        <v>499</v>
      </c>
      <c r="P346" s="7">
        <v>5000</v>
      </c>
      <c r="R346" t="s">
        <v>66</v>
      </c>
      <c r="S346" t="s">
        <v>38</v>
      </c>
      <c r="T346" s="11">
        <v>-0.43</v>
      </c>
      <c r="U346" t="s">
        <v>144</v>
      </c>
      <c r="V346" t="s">
        <v>98</v>
      </c>
      <c r="W346" t="s">
        <v>134</v>
      </c>
      <c r="X346" t="s">
        <v>70</v>
      </c>
      <c r="Y346" t="s">
        <v>43</v>
      </c>
      <c r="Z346" t="s">
        <v>71</v>
      </c>
      <c r="AA346">
        <v>95000281</v>
      </c>
      <c r="AB346" t="s">
        <v>552</v>
      </c>
      <c r="AC346">
        <v>56264</v>
      </c>
      <c r="AD346" s="5">
        <v>37196</v>
      </c>
      <c r="AE346" s="5">
        <v>37346</v>
      </c>
    </row>
    <row r="347" spans="1:31" x14ac:dyDescent="0.2">
      <c r="A347" s="71">
        <f t="shared" si="21"/>
        <v>37026</v>
      </c>
      <c r="B347" s="71" t="str">
        <f t="shared" si="22"/>
        <v>US East Power</v>
      </c>
      <c r="C347" s="72">
        <f t="shared" si="23"/>
        <v>24000</v>
      </c>
      <c r="D347" s="72">
        <f t="shared" si="20"/>
        <v>120</v>
      </c>
      <c r="E347" s="3">
        <v>1249406</v>
      </c>
      <c r="F347" s="5">
        <v>37026.487951388903</v>
      </c>
      <c r="G347" t="s">
        <v>103</v>
      </c>
      <c r="H347" t="s">
        <v>32</v>
      </c>
      <c r="I347" t="s">
        <v>33</v>
      </c>
      <c r="K347" t="s">
        <v>34</v>
      </c>
      <c r="L347" t="s">
        <v>74</v>
      </c>
      <c r="M347">
        <v>32554</v>
      </c>
      <c r="N347" t="s">
        <v>113</v>
      </c>
      <c r="P347" s="7">
        <v>50</v>
      </c>
      <c r="R347" t="s">
        <v>37</v>
      </c>
      <c r="S347" t="s">
        <v>38</v>
      </c>
      <c r="T347" s="11">
        <v>65.25</v>
      </c>
      <c r="U347" t="s">
        <v>93</v>
      </c>
      <c r="V347" t="s">
        <v>94</v>
      </c>
      <c r="W347" t="s">
        <v>115</v>
      </c>
      <c r="X347" t="s">
        <v>42</v>
      </c>
      <c r="Y347" t="s">
        <v>43</v>
      </c>
      <c r="Z347" t="s">
        <v>44</v>
      </c>
      <c r="AA347">
        <v>96057469</v>
      </c>
      <c r="AB347">
        <v>611550.1</v>
      </c>
      <c r="AC347">
        <v>53350</v>
      </c>
      <c r="AD347" s="5">
        <v>37043.591666666704</v>
      </c>
      <c r="AE347" s="5">
        <v>37072.591666666704</v>
      </c>
    </row>
    <row r="348" spans="1:31" x14ac:dyDescent="0.2">
      <c r="A348" s="71">
        <f t="shared" si="21"/>
        <v>37026</v>
      </c>
      <c r="B348" s="71" t="str">
        <f t="shared" si="22"/>
        <v>US East Power</v>
      </c>
      <c r="C348" s="72">
        <f t="shared" si="23"/>
        <v>4000</v>
      </c>
      <c r="D348" s="72">
        <f t="shared" si="20"/>
        <v>20</v>
      </c>
      <c r="E348" s="3">
        <v>1249706</v>
      </c>
      <c r="F348" s="5">
        <v>37026.539120370398</v>
      </c>
      <c r="G348" t="s">
        <v>440</v>
      </c>
      <c r="H348" t="s">
        <v>118</v>
      </c>
      <c r="I348" t="s">
        <v>33</v>
      </c>
      <c r="K348" t="s">
        <v>34</v>
      </c>
      <c r="L348" t="s">
        <v>74</v>
      </c>
      <c r="M348">
        <v>29063</v>
      </c>
      <c r="N348" t="s">
        <v>553</v>
      </c>
      <c r="O348" s="7">
        <v>50</v>
      </c>
      <c r="R348" t="s">
        <v>37</v>
      </c>
      <c r="S348" t="s">
        <v>38</v>
      </c>
      <c r="T348" s="11">
        <v>44.75</v>
      </c>
      <c r="U348" t="s">
        <v>150</v>
      </c>
      <c r="V348" t="s">
        <v>464</v>
      </c>
      <c r="W348" t="s">
        <v>465</v>
      </c>
      <c r="X348" t="s">
        <v>42</v>
      </c>
      <c r="Y348" t="s">
        <v>43</v>
      </c>
      <c r="Z348" t="s">
        <v>44</v>
      </c>
      <c r="AA348">
        <v>96056752</v>
      </c>
      <c r="AB348">
        <v>611713.1</v>
      </c>
      <c r="AC348">
        <v>3254</v>
      </c>
      <c r="AD348" s="5">
        <v>37032.875</v>
      </c>
      <c r="AE348" s="5">
        <v>37036.875</v>
      </c>
    </row>
    <row r="349" spans="1:31" x14ac:dyDescent="0.2">
      <c r="A349" s="71">
        <f t="shared" si="21"/>
        <v>37026</v>
      </c>
      <c r="B349" s="71" t="str">
        <f t="shared" si="22"/>
        <v>US East Power</v>
      </c>
      <c r="C349" s="72">
        <f t="shared" si="23"/>
        <v>1600</v>
      </c>
      <c r="D349" s="72">
        <f t="shared" si="20"/>
        <v>8</v>
      </c>
      <c r="E349" s="3">
        <v>1249807</v>
      </c>
      <c r="F349" s="5">
        <v>37026.553287037001</v>
      </c>
      <c r="G349" t="s">
        <v>111</v>
      </c>
      <c r="H349" t="s">
        <v>32</v>
      </c>
      <c r="I349" t="s">
        <v>33</v>
      </c>
      <c r="K349" t="s">
        <v>34</v>
      </c>
      <c r="L349" t="s">
        <v>74</v>
      </c>
      <c r="M349">
        <v>29066</v>
      </c>
      <c r="N349" t="s">
        <v>554</v>
      </c>
      <c r="O349" s="7">
        <v>50</v>
      </c>
      <c r="R349" t="s">
        <v>37</v>
      </c>
      <c r="S349" t="s">
        <v>38</v>
      </c>
      <c r="T349" s="11">
        <v>43</v>
      </c>
      <c r="U349" t="s">
        <v>555</v>
      </c>
      <c r="V349" t="s">
        <v>151</v>
      </c>
      <c r="W349" t="s">
        <v>127</v>
      </c>
      <c r="X349" t="s">
        <v>42</v>
      </c>
      <c r="Y349" t="s">
        <v>43</v>
      </c>
      <c r="Z349" t="s">
        <v>44</v>
      </c>
      <c r="AB349">
        <v>611755.1</v>
      </c>
      <c r="AC349">
        <v>3246</v>
      </c>
      <c r="AD349" s="5">
        <v>37028.875</v>
      </c>
      <c r="AE349" s="5">
        <v>37029.875</v>
      </c>
    </row>
    <row r="350" spans="1:31" x14ac:dyDescent="0.2">
      <c r="A350" s="71">
        <f t="shared" ref="A350:A370" si="24">DATEVALUE(TEXT(F350, "mm/dd/yy"))</f>
        <v>37027</v>
      </c>
      <c r="B350" s="71" t="str">
        <f t="shared" ref="B350:B370" si="25">IF(K350="Power",IF(Z350="Enron Canada Corp.",LEFT(L350,9),LEFT(L350,13)),K350)</f>
        <v>US West Power</v>
      </c>
      <c r="C350" s="72">
        <f t="shared" ref="C350:C370" si="26">IF(K350="Power",((AE350-AD350+1)*16*SUM(O350:P350)),((AE350-AD350+1)*SUM(O350:P350)))</f>
        <v>400</v>
      </c>
      <c r="D350" s="72">
        <f t="shared" si="20"/>
        <v>3</v>
      </c>
      <c r="E350" s="3">
        <v>1252000</v>
      </c>
      <c r="F350" s="5">
        <v>37027.34097222222</v>
      </c>
      <c r="G350" t="s">
        <v>286</v>
      </c>
      <c r="H350" t="s">
        <v>118</v>
      </c>
      <c r="I350" t="s">
        <v>33</v>
      </c>
      <c r="K350" t="s">
        <v>34</v>
      </c>
      <c r="L350" t="s">
        <v>46</v>
      </c>
      <c r="M350">
        <v>29383</v>
      </c>
      <c r="N350" t="s">
        <v>559</v>
      </c>
      <c r="P350" s="7">
        <v>25</v>
      </c>
      <c r="R350" t="s">
        <v>37</v>
      </c>
      <c r="S350" t="s">
        <v>38</v>
      </c>
      <c r="T350" s="11">
        <v>60</v>
      </c>
      <c r="U350" t="s">
        <v>119</v>
      </c>
      <c r="V350" t="s">
        <v>446</v>
      </c>
      <c r="W350" t="s">
        <v>55</v>
      </c>
      <c r="X350" t="s">
        <v>42</v>
      </c>
      <c r="Y350" t="s">
        <v>43</v>
      </c>
      <c r="Z350" t="s">
        <v>44</v>
      </c>
      <c r="AA350">
        <v>96060365</v>
      </c>
      <c r="AB350">
        <v>612445.1</v>
      </c>
      <c r="AC350">
        <v>12</v>
      </c>
      <c r="AD350" s="5">
        <v>37028.875</v>
      </c>
      <c r="AE350" s="5">
        <v>37028.875</v>
      </c>
    </row>
    <row r="351" spans="1:31" x14ac:dyDescent="0.2">
      <c r="A351" s="71">
        <f t="shared" si="24"/>
        <v>37027</v>
      </c>
      <c r="B351" s="71" t="str">
        <f t="shared" si="25"/>
        <v>US East Power</v>
      </c>
      <c r="C351" s="72">
        <f t="shared" si="26"/>
        <v>24000</v>
      </c>
      <c r="D351" s="72">
        <f t="shared" si="20"/>
        <v>120</v>
      </c>
      <c r="E351" s="3">
        <v>1252124</v>
      </c>
      <c r="F351" s="5">
        <v>37027.345833333333</v>
      </c>
      <c r="G351" t="s">
        <v>198</v>
      </c>
      <c r="H351" t="s">
        <v>32</v>
      </c>
      <c r="I351" t="s">
        <v>33</v>
      </c>
      <c r="K351" t="s">
        <v>34</v>
      </c>
      <c r="L351" t="s">
        <v>74</v>
      </c>
      <c r="M351">
        <v>3942</v>
      </c>
      <c r="N351" t="s">
        <v>295</v>
      </c>
      <c r="O351" s="7">
        <v>50</v>
      </c>
      <c r="R351" t="s">
        <v>37</v>
      </c>
      <c r="S351" t="s">
        <v>38</v>
      </c>
      <c r="T351" s="11">
        <v>42.75</v>
      </c>
      <c r="U351" t="s">
        <v>93</v>
      </c>
      <c r="V351" t="s">
        <v>114</v>
      </c>
      <c r="W351" t="s">
        <v>115</v>
      </c>
      <c r="X351" t="s">
        <v>42</v>
      </c>
      <c r="Y351" t="s">
        <v>43</v>
      </c>
      <c r="Z351" t="s">
        <v>44</v>
      </c>
      <c r="AA351">
        <v>96057479</v>
      </c>
      <c r="AB351">
        <v>612492.1</v>
      </c>
      <c r="AC351">
        <v>55134</v>
      </c>
      <c r="AD351" s="5">
        <v>37135.591666666667</v>
      </c>
      <c r="AE351" s="5">
        <v>37164.591666666667</v>
      </c>
    </row>
    <row r="352" spans="1:31" x14ac:dyDescent="0.2">
      <c r="A352" s="71">
        <f t="shared" si="24"/>
        <v>37027</v>
      </c>
      <c r="B352" s="71" t="str">
        <f t="shared" si="25"/>
        <v>Natural Gas</v>
      </c>
      <c r="C352" s="72">
        <f t="shared" si="26"/>
        <v>3060000</v>
      </c>
      <c r="D352" s="72">
        <f t="shared" si="20"/>
        <v>765</v>
      </c>
      <c r="E352" s="3">
        <v>1252211</v>
      </c>
      <c r="F352" s="5">
        <v>37027.348611111112</v>
      </c>
      <c r="G352" t="s">
        <v>103</v>
      </c>
      <c r="H352" t="s">
        <v>118</v>
      </c>
      <c r="I352" t="s">
        <v>33</v>
      </c>
      <c r="K352" t="s">
        <v>63</v>
      </c>
      <c r="L352" t="s">
        <v>64</v>
      </c>
      <c r="M352">
        <v>49193</v>
      </c>
      <c r="N352" t="s">
        <v>409</v>
      </c>
      <c r="O352" s="7">
        <v>20000</v>
      </c>
      <c r="R352" t="s">
        <v>66</v>
      </c>
      <c r="S352" t="s">
        <v>38</v>
      </c>
      <c r="T352" s="11">
        <v>-0.01</v>
      </c>
      <c r="U352" t="s">
        <v>309</v>
      </c>
      <c r="V352" t="s">
        <v>310</v>
      </c>
      <c r="W352" t="s">
        <v>311</v>
      </c>
      <c r="X352" t="s">
        <v>70</v>
      </c>
      <c r="Y352" t="s">
        <v>43</v>
      </c>
      <c r="Z352" t="s">
        <v>71</v>
      </c>
      <c r="AA352">
        <v>96045266</v>
      </c>
      <c r="AB352" t="s">
        <v>560</v>
      </c>
      <c r="AC352">
        <v>53350</v>
      </c>
      <c r="AD352" s="5">
        <v>37043.649305555555</v>
      </c>
      <c r="AE352" s="5">
        <v>37195.649305555555</v>
      </c>
    </row>
    <row r="353" spans="1:31" x14ac:dyDescent="0.2">
      <c r="A353" s="71">
        <f t="shared" si="24"/>
        <v>37027</v>
      </c>
      <c r="B353" s="71" t="str">
        <f t="shared" si="25"/>
        <v>Natural Gas</v>
      </c>
      <c r="C353" s="72">
        <f t="shared" si="26"/>
        <v>3000000</v>
      </c>
      <c r="D353" s="72">
        <f t="shared" si="20"/>
        <v>750</v>
      </c>
      <c r="E353" s="3">
        <v>1252359</v>
      </c>
      <c r="F353" s="5">
        <v>37027.353472222225</v>
      </c>
      <c r="G353" t="s">
        <v>152</v>
      </c>
      <c r="H353" t="s">
        <v>556</v>
      </c>
      <c r="I353" t="s">
        <v>33</v>
      </c>
      <c r="K353" t="s">
        <v>63</v>
      </c>
      <c r="L353" t="s">
        <v>64</v>
      </c>
      <c r="M353">
        <v>37083</v>
      </c>
      <c r="N353" t="s">
        <v>561</v>
      </c>
      <c r="P353" s="7">
        <v>100000</v>
      </c>
      <c r="R353" t="s">
        <v>66</v>
      </c>
      <c r="S353" t="s">
        <v>38</v>
      </c>
      <c r="T353" s="11">
        <v>-5.0000000000000001E-3</v>
      </c>
      <c r="U353" t="s">
        <v>548</v>
      </c>
      <c r="V353" t="s">
        <v>310</v>
      </c>
      <c r="W353" t="s">
        <v>311</v>
      </c>
      <c r="X353" t="s">
        <v>70</v>
      </c>
      <c r="Y353" t="s">
        <v>43</v>
      </c>
      <c r="Z353" t="s">
        <v>71</v>
      </c>
      <c r="AA353">
        <v>96011840</v>
      </c>
      <c r="AB353" t="s">
        <v>562</v>
      </c>
      <c r="AC353">
        <v>57508</v>
      </c>
      <c r="AD353" s="5">
        <v>37043.875</v>
      </c>
      <c r="AE353" s="5">
        <v>37072.875</v>
      </c>
    </row>
    <row r="354" spans="1:31" x14ac:dyDescent="0.2">
      <c r="A354" s="71">
        <f t="shared" si="24"/>
        <v>37027</v>
      </c>
      <c r="B354" s="71" t="str">
        <f t="shared" si="25"/>
        <v>Natural Gas</v>
      </c>
      <c r="C354" s="72">
        <f t="shared" si="26"/>
        <v>615000</v>
      </c>
      <c r="D354" s="72">
        <f t="shared" si="20"/>
        <v>153.75</v>
      </c>
      <c r="E354" s="3">
        <v>1252499</v>
      </c>
      <c r="F354" s="5">
        <v>37027.356249999997</v>
      </c>
      <c r="G354" t="s">
        <v>275</v>
      </c>
      <c r="H354" t="s">
        <v>118</v>
      </c>
      <c r="I354" t="s">
        <v>33</v>
      </c>
      <c r="K354" t="s">
        <v>63</v>
      </c>
      <c r="L354" t="s">
        <v>64</v>
      </c>
      <c r="M354">
        <v>50473</v>
      </c>
      <c r="N354" t="s">
        <v>563</v>
      </c>
      <c r="O354" s="7">
        <v>5000</v>
      </c>
      <c r="R354" t="s">
        <v>66</v>
      </c>
      <c r="S354" t="s">
        <v>38</v>
      </c>
      <c r="T354" s="11">
        <v>-7.0000000000000007E-2</v>
      </c>
      <c r="U354" t="s">
        <v>144</v>
      </c>
      <c r="V354" t="s">
        <v>145</v>
      </c>
      <c r="W354" t="s">
        <v>146</v>
      </c>
      <c r="X354" t="s">
        <v>70</v>
      </c>
      <c r="Y354" t="s">
        <v>43</v>
      </c>
      <c r="Z354" t="s">
        <v>71</v>
      </c>
      <c r="AA354">
        <v>96030230</v>
      </c>
      <c r="AB354" t="s">
        <v>564</v>
      </c>
      <c r="AC354">
        <v>66652</v>
      </c>
      <c r="AD354" s="5">
        <v>37073</v>
      </c>
      <c r="AE354" s="5">
        <v>37195</v>
      </c>
    </row>
    <row r="355" spans="1:31" x14ac:dyDescent="0.2">
      <c r="A355" s="71">
        <f t="shared" si="24"/>
        <v>37027</v>
      </c>
      <c r="B355" s="71" t="str">
        <f t="shared" si="25"/>
        <v>US East Power</v>
      </c>
      <c r="C355" s="72">
        <f t="shared" si="26"/>
        <v>800</v>
      </c>
      <c r="D355" s="72">
        <f t="shared" si="20"/>
        <v>4</v>
      </c>
      <c r="E355" s="3">
        <v>1252745</v>
      </c>
      <c r="F355" s="5">
        <v>37027.363194444442</v>
      </c>
      <c r="G355" t="s">
        <v>565</v>
      </c>
      <c r="H355" t="s">
        <v>556</v>
      </c>
      <c r="I355" t="s">
        <v>33</v>
      </c>
      <c r="K355" t="s">
        <v>34</v>
      </c>
      <c r="L355" t="s">
        <v>74</v>
      </c>
      <c r="M355">
        <v>29088</v>
      </c>
      <c r="N355" t="s">
        <v>566</v>
      </c>
      <c r="O355" s="7">
        <v>50</v>
      </c>
      <c r="R355" t="s">
        <v>37</v>
      </c>
      <c r="S355" t="s">
        <v>38</v>
      </c>
      <c r="T355" s="11">
        <v>39.299999999999997</v>
      </c>
      <c r="U355" t="s">
        <v>567</v>
      </c>
      <c r="V355" t="s">
        <v>94</v>
      </c>
      <c r="W355" t="s">
        <v>95</v>
      </c>
      <c r="X355" t="s">
        <v>42</v>
      </c>
      <c r="Y355" t="s">
        <v>43</v>
      </c>
      <c r="Z355" t="s">
        <v>44</v>
      </c>
      <c r="AA355">
        <v>96047472</v>
      </c>
      <c r="AB355">
        <v>612617.1</v>
      </c>
      <c r="AC355">
        <v>71243</v>
      </c>
      <c r="AD355" s="5">
        <v>37028.875</v>
      </c>
      <c r="AE355" s="5">
        <v>37028.875</v>
      </c>
    </row>
    <row r="356" spans="1:31" x14ac:dyDescent="0.2">
      <c r="A356" s="71">
        <f t="shared" si="24"/>
        <v>37027</v>
      </c>
      <c r="B356" s="71" t="str">
        <f t="shared" si="25"/>
        <v>US West Power</v>
      </c>
      <c r="C356" s="72">
        <f t="shared" si="26"/>
        <v>12000</v>
      </c>
      <c r="D356" s="72">
        <f t="shared" si="20"/>
        <v>90</v>
      </c>
      <c r="E356" s="3">
        <v>1253041</v>
      </c>
      <c r="F356" s="5">
        <v>37027.369444444441</v>
      </c>
      <c r="G356" t="s">
        <v>198</v>
      </c>
      <c r="H356" t="s">
        <v>32</v>
      </c>
      <c r="I356" t="s">
        <v>33</v>
      </c>
      <c r="K356" t="s">
        <v>34</v>
      </c>
      <c r="L356" t="s">
        <v>35</v>
      </c>
      <c r="M356">
        <v>49075</v>
      </c>
      <c r="N356" t="s">
        <v>402</v>
      </c>
      <c r="P356" s="7">
        <v>25</v>
      </c>
      <c r="R356" t="s">
        <v>37</v>
      </c>
      <c r="S356" t="s">
        <v>38</v>
      </c>
      <c r="T356" s="11">
        <v>307.5</v>
      </c>
      <c r="U356" t="s">
        <v>58</v>
      </c>
      <c r="V356" t="s">
        <v>61</v>
      </c>
      <c r="W356" t="s">
        <v>41</v>
      </c>
      <c r="X356" t="s">
        <v>42</v>
      </c>
      <c r="Y356" t="s">
        <v>43</v>
      </c>
      <c r="Z356" t="s">
        <v>44</v>
      </c>
      <c r="AA356">
        <v>96057479</v>
      </c>
      <c r="AB356">
        <v>612639.1</v>
      </c>
      <c r="AC356">
        <v>55134</v>
      </c>
      <c r="AD356" s="5">
        <v>37043.875</v>
      </c>
      <c r="AE356" s="5">
        <v>37072.875</v>
      </c>
    </row>
    <row r="357" spans="1:31" x14ac:dyDescent="0.2">
      <c r="A357" s="71">
        <f t="shared" si="24"/>
        <v>37027</v>
      </c>
      <c r="B357" s="71" t="str">
        <f t="shared" si="25"/>
        <v>Natural Gas</v>
      </c>
      <c r="C357" s="72">
        <f t="shared" si="26"/>
        <v>300000</v>
      </c>
      <c r="D357" s="72">
        <f t="shared" si="20"/>
        <v>75</v>
      </c>
      <c r="E357" s="3">
        <v>1253318</v>
      </c>
      <c r="F357" s="5">
        <v>37027.373611111114</v>
      </c>
      <c r="G357" t="s">
        <v>103</v>
      </c>
      <c r="H357" t="s">
        <v>118</v>
      </c>
      <c r="I357" t="s">
        <v>33</v>
      </c>
      <c r="K357" t="s">
        <v>63</v>
      </c>
      <c r="L357" t="s">
        <v>64</v>
      </c>
      <c r="M357">
        <v>36207</v>
      </c>
      <c r="N357" t="s">
        <v>485</v>
      </c>
      <c r="O357" s="7">
        <v>10000</v>
      </c>
      <c r="R357" t="s">
        <v>66</v>
      </c>
      <c r="S357" t="s">
        <v>38</v>
      </c>
      <c r="T357" s="11">
        <v>0.17499999999999999</v>
      </c>
      <c r="U357" t="s">
        <v>144</v>
      </c>
      <c r="V357" t="s">
        <v>190</v>
      </c>
      <c r="W357" t="s">
        <v>182</v>
      </c>
      <c r="X357" t="s">
        <v>70</v>
      </c>
      <c r="Y357" t="s">
        <v>43</v>
      </c>
      <c r="Z357" t="s">
        <v>71</v>
      </c>
      <c r="AA357">
        <v>96045266</v>
      </c>
      <c r="AB357" t="s">
        <v>568</v>
      </c>
      <c r="AC357">
        <v>53350</v>
      </c>
      <c r="AD357" s="5">
        <v>37043.875</v>
      </c>
      <c r="AE357" s="5">
        <v>37072.875</v>
      </c>
    </row>
    <row r="358" spans="1:31" x14ac:dyDescent="0.2">
      <c r="A358" s="71">
        <f t="shared" si="24"/>
        <v>37027</v>
      </c>
      <c r="B358" s="71" t="str">
        <f t="shared" si="25"/>
        <v>Natural Gas</v>
      </c>
      <c r="C358" s="72">
        <f t="shared" si="26"/>
        <v>150000</v>
      </c>
      <c r="D358" s="72">
        <f t="shared" si="20"/>
        <v>37.5</v>
      </c>
      <c r="E358" s="3">
        <v>1253395</v>
      </c>
      <c r="F358" s="5">
        <v>37027.375</v>
      </c>
      <c r="G358" t="s">
        <v>328</v>
      </c>
      <c r="H358" t="s">
        <v>118</v>
      </c>
      <c r="I358" t="s">
        <v>33</v>
      </c>
      <c r="K358" t="s">
        <v>63</v>
      </c>
      <c r="L358" t="s">
        <v>64</v>
      </c>
      <c r="M358">
        <v>36100</v>
      </c>
      <c r="N358" t="s">
        <v>569</v>
      </c>
      <c r="O358" s="7">
        <v>5000</v>
      </c>
      <c r="R358" t="s">
        <v>66</v>
      </c>
      <c r="S358" t="s">
        <v>38</v>
      </c>
      <c r="T358" s="11">
        <v>9.5000000000000001E-2</v>
      </c>
      <c r="U358" t="s">
        <v>144</v>
      </c>
      <c r="V358" t="s">
        <v>190</v>
      </c>
      <c r="W358" t="s">
        <v>182</v>
      </c>
      <c r="X358" t="s">
        <v>70</v>
      </c>
      <c r="Y358" t="s">
        <v>43</v>
      </c>
      <c r="Z358" t="s">
        <v>71</v>
      </c>
      <c r="AA358">
        <v>96038419</v>
      </c>
      <c r="AB358" t="s">
        <v>570</v>
      </c>
      <c r="AC358">
        <v>69034</v>
      </c>
      <c r="AD358" s="5">
        <v>37043.875</v>
      </c>
      <c r="AE358" s="5">
        <v>37072.875</v>
      </c>
    </row>
    <row r="359" spans="1:31" x14ac:dyDescent="0.2">
      <c r="A359" s="71">
        <f t="shared" si="24"/>
        <v>37027</v>
      </c>
      <c r="B359" s="71" t="str">
        <f t="shared" si="25"/>
        <v>Natural Gas</v>
      </c>
      <c r="C359" s="72">
        <f t="shared" si="26"/>
        <v>600000</v>
      </c>
      <c r="D359" s="72">
        <f t="shared" si="20"/>
        <v>150</v>
      </c>
      <c r="E359" s="3">
        <v>1253744</v>
      </c>
      <c r="F359" s="5">
        <v>37027.380555555559</v>
      </c>
      <c r="G359" t="s">
        <v>248</v>
      </c>
      <c r="H359" t="s">
        <v>556</v>
      </c>
      <c r="I359" t="s">
        <v>33</v>
      </c>
      <c r="K359" t="s">
        <v>63</v>
      </c>
      <c r="L359" t="s">
        <v>80</v>
      </c>
      <c r="M359">
        <v>36233</v>
      </c>
      <c r="N359" t="s">
        <v>571</v>
      </c>
      <c r="P359" s="7">
        <v>20000</v>
      </c>
      <c r="R359" t="s">
        <v>66</v>
      </c>
      <c r="S359" t="s">
        <v>38</v>
      </c>
      <c r="T359" s="11">
        <v>-2.5000000000000001E-3</v>
      </c>
      <c r="U359" t="s">
        <v>572</v>
      </c>
      <c r="V359" t="s">
        <v>160</v>
      </c>
      <c r="W359" t="s">
        <v>161</v>
      </c>
      <c r="X359" t="s">
        <v>70</v>
      </c>
      <c r="Y359" t="s">
        <v>43</v>
      </c>
      <c r="Z359" t="s">
        <v>71</v>
      </c>
      <c r="AA359">
        <v>96038383</v>
      </c>
      <c r="AB359" t="s">
        <v>573</v>
      </c>
      <c r="AC359">
        <v>65291</v>
      </c>
      <c r="AD359" s="5">
        <v>37043.875</v>
      </c>
      <c r="AE359" s="5">
        <v>37072.875</v>
      </c>
    </row>
    <row r="360" spans="1:31" x14ac:dyDescent="0.2">
      <c r="A360" s="71">
        <f t="shared" si="24"/>
        <v>37027</v>
      </c>
      <c r="B360" s="71" t="str">
        <f t="shared" si="25"/>
        <v>Natural Gas</v>
      </c>
      <c r="C360" s="72">
        <f t="shared" si="26"/>
        <v>300000</v>
      </c>
      <c r="D360" s="72">
        <f t="shared" si="20"/>
        <v>75</v>
      </c>
      <c r="E360" s="3">
        <v>1254462</v>
      </c>
      <c r="F360" s="5">
        <v>37027.400694444441</v>
      </c>
      <c r="G360" t="s">
        <v>574</v>
      </c>
      <c r="H360" t="s">
        <v>556</v>
      </c>
      <c r="I360" t="s">
        <v>33</v>
      </c>
      <c r="K360" t="s">
        <v>63</v>
      </c>
      <c r="L360" t="s">
        <v>64</v>
      </c>
      <c r="M360">
        <v>37083</v>
      </c>
      <c r="N360" t="s">
        <v>561</v>
      </c>
      <c r="P360" s="7">
        <v>10000</v>
      </c>
      <c r="R360" t="s">
        <v>66</v>
      </c>
      <c r="S360" t="s">
        <v>38</v>
      </c>
      <c r="T360" s="11">
        <v>-2.5000000000000001E-3</v>
      </c>
      <c r="U360" t="s">
        <v>548</v>
      </c>
      <c r="V360" t="s">
        <v>310</v>
      </c>
      <c r="W360" t="s">
        <v>311</v>
      </c>
      <c r="X360" t="s">
        <v>70</v>
      </c>
      <c r="Y360" t="s">
        <v>43</v>
      </c>
      <c r="Z360" t="s">
        <v>71</v>
      </c>
      <c r="AB360" t="s">
        <v>575</v>
      </c>
      <c r="AC360">
        <v>56759</v>
      </c>
      <c r="AD360" s="5">
        <v>37043.875</v>
      </c>
      <c r="AE360" s="5">
        <v>37072.875</v>
      </c>
    </row>
    <row r="361" spans="1:31" x14ac:dyDescent="0.2">
      <c r="A361" s="71">
        <f t="shared" si="24"/>
        <v>37027</v>
      </c>
      <c r="B361" s="71" t="str">
        <f t="shared" si="25"/>
        <v>US West Power</v>
      </c>
      <c r="C361" s="72">
        <f t="shared" si="26"/>
        <v>12400</v>
      </c>
      <c r="D361" s="72">
        <f t="shared" si="20"/>
        <v>93</v>
      </c>
      <c r="E361" s="3">
        <v>1254784</v>
      </c>
      <c r="F361" s="5">
        <v>37027.417361111111</v>
      </c>
      <c r="G361" t="s">
        <v>576</v>
      </c>
      <c r="H361" t="s">
        <v>32</v>
      </c>
      <c r="I361" t="s">
        <v>33</v>
      </c>
      <c r="K361" t="s">
        <v>34</v>
      </c>
      <c r="L361" t="s">
        <v>35</v>
      </c>
      <c r="M361">
        <v>36473</v>
      </c>
      <c r="N361" t="s">
        <v>519</v>
      </c>
      <c r="P361" s="7">
        <v>25</v>
      </c>
      <c r="R361" t="s">
        <v>37</v>
      </c>
      <c r="S361" t="s">
        <v>38</v>
      </c>
      <c r="T361" s="11">
        <v>345</v>
      </c>
      <c r="U361" t="s">
        <v>58</v>
      </c>
      <c r="V361" t="s">
        <v>399</v>
      </c>
      <c r="W361" t="s">
        <v>41</v>
      </c>
      <c r="X361" t="s">
        <v>42</v>
      </c>
      <c r="Y361" t="s">
        <v>43</v>
      </c>
      <c r="Z361" t="s">
        <v>44</v>
      </c>
      <c r="AA361">
        <v>95001154</v>
      </c>
      <c r="AB361">
        <v>612800.1</v>
      </c>
      <c r="AC361">
        <v>2584</v>
      </c>
      <c r="AD361" s="5">
        <v>37073.875</v>
      </c>
      <c r="AE361" s="5">
        <v>37103.875</v>
      </c>
    </row>
    <row r="362" spans="1:31" x14ac:dyDescent="0.2">
      <c r="A362" s="71">
        <f t="shared" si="24"/>
        <v>37027</v>
      </c>
      <c r="B362" s="71" t="str">
        <f t="shared" si="25"/>
        <v>Natural Gas</v>
      </c>
      <c r="C362" s="72">
        <f t="shared" si="26"/>
        <v>3000000</v>
      </c>
      <c r="D362" s="72">
        <f t="shared" si="20"/>
        <v>750</v>
      </c>
      <c r="E362" s="3">
        <v>1254805</v>
      </c>
      <c r="F362" s="5">
        <v>37027.418749999997</v>
      </c>
      <c r="G362" t="s">
        <v>79</v>
      </c>
      <c r="H362" t="s">
        <v>556</v>
      </c>
      <c r="I362" t="s">
        <v>33</v>
      </c>
      <c r="K362" t="s">
        <v>63</v>
      </c>
      <c r="L362" t="s">
        <v>64</v>
      </c>
      <c r="M362">
        <v>37083</v>
      </c>
      <c r="N362" t="s">
        <v>561</v>
      </c>
      <c r="P362" s="7">
        <v>100000</v>
      </c>
      <c r="R362" t="s">
        <v>66</v>
      </c>
      <c r="S362" t="s">
        <v>38</v>
      </c>
      <c r="T362" s="11">
        <v>-5.0000000000000001E-3</v>
      </c>
      <c r="U362" t="s">
        <v>548</v>
      </c>
      <c r="V362" t="s">
        <v>310</v>
      </c>
      <c r="W362" t="s">
        <v>311</v>
      </c>
      <c r="X362" t="s">
        <v>70</v>
      </c>
      <c r="Y362" t="s">
        <v>43</v>
      </c>
      <c r="Z362" t="s">
        <v>71</v>
      </c>
      <c r="AA362">
        <v>96021110</v>
      </c>
      <c r="AB362" t="s">
        <v>577</v>
      </c>
      <c r="AC362">
        <v>57399</v>
      </c>
      <c r="AD362" s="5">
        <v>37043.875</v>
      </c>
      <c r="AE362" s="5">
        <v>37072.875</v>
      </c>
    </row>
    <row r="363" spans="1:31" x14ac:dyDescent="0.2">
      <c r="A363" s="71">
        <f t="shared" si="24"/>
        <v>37027</v>
      </c>
      <c r="B363" s="71" t="str">
        <f t="shared" si="25"/>
        <v>Natural Gas</v>
      </c>
      <c r="C363" s="72">
        <f t="shared" si="26"/>
        <v>150000</v>
      </c>
      <c r="D363" s="72">
        <f t="shared" si="20"/>
        <v>37.5</v>
      </c>
      <c r="E363" s="3">
        <v>1255116</v>
      </c>
      <c r="F363" s="5">
        <v>37027.441666666666</v>
      </c>
      <c r="G363" t="s">
        <v>142</v>
      </c>
      <c r="H363" t="s">
        <v>118</v>
      </c>
      <c r="I363" t="s">
        <v>33</v>
      </c>
      <c r="K363" t="s">
        <v>63</v>
      </c>
      <c r="L363" t="s">
        <v>64</v>
      </c>
      <c r="M363">
        <v>36100</v>
      </c>
      <c r="N363" t="s">
        <v>569</v>
      </c>
      <c r="P363" s="7">
        <v>5000</v>
      </c>
      <c r="R363" t="s">
        <v>66</v>
      </c>
      <c r="S363" t="s">
        <v>38</v>
      </c>
      <c r="T363" s="11">
        <v>9.2499999999999999E-2</v>
      </c>
      <c r="U363" t="s">
        <v>144</v>
      </c>
      <c r="V363" t="s">
        <v>190</v>
      </c>
      <c r="W363" t="s">
        <v>182</v>
      </c>
      <c r="X363" t="s">
        <v>70</v>
      </c>
      <c r="Y363" t="s">
        <v>43</v>
      </c>
      <c r="Z363" t="s">
        <v>71</v>
      </c>
      <c r="AA363">
        <v>96043502</v>
      </c>
      <c r="AB363" t="s">
        <v>578</v>
      </c>
      <c r="AC363">
        <v>57543</v>
      </c>
      <c r="AD363" s="5">
        <v>37043.875</v>
      </c>
      <c r="AE363" s="5">
        <v>37072.875</v>
      </c>
    </row>
    <row r="364" spans="1:31" x14ac:dyDescent="0.2">
      <c r="A364" s="71">
        <f t="shared" si="24"/>
        <v>37027</v>
      </c>
      <c r="B364" s="71" t="str">
        <f t="shared" si="25"/>
        <v>Natural Gas</v>
      </c>
      <c r="C364" s="72">
        <f t="shared" si="26"/>
        <v>300000</v>
      </c>
      <c r="D364" s="72">
        <f t="shared" si="20"/>
        <v>75</v>
      </c>
      <c r="E364" s="3">
        <v>1255354</v>
      </c>
      <c r="F364" s="5">
        <v>37027.461111111108</v>
      </c>
      <c r="G364" t="s">
        <v>79</v>
      </c>
      <c r="H364" t="s">
        <v>556</v>
      </c>
      <c r="I364" t="s">
        <v>33</v>
      </c>
      <c r="K364" t="s">
        <v>63</v>
      </c>
      <c r="L364" t="s">
        <v>80</v>
      </c>
      <c r="M364">
        <v>37347</v>
      </c>
      <c r="N364" t="s">
        <v>579</v>
      </c>
      <c r="P364" s="7">
        <v>10000</v>
      </c>
      <c r="R364" t="s">
        <v>66</v>
      </c>
      <c r="S364" t="s">
        <v>38</v>
      </c>
      <c r="T364" s="11">
        <v>5.0000000000000001E-3</v>
      </c>
      <c r="U364" t="s">
        <v>572</v>
      </c>
      <c r="V364" t="s">
        <v>246</v>
      </c>
      <c r="W364" t="s">
        <v>182</v>
      </c>
      <c r="X364" t="s">
        <v>70</v>
      </c>
      <c r="Y364" t="s">
        <v>43</v>
      </c>
      <c r="Z364" t="s">
        <v>71</v>
      </c>
      <c r="AA364">
        <v>96021110</v>
      </c>
      <c r="AB364" t="s">
        <v>580</v>
      </c>
      <c r="AC364">
        <v>57399</v>
      </c>
      <c r="AD364" s="5">
        <v>37043.875</v>
      </c>
      <c r="AE364" s="5">
        <v>37072.875</v>
      </c>
    </row>
    <row r="365" spans="1:31" x14ac:dyDescent="0.2">
      <c r="A365" s="71">
        <f t="shared" si="24"/>
        <v>37027</v>
      </c>
      <c r="B365" s="71" t="str">
        <f t="shared" si="25"/>
        <v>US West Power</v>
      </c>
      <c r="C365" s="72">
        <f t="shared" si="26"/>
        <v>36800</v>
      </c>
      <c r="D365" s="72">
        <f t="shared" si="20"/>
        <v>276</v>
      </c>
      <c r="E365" s="3">
        <v>1255441</v>
      </c>
      <c r="F365" s="5">
        <v>37027.476388888892</v>
      </c>
      <c r="G365" t="s">
        <v>198</v>
      </c>
      <c r="H365" t="s">
        <v>32</v>
      </c>
      <c r="I365" t="s">
        <v>33</v>
      </c>
      <c r="K365" t="s">
        <v>34</v>
      </c>
      <c r="L365" t="s">
        <v>35</v>
      </c>
      <c r="M365">
        <v>30895</v>
      </c>
      <c r="N365" t="s">
        <v>87</v>
      </c>
      <c r="P365" s="7">
        <v>25</v>
      </c>
      <c r="R365" t="s">
        <v>37</v>
      </c>
      <c r="S365" t="s">
        <v>38</v>
      </c>
      <c r="T365" s="11">
        <v>332.5</v>
      </c>
      <c r="U365" t="s">
        <v>58</v>
      </c>
      <c r="V365" t="s">
        <v>51</v>
      </c>
      <c r="W365" t="s">
        <v>52</v>
      </c>
      <c r="X365" t="s">
        <v>42</v>
      </c>
      <c r="Y365" t="s">
        <v>43</v>
      </c>
      <c r="Z365" t="s">
        <v>44</v>
      </c>
      <c r="AA365">
        <v>96057479</v>
      </c>
      <c r="AB365">
        <v>612953.1</v>
      </c>
      <c r="AC365">
        <v>55134</v>
      </c>
      <c r="AD365" s="5">
        <v>37073.701388888891</v>
      </c>
      <c r="AE365" s="5">
        <v>37164.701388888891</v>
      </c>
    </row>
    <row r="366" spans="1:31" x14ac:dyDescent="0.2">
      <c r="A366" s="71">
        <f t="shared" si="24"/>
        <v>37027</v>
      </c>
      <c r="B366" s="71" t="str">
        <f t="shared" si="25"/>
        <v>Natural Gas</v>
      </c>
      <c r="C366" s="72">
        <f t="shared" si="26"/>
        <v>600000</v>
      </c>
      <c r="D366" s="72">
        <f t="shared" si="20"/>
        <v>150</v>
      </c>
      <c r="E366" s="3">
        <v>1255759</v>
      </c>
      <c r="F366" s="5">
        <v>37027.529861111114</v>
      </c>
      <c r="G366" t="s">
        <v>103</v>
      </c>
      <c r="H366" t="s">
        <v>556</v>
      </c>
      <c r="I366" t="s">
        <v>33</v>
      </c>
      <c r="K366" t="s">
        <v>63</v>
      </c>
      <c r="L366" t="s">
        <v>64</v>
      </c>
      <c r="M366">
        <v>37105</v>
      </c>
      <c r="N366" t="s">
        <v>581</v>
      </c>
      <c r="O366" s="7">
        <v>20000</v>
      </c>
      <c r="R366" t="s">
        <v>66</v>
      </c>
      <c r="S366" t="s">
        <v>38</v>
      </c>
      <c r="T366" s="11">
        <v>-0.13500000000000001</v>
      </c>
      <c r="U366" t="s">
        <v>548</v>
      </c>
      <c r="V366" t="s">
        <v>310</v>
      </c>
      <c r="W366" t="s">
        <v>311</v>
      </c>
      <c r="X366" t="s">
        <v>70</v>
      </c>
      <c r="Y366" t="s">
        <v>43</v>
      </c>
      <c r="Z366" t="s">
        <v>71</v>
      </c>
      <c r="AA366">
        <v>96045266</v>
      </c>
      <c r="AB366" t="s">
        <v>582</v>
      </c>
      <c r="AC366">
        <v>53350</v>
      </c>
      <c r="AD366" s="5">
        <v>37043.875</v>
      </c>
      <c r="AE366" s="5">
        <v>37072.875</v>
      </c>
    </row>
    <row r="367" spans="1:31" x14ac:dyDescent="0.2">
      <c r="A367" s="71">
        <f t="shared" si="24"/>
        <v>37027</v>
      </c>
      <c r="B367" s="71" t="str">
        <f t="shared" si="25"/>
        <v>Natural Gas</v>
      </c>
      <c r="C367" s="72">
        <f t="shared" si="26"/>
        <v>300000</v>
      </c>
      <c r="D367" s="72">
        <f t="shared" si="20"/>
        <v>75</v>
      </c>
      <c r="E367" s="3">
        <v>1255805</v>
      </c>
      <c r="F367" s="5">
        <v>37027.53402777778</v>
      </c>
      <c r="G367" t="s">
        <v>103</v>
      </c>
      <c r="H367" t="s">
        <v>556</v>
      </c>
      <c r="I367" t="s">
        <v>33</v>
      </c>
      <c r="K367" t="s">
        <v>63</v>
      </c>
      <c r="L367" t="s">
        <v>64</v>
      </c>
      <c r="M367">
        <v>37101</v>
      </c>
      <c r="N367" t="s">
        <v>583</v>
      </c>
      <c r="O367" s="7">
        <v>10000</v>
      </c>
      <c r="R367" t="s">
        <v>66</v>
      </c>
      <c r="S367" t="s">
        <v>38</v>
      </c>
      <c r="T367" s="11">
        <v>-0.10249999999999999</v>
      </c>
      <c r="U367" t="s">
        <v>548</v>
      </c>
      <c r="V367" t="s">
        <v>310</v>
      </c>
      <c r="W367" t="s">
        <v>311</v>
      </c>
      <c r="X367" t="s">
        <v>70</v>
      </c>
      <c r="Y367" t="s">
        <v>43</v>
      </c>
      <c r="Z367" t="s">
        <v>71</v>
      </c>
      <c r="AA367">
        <v>96045266</v>
      </c>
      <c r="AB367" t="s">
        <v>584</v>
      </c>
      <c r="AC367">
        <v>53350</v>
      </c>
      <c r="AD367" s="5">
        <v>37043.875</v>
      </c>
      <c r="AE367" s="5">
        <v>37072.875</v>
      </c>
    </row>
    <row r="368" spans="1:31" x14ac:dyDescent="0.2">
      <c r="A368" s="71">
        <f t="shared" si="24"/>
        <v>37027</v>
      </c>
      <c r="B368" s="71" t="str">
        <f t="shared" si="25"/>
        <v>US East Power</v>
      </c>
      <c r="C368" s="72">
        <f t="shared" si="26"/>
        <v>24000</v>
      </c>
      <c r="D368" s="72">
        <f t="shared" si="20"/>
        <v>120</v>
      </c>
      <c r="E368" s="3">
        <v>1256122</v>
      </c>
      <c r="F368" s="5">
        <v>37027.552083333336</v>
      </c>
      <c r="G368" t="s">
        <v>120</v>
      </c>
      <c r="H368" t="s">
        <v>118</v>
      </c>
      <c r="I368" t="s">
        <v>33</v>
      </c>
      <c r="K368" t="s">
        <v>34</v>
      </c>
      <c r="L368" t="s">
        <v>74</v>
      </c>
      <c r="M368">
        <v>33277</v>
      </c>
      <c r="N368" t="s">
        <v>121</v>
      </c>
      <c r="P368" s="7">
        <v>50</v>
      </c>
      <c r="R368" t="s">
        <v>37</v>
      </c>
      <c r="S368" t="s">
        <v>38</v>
      </c>
      <c r="T368" s="11">
        <v>36.9</v>
      </c>
      <c r="U368" t="s">
        <v>585</v>
      </c>
      <c r="V368" t="s">
        <v>123</v>
      </c>
      <c r="W368" t="s">
        <v>124</v>
      </c>
      <c r="X368" t="s">
        <v>42</v>
      </c>
      <c r="Y368" t="s">
        <v>43</v>
      </c>
      <c r="Z368" t="s">
        <v>44</v>
      </c>
      <c r="AA368">
        <v>96004396</v>
      </c>
      <c r="AB368">
        <v>613204.1</v>
      </c>
      <c r="AC368">
        <v>64245</v>
      </c>
      <c r="AD368" s="5">
        <v>37135.710416666669</v>
      </c>
      <c r="AE368" s="5">
        <v>37164.710416666669</v>
      </c>
    </row>
    <row r="369" spans="1:31" x14ac:dyDescent="0.2">
      <c r="A369" s="71">
        <f t="shared" si="24"/>
        <v>37027</v>
      </c>
      <c r="B369" s="71" t="str">
        <f t="shared" si="25"/>
        <v>Natural Gas</v>
      </c>
      <c r="C369" s="72">
        <f t="shared" si="26"/>
        <v>150000</v>
      </c>
      <c r="D369" s="72">
        <f t="shared" si="20"/>
        <v>37.5</v>
      </c>
      <c r="E369" s="3">
        <v>1256667</v>
      </c>
      <c r="F369" s="5">
        <v>37027.588194444441</v>
      </c>
      <c r="G369" t="s">
        <v>152</v>
      </c>
      <c r="H369" t="s">
        <v>118</v>
      </c>
      <c r="I369" t="s">
        <v>33</v>
      </c>
      <c r="K369" t="s">
        <v>63</v>
      </c>
      <c r="L369" t="s">
        <v>64</v>
      </c>
      <c r="M369">
        <v>38623</v>
      </c>
      <c r="N369" t="s">
        <v>586</v>
      </c>
      <c r="P369" s="7">
        <v>5000</v>
      </c>
      <c r="R369" t="s">
        <v>66</v>
      </c>
      <c r="S369" t="s">
        <v>38</v>
      </c>
      <c r="T369" s="11">
        <v>-8.5000000000000006E-2</v>
      </c>
      <c r="U369" t="s">
        <v>144</v>
      </c>
      <c r="V369" t="s">
        <v>145</v>
      </c>
      <c r="W369" t="s">
        <v>146</v>
      </c>
      <c r="X369" t="s">
        <v>70</v>
      </c>
      <c r="Y369" t="s">
        <v>43</v>
      </c>
      <c r="Z369" t="s">
        <v>71</v>
      </c>
      <c r="AA369">
        <v>96011840</v>
      </c>
      <c r="AB369" t="s">
        <v>587</v>
      </c>
      <c r="AC369">
        <v>57508</v>
      </c>
      <c r="AD369" s="5">
        <v>37043.875</v>
      </c>
      <c r="AE369" s="5">
        <v>37072.875</v>
      </c>
    </row>
    <row r="370" spans="1:31" x14ac:dyDescent="0.2">
      <c r="A370" s="71">
        <f t="shared" si="24"/>
        <v>37027</v>
      </c>
      <c r="B370" s="71" t="str">
        <f t="shared" si="25"/>
        <v>Natural Gas</v>
      </c>
      <c r="C370" s="72">
        <f t="shared" si="26"/>
        <v>300000</v>
      </c>
      <c r="D370" s="72">
        <f t="shared" si="20"/>
        <v>75</v>
      </c>
      <c r="E370" s="3">
        <v>1256905</v>
      </c>
      <c r="F370" s="5">
        <v>37027.663888888892</v>
      </c>
      <c r="G370" t="s">
        <v>200</v>
      </c>
      <c r="H370" t="s">
        <v>556</v>
      </c>
      <c r="I370" t="s">
        <v>33</v>
      </c>
      <c r="K370" t="s">
        <v>63</v>
      </c>
      <c r="L370" t="s">
        <v>80</v>
      </c>
      <c r="M370">
        <v>42364</v>
      </c>
      <c r="N370" t="s">
        <v>588</v>
      </c>
      <c r="O370" s="7">
        <v>10000</v>
      </c>
      <c r="R370" t="s">
        <v>66</v>
      </c>
      <c r="S370" t="s">
        <v>38</v>
      </c>
      <c r="T370" s="11">
        <v>0</v>
      </c>
      <c r="U370" t="s">
        <v>589</v>
      </c>
      <c r="V370" t="s">
        <v>160</v>
      </c>
      <c r="W370" t="s">
        <v>161</v>
      </c>
      <c r="X370" t="s">
        <v>70</v>
      </c>
      <c r="Y370" t="s">
        <v>43</v>
      </c>
      <c r="Z370" t="s">
        <v>71</v>
      </c>
      <c r="AB370" t="s">
        <v>590</v>
      </c>
      <c r="AC370">
        <v>68856</v>
      </c>
      <c r="AD370" s="5">
        <v>37043.875</v>
      </c>
      <c r="AE370" s="5">
        <v>37072.875</v>
      </c>
    </row>
    <row r="371" spans="1:31" x14ac:dyDescent="0.2">
      <c r="A371" s="71">
        <f t="shared" ref="A371:A397" si="27">DATEVALUE(TEXT(F371, "mm/dd/yy"))</f>
        <v>37028</v>
      </c>
      <c r="B371" s="71" t="str">
        <f t="shared" ref="B371:B397" si="28">IF(K371="Power",IF(Z371="Enron Canada Corp.",LEFT(L371,9),LEFT(L371,13)),K371)</f>
        <v>US East Power</v>
      </c>
      <c r="C371" s="72">
        <f t="shared" ref="C371:C397" si="29">IF(K371="Power",((AE371-AD371+1)*16*SUM(O371:P371)),((AE371-AD371+1)*SUM(O371:P371)))</f>
        <v>24000</v>
      </c>
      <c r="D371" s="72">
        <f t="shared" si="20"/>
        <v>120</v>
      </c>
      <c r="E371" s="3">
        <v>1257542</v>
      </c>
      <c r="F371" s="5">
        <v>37028.278912037</v>
      </c>
      <c r="G371" t="s">
        <v>198</v>
      </c>
      <c r="H371" t="s">
        <v>32</v>
      </c>
      <c r="I371" t="s">
        <v>33</v>
      </c>
      <c r="K371" t="s">
        <v>34</v>
      </c>
      <c r="L371" t="s">
        <v>74</v>
      </c>
      <c r="M371">
        <v>32554</v>
      </c>
      <c r="N371" t="s">
        <v>113</v>
      </c>
      <c r="O371" s="7">
        <v>50</v>
      </c>
      <c r="R371" t="s">
        <v>37</v>
      </c>
      <c r="S371" t="s">
        <v>38</v>
      </c>
      <c r="T371" s="11">
        <v>61</v>
      </c>
      <c r="U371" t="s">
        <v>93</v>
      </c>
      <c r="V371" t="s">
        <v>94</v>
      </c>
      <c r="W371" t="s">
        <v>115</v>
      </c>
      <c r="X371" t="s">
        <v>42</v>
      </c>
      <c r="Y371" t="s">
        <v>43</v>
      </c>
      <c r="Z371" t="s">
        <v>44</v>
      </c>
      <c r="AA371">
        <v>96057479</v>
      </c>
      <c r="AB371">
        <v>613639.1</v>
      </c>
      <c r="AC371">
        <v>55134</v>
      </c>
      <c r="AD371" s="5">
        <v>37043.591666666704</v>
      </c>
      <c r="AE371" s="5">
        <v>37072.591666666704</v>
      </c>
    </row>
    <row r="372" spans="1:31" x14ac:dyDescent="0.2">
      <c r="A372" s="71">
        <f t="shared" si="27"/>
        <v>37028</v>
      </c>
      <c r="B372" s="71" t="str">
        <f t="shared" si="28"/>
        <v>US East Power</v>
      </c>
      <c r="C372" s="72">
        <f t="shared" si="29"/>
        <v>24000</v>
      </c>
      <c r="D372" s="72">
        <f t="shared" si="20"/>
        <v>120</v>
      </c>
      <c r="E372" s="3">
        <v>1257549</v>
      </c>
      <c r="F372" s="5">
        <v>37028.280428240701</v>
      </c>
      <c r="G372" t="s">
        <v>198</v>
      </c>
      <c r="H372" t="s">
        <v>32</v>
      </c>
      <c r="I372" t="s">
        <v>33</v>
      </c>
      <c r="K372" t="s">
        <v>34</v>
      </c>
      <c r="L372" t="s">
        <v>74</v>
      </c>
      <c r="M372">
        <v>32554</v>
      </c>
      <c r="N372" t="s">
        <v>113</v>
      </c>
      <c r="O372" s="7">
        <v>50</v>
      </c>
      <c r="R372" t="s">
        <v>37</v>
      </c>
      <c r="S372" t="s">
        <v>38</v>
      </c>
      <c r="T372" s="11">
        <v>60.75</v>
      </c>
      <c r="U372" t="s">
        <v>93</v>
      </c>
      <c r="V372" t="s">
        <v>94</v>
      </c>
      <c r="W372" t="s">
        <v>115</v>
      </c>
      <c r="X372" t="s">
        <v>42</v>
      </c>
      <c r="Y372" t="s">
        <v>43</v>
      </c>
      <c r="Z372" t="s">
        <v>44</v>
      </c>
      <c r="AA372">
        <v>96057479</v>
      </c>
      <c r="AB372">
        <v>613645.1</v>
      </c>
      <c r="AC372">
        <v>55134</v>
      </c>
      <c r="AD372" s="5">
        <v>37043.591666666704</v>
      </c>
      <c r="AE372" s="5">
        <v>37072.591666666704</v>
      </c>
    </row>
    <row r="373" spans="1:31" x14ac:dyDescent="0.2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1257585</v>
      </c>
      <c r="F373" s="5">
        <v>37028.285266203697</v>
      </c>
      <c r="G373" t="s">
        <v>198</v>
      </c>
      <c r="H373" t="s">
        <v>32</v>
      </c>
      <c r="I373" t="s">
        <v>33</v>
      </c>
      <c r="K373" t="s">
        <v>34</v>
      </c>
      <c r="L373" t="s">
        <v>74</v>
      </c>
      <c r="M373">
        <v>32554</v>
      </c>
      <c r="N373" t="s">
        <v>113</v>
      </c>
      <c r="O373" s="7">
        <v>50</v>
      </c>
      <c r="R373" t="s">
        <v>37</v>
      </c>
      <c r="S373" t="s">
        <v>38</v>
      </c>
      <c r="T373" s="11">
        <v>60.5</v>
      </c>
      <c r="U373" t="s">
        <v>93</v>
      </c>
      <c r="V373" t="s">
        <v>94</v>
      </c>
      <c r="W373" t="s">
        <v>115</v>
      </c>
      <c r="X373" t="s">
        <v>42</v>
      </c>
      <c r="Y373" t="s">
        <v>43</v>
      </c>
      <c r="Z373" t="s">
        <v>44</v>
      </c>
      <c r="AA373">
        <v>96057479</v>
      </c>
      <c r="AB373">
        <v>613676.1</v>
      </c>
      <c r="AC373">
        <v>55134</v>
      </c>
      <c r="AD373" s="5">
        <v>37043.591666666704</v>
      </c>
      <c r="AE373" s="5">
        <v>37072.591666666704</v>
      </c>
    </row>
    <row r="374" spans="1:31" x14ac:dyDescent="0.2">
      <c r="A374" s="71">
        <f t="shared" si="27"/>
        <v>37028</v>
      </c>
      <c r="B374" s="71" t="str">
        <f t="shared" si="28"/>
        <v>US East Power</v>
      </c>
      <c r="C374" s="72">
        <f t="shared" si="29"/>
        <v>4000</v>
      </c>
      <c r="D374" s="72">
        <f t="shared" si="20"/>
        <v>20</v>
      </c>
      <c r="E374" s="3">
        <v>1257590</v>
      </c>
      <c r="F374" s="5">
        <v>37028.285810185203</v>
      </c>
      <c r="G374" t="s">
        <v>467</v>
      </c>
      <c r="H374" t="s">
        <v>118</v>
      </c>
      <c r="I374" t="s">
        <v>33</v>
      </c>
      <c r="K374" t="s">
        <v>34</v>
      </c>
      <c r="L374" t="s">
        <v>74</v>
      </c>
      <c r="M374">
        <v>29089</v>
      </c>
      <c r="N374" t="s">
        <v>595</v>
      </c>
      <c r="O374" s="7">
        <v>50</v>
      </c>
      <c r="R374" t="s">
        <v>37</v>
      </c>
      <c r="S374" t="s">
        <v>38</v>
      </c>
      <c r="T374" s="11">
        <v>39</v>
      </c>
      <c r="U374" t="s">
        <v>150</v>
      </c>
      <c r="V374" t="s">
        <v>94</v>
      </c>
      <c r="W374" t="s">
        <v>95</v>
      </c>
      <c r="X374" t="s">
        <v>42</v>
      </c>
      <c r="Y374" t="s">
        <v>43</v>
      </c>
      <c r="Z374" t="s">
        <v>44</v>
      </c>
      <c r="AB374">
        <v>613683.1</v>
      </c>
      <c r="AC374">
        <v>27457</v>
      </c>
      <c r="AD374" s="5">
        <v>37032.875</v>
      </c>
      <c r="AE374" s="5">
        <v>37036.875</v>
      </c>
    </row>
    <row r="375" spans="1:31" x14ac:dyDescent="0.2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1257607</v>
      </c>
      <c r="F375" s="5">
        <v>37028.286967592598</v>
      </c>
      <c r="G375" t="s">
        <v>467</v>
      </c>
      <c r="H375" t="s">
        <v>118</v>
      </c>
      <c r="I375" t="s">
        <v>33</v>
      </c>
      <c r="K375" t="s">
        <v>34</v>
      </c>
      <c r="L375" t="s">
        <v>74</v>
      </c>
      <c r="M375">
        <v>29089</v>
      </c>
      <c r="N375" t="s">
        <v>595</v>
      </c>
      <c r="O375" s="7">
        <v>50</v>
      </c>
      <c r="R375" t="s">
        <v>37</v>
      </c>
      <c r="S375" t="s">
        <v>38</v>
      </c>
      <c r="T375" s="11">
        <v>39</v>
      </c>
      <c r="U375" t="s">
        <v>150</v>
      </c>
      <c r="V375" t="s">
        <v>94</v>
      </c>
      <c r="W375" t="s">
        <v>95</v>
      </c>
      <c r="X375" t="s">
        <v>42</v>
      </c>
      <c r="Y375" t="s">
        <v>43</v>
      </c>
      <c r="Z375" t="s">
        <v>44</v>
      </c>
      <c r="AB375">
        <v>613694.1</v>
      </c>
      <c r="AC375">
        <v>27457</v>
      </c>
      <c r="AD375" s="5">
        <v>37032.875</v>
      </c>
      <c r="AE375" s="5">
        <v>37036.875</v>
      </c>
    </row>
    <row r="376" spans="1:31" x14ac:dyDescent="0.2">
      <c r="A376" s="71">
        <f t="shared" si="27"/>
        <v>37028</v>
      </c>
      <c r="B376" s="71" t="str">
        <f t="shared" si="28"/>
        <v>US East Power</v>
      </c>
      <c r="C376" s="72">
        <f t="shared" si="29"/>
        <v>800</v>
      </c>
      <c r="D376" s="72">
        <f t="shared" si="20"/>
        <v>4</v>
      </c>
      <c r="E376" s="3">
        <v>1257956</v>
      </c>
      <c r="F376" s="5">
        <v>37028.324027777802</v>
      </c>
      <c r="G376" t="s">
        <v>565</v>
      </c>
      <c r="H376" t="s">
        <v>596</v>
      </c>
      <c r="I376" t="s">
        <v>33</v>
      </c>
      <c r="K376" t="s">
        <v>34</v>
      </c>
      <c r="L376" t="s">
        <v>74</v>
      </c>
      <c r="M376">
        <v>29088</v>
      </c>
      <c r="N376" t="s">
        <v>597</v>
      </c>
      <c r="O376" s="7">
        <v>50</v>
      </c>
      <c r="R376" t="s">
        <v>37</v>
      </c>
      <c r="S376" t="s">
        <v>38</v>
      </c>
      <c r="T376" s="11">
        <v>38.799999999999997</v>
      </c>
      <c r="U376" t="s">
        <v>567</v>
      </c>
      <c r="V376" t="s">
        <v>94</v>
      </c>
      <c r="W376" t="s">
        <v>95</v>
      </c>
      <c r="X376" t="s">
        <v>42</v>
      </c>
      <c r="Y376" t="s">
        <v>43</v>
      </c>
      <c r="Z376" t="s">
        <v>44</v>
      </c>
      <c r="AA376">
        <v>96047472</v>
      </c>
      <c r="AB376">
        <v>613821.1</v>
      </c>
      <c r="AC376">
        <v>71243</v>
      </c>
      <c r="AD376" s="5">
        <v>37029.875</v>
      </c>
      <c r="AE376" s="5">
        <v>37029.875</v>
      </c>
    </row>
    <row r="377" spans="1:31" x14ac:dyDescent="0.2">
      <c r="A377" s="71">
        <f t="shared" si="27"/>
        <v>37028</v>
      </c>
      <c r="B377" s="71" t="str">
        <f t="shared" si="28"/>
        <v>US West Power</v>
      </c>
      <c r="C377" s="72">
        <f t="shared" si="29"/>
        <v>800</v>
      </c>
      <c r="D377" s="72">
        <f t="shared" si="20"/>
        <v>6</v>
      </c>
      <c r="E377" s="3">
        <v>1258332</v>
      </c>
      <c r="F377" s="5">
        <v>37028.342025462996</v>
      </c>
      <c r="G377" t="s">
        <v>286</v>
      </c>
      <c r="H377" t="s">
        <v>118</v>
      </c>
      <c r="I377" t="s">
        <v>33</v>
      </c>
      <c r="K377" t="s">
        <v>34</v>
      </c>
      <c r="L377" t="s">
        <v>46</v>
      </c>
      <c r="M377">
        <v>29487</v>
      </c>
      <c r="N377" t="s">
        <v>598</v>
      </c>
      <c r="P377" s="7">
        <v>25</v>
      </c>
      <c r="R377" t="s">
        <v>37</v>
      </c>
      <c r="S377" t="s">
        <v>38</v>
      </c>
      <c r="T377" s="11">
        <v>165</v>
      </c>
      <c r="U377" t="s">
        <v>119</v>
      </c>
      <c r="V377" t="s">
        <v>314</v>
      </c>
      <c r="W377" t="s">
        <v>55</v>
      </c>
      <c r="X377" t="s">
        <v>42</v>
      </c>
      <c r="Y377" t="s">
        <v>43</v>
      </c>
      <c r="Z377" t="s">
        <v>44</v>
      </c>
      <c r="AA377">
        <v>96060365</v>
      </c>
      <c r="AB377">
        <v>613916.1</v>
      </c>
      <c r="AC377">
        <v>12</v>
      </c>
      <c r="AD377" s="5">
        <v>37029.875</v>
      </c>
      <c r="AE377" s="5">
        <v>37030.875</v>
      </c>
    </row>
    <row r="378" spans="1:31" x14ac:dyDescent="0.2">
      <c r="A378" s="71">
        <f t="shared" si="27"/>
        <v>37028</v>
      </c>
      <c r="B378" s="71" t="str">
        <f t="shared" si="28"/>
        <v>US West Power</v>
      </c>
      <c r="C378" s="72">
        <f t="shared" si="29"/>
        <v>320</v>
      </c>
      <c r="D378" s="72">
        <f t="shared" si="20"/>
        <v>2.4</v>
      </c>
      <c r="E378" s="3">
        <v>1258345</v>
      </c>
      <c r="F378" s="5">
        <v>37028.342650462997</v>
      </c>
      <c r="G378" t="s">
        <v>286</v>
      </c>
      <c r="H378" t="s">
        <v>118</v>
      </c>
      <c r="I378" t="s">
        <v>33</v>
      </c>
      <c r="K378" t="s">
        <v>34</v>
      </c>
      <c r="L378" t="s">
        <v>46</v>
      </c>
      <c r="M378">
        <v>48326</v>
      </c>
      <c r="N378" t="s">
        <v>599</v>
      </c>
      <c r="P378" s="7">
        <v>10</v>
      </c>
      <c r="R378" t="s">
        <v>37</v>
      </c>
      <c r="S378" t="s">
        <v>38</v>
      </c>
      <c r="T378" s="11">
        <v>162</v>
      </c>
      <c r="U378" t="s">
        <v>119</v>
      </c>
      <c r="V378" t="s">
        <v>446</v>
      </c>
      <c r="W378" t="s">
        <v>55</v>
      </c>
      <c r="X378" t="s">
        <v>42</v>
      </c>
      <c r="Y378" t="s">
        <v>43</v>
      </c>
      <c r="Z378" t="s">
        <v>44</v>
      </c>
      <c r="AA378">
        <v>96060365</v>
      </c>
      <c r="AB378">
        <v>613922.1</v>
      </c>
      <c r="AC378">
        <v>12</v>
      </c>
      <c r="AD378" s="5">
        <v>37029.875</v>
      </c>
      <c r="AE378" s="5">
        <v>37030.875</v>
      </c>
    </row>
    <row r="379" spans="1:31" x14ac:dyDescent="0.2">
      <c r="A379" s="71">
        <f t="shared" si="27"/>
        <v>37028</v>
      </c>
      <c r="B379" s="71" t="str">
        <f t="shared" si="28"/>
        <v>US West Power</v>
      </c>
      <c r="C379" s="72">
        <f t="shared" si="29"/>
        <v>800</v>
      </c>
      <c r="D379" s="72">
        <f t="shared" si="20"/>
        <v>6</v>
      </c>
      <c r="E379" s="3">
        <v>1258346</v>
      </c>
      <c r="F379" s="5">
        <v>37028.342708333301</v>
      </c>
      <c r="G379" t="s">
        <v>286</v>
      </c>
      <c r="H379" t="s">
        <v>118</v>
      </c>
      <c r="I379" t="s">
        <v>33</v>
      </c>
      <c r="K379" t="s">
        <v>34</v>
      </c>
      <c r="L379" t="s">
        <v>46</v>
      </c>
      <c r="M379">
        <v>29487</v>
      </c>
      <c r="N379" t="s">
        <v>598</v>
      </c>
      <c r="P379" s="7">
        <v>25</v>
      </c>
      <c r="R379" t="s">
        <v>37</v>
      </c>
      <c r="S379" t="s">
        <v>38</v>
      </c>
      <c r="T379" s="11">
        <v>165</v>
      </c>
      <c r="U379" t="s">
        <v>119</v>
      </c>
      <c r="V379" t="s">
        <v>314</v>
      </c>
      <c r="W379" t="s">
        <v>55</v>
      </c>
      <c r="X379" t="s">
        <v>42</v>
      </c>
      <c r="Y379" t="s">
        <v>43</v>
      </c>
      <c r="Z379" t="s">
        <v>44</v>
      </c>
      <c r="AA379">
        <v>96060365</v>
      </c>
      <c r="AB379">
        <v>613923.1</v>
      </c>
      <c r="AC379">
        <v>12</v>
      </c>
      <c r="AD379" s="5">
        <v>37029.875</v>
      </c>
      <c r="AE379" s="5">
        <v>37030.875</v>
      </c>
    </row>
    <row r="380" spans="1:31" x14ac:dyDescent="0.2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1258379</v>
      </c>
      <c r="F380" s="5">
        <v>37028.344085648103</v>
      </c>
      <c r="G380" t="s">
        <v>286</v>
      </c>
      <c r="H380" t="s">
        <v>118</v>
      </c>
      <c r="I380" t="s">
        <v>33</v>
      </c>
      <c r="K380" t="s">
        <v>34</v>
      </c>
      <c r="L380" t="s">
        <v>46</v>
      </c>
      <c r="M380">
        <v>29383</v>
      </c>
      <c r="N380" t="s">
        <v>600</v>
      </c>
      <c r="P380" s="7">
        <v>25</v>
      </c>
      <c r="R380" t="s">
        <v>37</v>
      </c>
      <c r="S380" t="s">
        <v>38</v>
      </c>
      <c r="T380" s="11">
        <v>72</v>
      </c>
      <c r="U380" t="s">
        <v>119</v>
      </c>
      <c r="V380" t="s">
        <v>290</v>
      </c>
      <c r="W380" t="s">
        <v>55</v>
      </c>
      <c r="X380" t="s">
        <v>42</v>
      </c>
      <c r="Y380" t="s">
        <v>43</v>
      </c>
      <c r="Z380" t="s">
        <v>44</v>
      </c>
      <c r="AA380">
        <v>96060365</v>
      </c>
      <c r="AB380">
        <v>613941.1</v>
      </c>
      <c r="AC380">
        <v>12</v>
      </c>
      <c r="AD380" s="5">
        <v>37029.875</v>
      </c>
      <c r="AE380" s="5">
        <v>37030.875</v>
      </c>
    </row>
    <row r="381" spans="1:31" x14ac:dyDescent="0.2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1258506</v>
      </c>
      <c r="F381" s="5">
        <v>37028.350289351903</v>
      </c>
      <c r="G381" t="s">
        <v>286</v>
      </c>
      <c r="H381" t="s">
        <v>118</v>
      </c>
      <c r="I381" t="s">
        <v>33</v>
      </c>
      <c r="K381" t="s">
        <v>34</v>
      </c>
      <c r="L381" t="s">
        <v>46</v>
      </c>
      <c r="M381">
        <v>29487</v>
      </c>
      <c r="N381" t="s">
        <v>598</v>
      </c>
      <c r="P381" s="7">
        <v>25</v>
      </c>
      <c r="R381" t="s">
        <v>37</v>
      </c>
      <c r="S381" t="s">
        <v>38</v>
      </c>
      <c r="T381" s="11">
        <v>164</v>
      </c>
      <c r="U381" t="s">
        <v>119</v>
      </c>
      <c r="V381" t="s">
        <v>314</v>
      </c>
      <c r="W381" t="s">
        <v>55</v>
      </c>
      <c r="X381" t="s">
        <v>42</v>
      </c>
      <c r="Y381" t="s">
        <v>43</v>
      </c>
      <c r="Z381" t="s">
        <v>44</v>
      </c>
      <c r="AA381">
        <v>96060365</v>
      </c>
      <c r="AB381">
        <v>613973.1</v>
      </c>
      <c r="AC381">
        <v>12</v>
      </c>
      <c r="AD381" s="5">
        <v>37029.875</v>
      </c>
      <c r="AE381" s="5">
        <v>37030.875</v>
      </c>
    </row>
    <row r="382" spans="1:31" x14ac:dyDescent="0.2">
      <c r="A382" s="71">
        <f t="shared" si="27"/>
        <v>37028</v>
      </c>
      <c r="B382" s="71" t="str">
        <f t="shared" si="28"/>
        <v>US West Power</v>
      </c>
      <c r="C382" s="72">
        <f t="shared" si="29"/>
        <v>320</v>
      </c>
      <c r="D382" s="72">
        <f t="shared" si="20"/>
        <v>2.4</v>
      </c>
      <c r="E382" s="3">
        <v>1258574</v>
      </c>
      <c r="F382" s="5">
        <v>37028.3530902778</v>
      </c>
      <c r="G382" t="s">
        <v>286</v>
      </c>
      <c r="H382" t="s">
        <v>118</v>
      </c>
      <c r="I382" t="s">
        <v>33</v>
      </c>
      <c r="K382" t="s">
        <v>34</v>
      </c>
      <c r="L382" t="s">
        <v>46</v>
      </c>
      <c r="M382">
        <v>48328</v>
      </c>
      <c r="N382" t="s">
        <v>601</v>
      </c>
      <c r="P382" s="7">
        <v>10</v>
      </c>
      <c r="R382" t="s">
        <v>37</v>
      </c>
      <c r="S382" t="s">
        <v>38</v>
      </c>
      <c r="T382" s="11">
        <v>77</v>
      </c>
      <c r="U382" t="s">
        <v>119</v>
      </c>
      <c r="V382" t="s">
        <v>446</v>
      </c>
      <c r="W382" t="s">
        <v>55</v>
      </c>
      <c r="X382" t="s">
        <v>42</v>
      </c>
      <c r="Y382" t="s">
        <v>43</v>
      </c>
      <c r="Z382" t="s">
        <v>44</v>
      </c>
      <c r="AA382">
        <v>96060365</v>
      </c>
      <c r="AB382">
        <v>613999.1</v>
      </c>
      <c r="AC382">
        <v>12</v>
      </c>
      <c r="AD382" s="5">
        <v>37029.875</v>
      </c>
      <c r="AE382" s="5">
        <v>37030.875</v>
      </c>
    </row>
    <row r="383" spans="1:31" x14ac:dyDescent="0.2">
      <c r="A383" s="71">
        <f t="shared" si="27"/>
        <v>37028</v>
      </c>
      <c r="B383" s="71" t="str">
        <f t="shared" si="28"/>
        <v>Natural Gas</v>
      </c>
      <c r="C383" s="72">
        <f t="shared" si="29"/>
        <v>2140000</v>
      </c>
      <c r="D383" s="72">
        <f t="shared" si="20"/>
        <v>535</v>
      </c>
      <c r="E383" s="3">
        <v>1258775</v>
      </c>
      <c r="F383" s="5">
        <v>37028.360474537003</v>
      </c>
      <c r="G383" t="s">
        <v>283</v>
      </c>
      <c r="H383" t="s">
        <v>118</v>
      </c>
      <c r="I383" t="s">
        <v>33</v>
      </c>
      <c r="K383" t="s">
        <v>63</v>
      </c>
      <c r="L383" t="s">
        <v>64</v>
      </c>
      <c r="M383">
        <v>41701</v>
      </c>
      <c r="N383" t="s">
        <v>517</v>
      </c>
      <c r="P383" s="7">
        <v>10000</v>
      </c>
      <c r="R383" t="s">
        <v>66</v>
      </c>
      <c r="S383" t="s">
        <v>38</v>
      </c>
      <c r="T383" s="11">
        <v>0.16</v>
      </c>
      <c r="U383" t="s">
        <v>144</v>
      </c>
      <c r="V383" t="s">
        <v>190</v>
      </c>
      <c r="W383" t="s">
        <v>182</v>
      </c>
      <c r="X383" t="s">
        <v>70</v>
      </c>
      <c r="Y383" t="s">
        <v>43</v>
      </c>
      <c r="Z383" t="s">
        <v>71</v>
      </c>
      <c r="AA383">
        <v>95000199</v>
      </c>
      <c r="AB383" t="s">
        <v>602</v>
      </c>
      <c r="AC383">
        <v>61981</v>
      </c>
      <c r="AD383" s="5">
        <v>37347</v>
      </c>
      <c r="AE383" s="5">
        <v>37560</v>
      </c>
    </row>
    <row r="384" spans="1:31" x14ac:dyDescent="0.2">
      <c r="A384" s="71">
        <f t="shared" si="27"/>
        <v>37028</v>
      </c>
      <c r="B384" s="71" t="str">
        <f t="shared" si="28"/>
        <v>US East Power</v>
      </c>
      <c r="C384" s="72">
        <f t="shared" si="29"/>
        <v>4000</v>
      </c>
      <c r="D384" s="72">
        <f t="shared" si="20"/>
        <v>20</v>
      </c>
      <c r="E384" s="3">
        <v>1258893</v>
      </c>
      <c r="F384" s="5">
        <v>37028.362800925897</v>
      </c>
      <c r="G384" t="s">
        <v>45</v>
      </c>
      <c r="H384" t="s">
        <v>118</v>
      </c>
      <c r="I384" t="s">
        <v>33</v>
      </c>
      <c r="K384" t="s">
        <v>34</v>
      </c>
      <c r="L384" t="s">
        <v>74</v>
      </c>
      <c r="M384">
        <v>29063</v>
      </c>
      <c r="N384" t="s">
        <v>553</v>
      </c>
      <c r="O384" s="7">
        <v>50</v>
      </c>
      <c r="R384" t="s">
        <v>37</v>
      </c>
      <c r="S384" t="s">
        <v>38</v>
      </c>
      <c r="T384" s="11">
        <v>33.75</v>
      </c>
      <c r="U384" t="s">
        <v>150</v>
      </c>
      <c r="V384" t="s">
        <v>603</v>
      </c>
      <c r="W384" t="s">
        <v>465</v>
      </c>
      <c r="X384" t="s">
        <v>42</v>
      </c>
      <c r="Y384" t="s">
        <v>43</v>
      </c>
      <c r="Z384" t="s">
        <v>44</v>
      </c>
      <c r="AA384">
        <v>96020035</v>
      </c>
      <c r="AB384">
        <v>614065.1</v>
      </c>
      <c r="AC384">
        <v>71108</v>
      </c>
      <c r="AD384" s="5">
        <v>37032.875</v>
      </c>
      <c r="AE384" s="5">
        <v>37036.875</v>
      </c>
    </row>
    <row r="385" spans="1:31" x14ac:dyDescent="0.2">
      <c r="A385" s="71">
        <f t="shared" si="27"/>
        <v>37028</v>
      </c>
      <c r="B385" s="71" t="str">
        <f t="shared" si="28"/>
        <v>US West Power</v>
      </c>
      <c r="C385" s="72">
        <f t="shared" si="29"/>
        <v>12000</v>
      </c>
      <c r="D385" s="72">
        <f t="shared" si="20"/>
        <v>90</v>
      </c>
      <c r="E385" s="3">
        <v>1258930</v>
      </c>
      <c r="F385" s="5">
        <v>37028.363518518498</v>
      </c>
      <c r="G385" t="s">
        <v>148</v>
      </c>
      <c r="H385" t="s">
        <v>32</v>
      </c>
      <c r="I385" t="s">
        <v>33</v>
      </c>
      <c r="K385" t="s">
        <v>34</v>
      </c>
      <c r="L385" t="s">
        <v>35</v>
      </c>
      <c r="M385">
        <v>49075</v>
      </c>
      <c r="N385" t="s">
        <v>402</v>
      </c>
      <c r="P385" s="7">
        <v>25</v>
      </c>
      <c r="R385" t="s">
        <v>37</v>
      </c>
      <c r="S385" t="s">
        <v>38</v>
      </c>
      <c r="T385" s="11">
        <v>305</v>
      </c>
      <c r="U385" t="s">
        <v>58</v>
      </c>
      <c r="V385" t="s">
        <v>61</v>
      </c>
      <c r="W385" t="s">
        <v>41</v>
      </c>
      <c r="X385" t="s">
        <v>42</v>
      </c>
      <c r="Y385" t="s">
        <v>43</v>
      </c>
      <c r="Z385" t="s">
        <v>44</v>
      </c>
      <c r="AA385">
        <v>96026964</v>
      </c>
      <c r="AB385">
        <v>614068.1</v>
      </c>
      <c r="AC385">
        <v>177</v>
      </c>
      <c r="AD385" s="5">
        <v>37043.875</v>
      </c>
      <c r="AE385" s="5">
        <v>37072.875</v>
      </c>
    </row>
    <row r="386" spans="1:31" x14ac:dyDescent="0.2">
      <c r="A386" s="71">
        <f t="shared" si="27"/>
        <v>37028</v>
      </c>
      <c r="B386" s="71" t="str">
        <f t="shared" si="28"/>
        <v>US West Power</v>
      </c>
      <c r="C386" s="72">
        <f t="shared" si="29"/>
        <v>4400</v>
      </c>
      <c r="D386" s="72">
        <f t="shared" si="20"/>
        <v>33</v>
      </c>
      <c r="E386" s="3">
        <v>1261378</v>
      </c>
      <c r="F386" s="5">
        <v>37028.4283796296</v>
      </c>
      <c r="G386" t="s">
        <v>604</v>
      </c>
      <c r="H386" t="s">
        <v>118</v>
      </c>
      <c r="I386" t="s">
        <v>33</v>
      </c>
      <c r="K386" t="s">
        <v>34</v>
      </c>
      <c r="L386" t="s">
        <v>35</v>
      </c>
      <c r="M386">
        <v>10630</v>
      </c>
      <c r="N386" t="s">
        <v>605</v>
      </c>
      <c r="O386" s="7">
        <v>25</v>
      </c>
      <c r="R386" t="s">
        <v>37</v>
      </c>
      <c r="S386" t="s">
        <v>38</v>
      </c>
      <c r="T386" s="11">
        <v>275</v>
      </c>
      <c r="U386" t="s">
        <v>119</v>
      </c>
      <c r="V386" t="s">
        <v>417</v>
      </c>
      <c r="W386" t="s">
        <v>418</v>
      </c>
      <c r="X386" t="s">
        <v>42</v>
      </c>
      <c r="Y386" t="s">
        <v>43</v>
      </c>
      <c r="Z386" t="s">
        <v>44</v>
      </c>
      <c r="AA386">
        <v>95001154</v>
      </c>
      <c r="AB386">
        <v>614239.1</v>
      </c>
      <c r="AC386">
        <v>2482</v>
      </c>
      <c r="AD386" s="5">
        <v>37032.875</v>
      </c>
      <c r="AE386" s="5">
        <v>37042.875</v>
      </c>
    </row>
    <row r="387" spans="1:31" x14ac:dyDescent="0.2">
      <c r="A387" s="71">
        <f t="shared" si="27"/>
        <v>37028</v>
      </c>
      <c r="B387" s="71" t="str">
        <f t="shared" si="28"/>
        <v>US East Power</v>
      </c>
      <c r="C387" s="72">
        <f t="shared" si="29"/>
        <v>4000</v>
      </c>
      <c r="D387" s="72">
        <f t="shared" si="20"/>
        <v>20</v>
      </c>
      <c r="E387" s="3">
        <v>1262005</v>
      </c>
      <c r="F387" s="5">
        <v>37028.487986111097</v>
      </c>
      <c r="G387" t="s">
        <v>111</v>
      </c>
      <c r="H387" t="s">
        <v>596</v>
      </c>
      <c r="I387" t="s">
        <v>33</v>
      </c>
      <c r="K387" t="s">
        <v>34</v>
      </c>
      <c r="L387" t="s">
        <v>74</v>
      </c>
      <c r="M387">
        <v>25667</v>
      </c>
      <c r="N387" t="s">
        <v>606</v>
      </c>
      <c r="P387" s="7">
        <v>50</v>
      </c>
      <c r="R387" t="s">
        <v>37</v>
      </c>
      <c r="S387" t="s">
        <v>38</v>
      </c>
      <c r="T387" s="11">
        <v>35.5</v>
      </c>
      <c r="U387" t="s">
        <v>607</v>
      </c>
      <c r="V387" t="s">
        <v>608</v>
      </c>
      <c r="W387" t="s">
        <v>609</v>
      </c>
      <c r="X387" t="s">
        <v>42</v>
      </c>
      <c r="Y387" t="s">
        <v>43</v>
      </c>
      <c r="Z387" t="s">
        <v>44</v>
      </c>
      <c r="AB387">
        <v>614336.1</v>
      </c>
      <c r="AC387">
        <v>3246</v>
      </c>
      <c r="AD387" s="5">
        <v>37032.875</v>
      </c>
      <c r="AE387" s="5">
        <v>37036.875</v>
      </c>
    </row>
    <row r="388" spans="1:31" x14ac:dyDescent="0.2">
      <c r="A388" s="71">
        <f t="shared" si="27"/>
        <v>37028</v>
      </c>
      <c r="B388" s="71" t="str">
        <f t="shared" si="28"/>
        <v>US East Power</v>
      </c>
      <c r="C388" s="72">
        <f t="shared" si="29"/>
        <v>2400</v>
      </c>
      <c r="D388" s="72">
        <f t="shared" si="20"/>
        <v>12</v>
      </c>
      <c r="E388" s="3">
        <v>1262026</v>
      </c>
      <c r="F388" s="5">
        <v>37028.4928587963</v>
      </c>
      <c r="G388" t="s">
        <v>120</v>
      </c>
      <c r="H388" t="s">
        <v>118</v>
      </c>
      <c r="I388" t="s">
        <v>33</v>
      </c>
      <c r="K388" t="s">
        <v>34</v>
      </c>
      <c r="L388" t="s">
        <v>74</v>
      </c>
      <c r="M388">
        <v>50766</v>
      </c>
      <c r="N388" t="s">
        <v>610</v>
      </c>
      <c r="O388" s="7">
        <v>50</v>
      </c>
      <c r="R388" t="s">
        <v>37</v>
      </c>
      <c r="S388" t="s">
        <v>38</v>
      </c>
      <c r="T388" s="11">
        <v>57</v>
      </c>
      <c r="U388" t="s">
        <v>165</v>
      </c>
      <c r="V388" t="s">
        <v>77</v>
      </c>
      <c r="W388" t="s">
        <v>90</v>
      </c>
      <c r="X388" t="s">
        <v>42</v>
      </c>
      <c r="Y388" t="s">
        <v>43</v>
      </c>
      <c r="Z388" t="s">
        <v>44</v>
      </c>
      <c r="AA388">
        <v>96004396</v>
      </c>
      <c r="AB388">
        <v>614342.1</v>
      </c>
      <c r="AC388">
        <v>64245</v>
      </c>
      <c r="AD388" s="5">
        <v>37040.875</v>
      </c>
      <c r="AE388" s="5">
        <v>37042.875</v>
      </c>
    </row>
    <row r="389" spans="1:31" x14ac:dyDescent="0.2">
      <c r="A389" s="71">
        <f t="shared" si="27"/>
        <v>37028</v>
      </c>
      <c r="B389" s="71" t="str">
        <f t="shared" si="28"/>
        <v>Natural Gas</v>
      </c>
      <c r="C389" s="72">
        <f t="shared" si="29"/>
        <v>300000</v>
      </c>
      <c r="D389" s="72">
        <f t="shared" si="20"/>
        <v>75</v>
      </c>
      <c r="E389" s="3">
        <v>1262079</v>
      </c>
      <c r="F389" s="5">
        <v>37028.503159722197</v>
      </c>
      <c r="G389" t="s">
        <v>186</v>
      </c>
      <c r="H389" t="s">
        <v>118</v>
      </c>
      <c r="I389" t="s">
        <v>33</v>
      </c>
      <c r="K389" t="s">
        <v>63</v>
      </c>
      <c r="L389" t="s">
        <v>80</v>
      </c>
      <c r="M389">
        <v>42364</v>
      </c>
      <c r="N389" t="s">
        <v>588</v>
      </c>
      <c r="O389" s="7">
        <v>10000</v>
      </c>
      <c r="R389" t="s">
        <v>66</v>
      </c>
      <c r="S389" t="s">
        <v>38</v>
      </c>
      <c r="T389" s="11">
        <v>0</v>
      </c>
      <c r="U389" t="s">
        <v>144</v>
      </c>
      <c r="V389" t="s">
        <v>160</v>
      </c>
      <c r="W389" t="s">
        <v>161</v>
      </c>
      <c r="X389" t="s">
        <v>70</v>
      </c>
      <c r="Y389" t="s">
        <v>43</v>
      </c>
      <c r="Z389" t="s">
        <v>71</v>
      </c>
      <c r="AA389">
        <v>95001227</v>
      </c>
      <c r="AB389" t="s">
        <v>611</v>
      </c>
      <c r="AC389">
        <v>208</v>
      </c>
      <c r="AD389" s="5">
        <v>37043.875</v>
      </c>
      <c r="AE389" s="5">
        <v>37072.875</v>
      </c>
    </row>
    <row r="390" spans="1:31" x14ac:dyDescent="0.2">
      <c r="A390" s="71">
        <f t="shared" si="27"/>
        <v>37028</v>
      </c>
      <c r="B390" s="71" t="str">
        <f t="shared" si="28"/>
        <v>US East Power</v>
      </c>
      <c r="C390" s="72">
        <f t="shared" si="29"/>
        <v>24000</v>
      </c>
      <c r="D390" s="72">
        <f t="shared" si="20"/>
        <v>120</v>
      </c>
      <c r="E390" s="3">
        <v>1262117</v>
      </c>
      <c r="F390" s="5">
        <v>37028.509317129603</v>
      </c>
      <c r="G390" t="s">
        <v>91</v>
      </c>
      <c r="H390" t="s">
        <v>32</v>
      </c>
      <c r="I390" t="s">
        <v>33</v>
      </c>
      <c r="K390" t="s">
        <v>34</v>
      </c>
      <c r="L390" t="s">
        <v>74</v>
      </c>
      <c r="M390">
        <v>32554</v>
      </c>
      <c r="N390" t="s">
        <v>113</v>
      </c>
      <c r="O390" s="7">
        <v>50</v>
      </c>
      <c r="R390" t="s">
        <v>37</v>
      </c>
      <c r="S390" t="s">
        <v>38</v>
      </c>
      <c r="T390" s="11">
        <v>61.5</v>
      </c>
      <c r="U390" t="s">
        <v>93</v>
      </c>
      <c r="V390" t="s">
        <v>94</v>
      </c>
      <c r="W390" t="s">
        <v>115</v>
      </c>
      <c r="X390" t="s">
        <v>42</v>
      </c>
      <c r="Y390" t="s">
        <v>43</v>
      </c>
      <c r="Z390" t="s">
        <v>44</v>
      </c>
      <c r="AA390">
        <v>96009016</v>
      </c>
      <c r="AB390">
        <v>614370.1</v>
      </c>
      <c r="AC390">
        <v>18</v>
      </c>
      <c r="AD390" s="5">
        <v>37043.591666666704</v>
      </c>
      <c r="AE390" s="5">
        <v>37072.591666666704</v>
      </c>
    </row>
    <row r="391" spans="1:31" x14ac:dyDescent="0.2">
      <c r="A391" s="71">
        <f t="shared" si="27"/>
        <v>37028</v>
      </c>
      <c r="B391" s="71" t="str">
        <f t="shared" si="28"/>
        <v>US East Power</v>
      </c>
      <c r="C391" s="72">
        <f t="shared" si="29"/>
        <v>4000</v>
      </c>
      <c r="D391" s="72">
        <f t="shared" si="20"/>
        <v>20</v>
      </c>
      <c r="E391" s="3">
        <v>1262225</v>
      </c>
      <c r="F391" s="5">
        <v>37028.526122685202</v>
      </c>
      <c r="G391" t="s">
        <v>440</v>
      </c>
      <c r="H391" t="s">
        <v>118</v>
      </c>
      <c r="I391" t="s">
        <v>33</v>
      </c>
      <c r="K391" t="s">
        <v>34</v>
      </c>
      <c r="L391" t="s">
        <v>74</v>
      </c>
      <c r="M391">
        <v>29063</v>
      </c>
      <c r="N391" t="s">
        <v>553</v>
      </c>
      <c r="O391" s="7">
        <v>50</v>
      </c>
      <c r="R391" t="s">
        <v>37</v>
      </c>
      <c r="S391" t="s">
        <v>38</v>
      </c>
      <c r="T391" s="11">
        <v>33</v>
      </c>
      <c r="U391" t="s">
        <v>150</v>
      </c>
      <c r="V391" t="s">
        <v>603</v>
      </c>
      <c r="W391" t="s">
        <v>465</v>
      </c>
      <c r="X391" t="s">
        <v>42</v>
      </c>
      <c r="Y391" t="s">
        <v>43</v>
      </c>
      <c r="Z391" t="s">
        <v>44</v>
      </c>
      <c r="AA391">
        <v>96056752</v>
      </c>
      <c r="AB391">
        <v>614406.1</v>
      </c>
      <c r="AC391">
        <v>3254</v>
      </c>
      <c r="AD391" s="5">
        <v>37032.875</v>
      </c>
      <c r="AE391" s="5">
        <v>37036.875</v>
      </c>
    </row>
    <row r="392" spans="1:31" x14ac:dyDescent="0.2">
      <c r="A392" s="71">
        <f t="shared" si="27"/>
        <v>37028</v>
      </c>
      <c r="B392" s="71" t="str">
        <f t="shared" si="28"/>
        <v>US East Power</v>
      </c>
      <c r="C392" s="72">
        <f t="shared" si="29"/>
        <v>24000</v>
      </c>
      <c r="D392" s="72">
        <f t="shared" si="20"/>
        <v>120</v>
      </c>
      <c r="E392" s="3">
        <v>1262318</v>
      </c>
      <c r="F392" s="5">
        <v>37028.534386574102</v>
      </c>
      <c r="G392" t="s">
        <v>120</v>
      </c>
      <c r="H392" t="s">
        <v>32</v>
      </c>
      <c r="I392" t="s">
        <v>33</v>
      </c>
      <c r="K392" t="s">
        <v>34</v>
      </c>
      <c r="L392" t="s">
        <v>74</v>
      </c>
      <c r="M392">
        <v>32554</v>
      </c>
      <c r="N392" t="s">
        <v>113</v>
      </c>
      <c r="O392" s="7">
        <v>50</v>
      </c>
      <c r="R392" t="s">
        <v>37</v>
      </c>
      <c r="S392" t="s">
        <v>38</v>
      </c>
      <c r="T392" s="11">
        <v>61</v>
      </c>
      <c r="U392" t="s">
        <v>93</v>
      </c>
      <c r="V392" t="s">
        <v>94</v>
      </c>
      <c r="W392" t="s">
        <v>115</v>
      </c>
      <c r="X392" t="s">
        <v>42</v>
      </c>
      <c r="Y392" t="s">
        <v>43</v>
      </c>
      <c r="Z392" t="s">
        <v>44</v>
      </c>
      <c r="AA392">
        <v>96004396</v>
      </c>
      <c r="AB392">
        <v>614434.1</v>
      </c>
      <c r="AC392">
        <v>64245</v>
      </c>
      <c r="AD392" s="5">
        <v>37043.591666666704</v>
      </c>
      <c r="AE392" s="5">
        <v>37072.591666666704</v>
      </c>
    </row>
    <row r="393" spans="1:31" x14ac:dyDescent="0.2">
      <c r="A393" s="71">
        <f t="shared" si="27"/>
        <v>37028</v>
      </c>
      <c r="B393" s="71" t="str">
        <f t="shared" si="28"/>
        <v>US West Power</v>
      </c>
      <c r="C393" s="72">
        <f t="shared" si="29"/>
        <v>12000</v>
      </c>
      <c r="D393" s="72">
        <f t="shared" si="20"/>
        <v>90</v>
      </c>
      <c r="E393" s="3">
        <v>1262322</v>
      </c>
      <c r="F393" s="5">
        <v>37028.534548611096</v>
      </c>
      <c r="G393" t="s">
        <v>101</v>
      </c>
      <c r="H393" t="s">
        <v>118</v>
      </c>
      <c r="I393" t="s">
        <v>33</v>
      </c>
      <c r="K393" t="s">
        <v>34</v>
      </c>
      <c r="L393" t="s">
        <v>35</v>
      </c>
      <c r="M393">
        <v>40685</v>
      </c>
      <c r="N393" t="s">
        <v>612</v>
      </c>
      <c r="P393" s="7">
        <v>25</v>
      </c>
      <c r="R393" t="s">
        <v>37</v>
      </c>
      <c r="S393" t="s">
        <v>38</v>
      </c>
      <c r="T393" s="11">
        <v>100</v>
      </c>
      <c r="U393" t="s">
        <v>119</v>
      </c>
      <c r="V393" t="s">
        <v>61</v>
      </c>
      <c r="W393" t="s">
        <v>41</v>
      </c>
      <c r="X393" t="s">
        <v>42</v>
      </c>
      <c r="Y393" t="s">
        <v>43</v>
      </c>
      <c r="Z393" t="s">
        <v>44</v>
      </c>
      <c r="AA393">
        <v>96006417</v>
      </c>
      <c r="AB393">
        <v>614436.1</v>
      </c>
      <c r="AC393">
        <v>56264</v>
      </c>
      <c r="AD393" s="5">
        <v>37043.875</v>
      </c>
      <c r="AE393" s="5">
        <v>37072.875</v>
      </c>
    </row>
    <row r="394" spans="1:31" x14ac:dyDescent="0.2">
      <c r="A394" s="71">
        <f t="shared" si="27"/>
        <v>37028</v>
      </c>
      <c r="B394" s="71" t="str">
        <f t="shared" si="28"/>
        <v>Natural Gas</v>
      </c>
      <c r="C394" s="72">
        <f t="shared" si="29"/>
        <v>150000</v>
      </c>
      <c r="D394" s="72">
        <f t="shared" si="20"/>
        <v>37.5</v>
      </c>
      <c r="E394" s="3">
        <v>1262540</v>
      </c>
      <c r="F394" s="5">
        <v>37028.548958333296</v>
      </c>
      <c r="G394" t="s">
        <v>101</v>
      </c>
      <c r="H394" t="s">
        <v>556</v>
      </c>
      <c r="I394" t="s">
        <v>33</v>
      </c>
      <c r="K394" t="s">
        <v>63</v>
      </c>
      <c r="L394" t="s">
        <v>64</v>
      </c>
      <c r="M394">
        <v>36135</v>
      </c>
      <c r="N394" t="s">
        <v>613</v>
      </c>
      <c r="P394" s="7">
        <v>5000</v>
      </c>
      <c r="R394" t="s">
        <v>66</v>
      </c>
      <c r="S394" t="s">
        <v>38</v>
      </c>
      <c r="T394" s="11">
        <v>-1.24</v>
      </c>
      <c r="U394" t="s">
        <v>614</v>
      </c>
      <c r="V394" t="s">
        <v>98</v>
      </c>
      <c r="W394" t="s">
        <v>134</v>
      </c>
      <c r="X394" t="s">
        <v>70</v>
      </c>
      <c r="Y394" t="s">
        <v>43</v>
      </c>
      <c r="Z394" t="s">
        <v>71</v>
      </c>
      <c r="AA394">
        <v>95000281</v>
      </c>
      <c r="AB394" t="s">
        <v>615</v>
      </c>
      <c r="AC394">
        <v>56264</v>
      </c>
      <c r="AD394" s="5">
        <v>37043.875</v>
      </c>
      <c r="AE394" s="5">
        <v>37072.875</v>
      </c>
    </row>
    <row r="395" spans="1:31" x14ac:dyDescent="0.2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1262605</v>
      </c>
      <c r="F395" s="5">
        <v>37028.557083333297</v>
      </c>
      <c r="G395" t="s">
        <v>101</v>
      </c>
      <c r="H395" t="s">
        <v>556</v>
      </c>
      <c r="I395" t="s">
        <v>33</v>
      </c>
      <c r="K395" t="s">
        <v>63</v>
      </c>
      <c r="L395" t="s">
        <v>64</v>
      </c>
      <c r="M395">
        <v>36135</v>
      </c>
      <c r="N395" t="s">
        <v>613</v>
      </c>
      <c r="P395" s="7">
        <v>5000</v>
      </c>
      <c r="R395" t="s">
        <v>66</v>
      </c>
      <c r="S395" t="s">
        <v>38</v>
      </c>
      <c r="T395" s="11">
        <v>-1.2549999999999999</v>
      </c>
      <c r="U395" t="s">
        <v>614</v>
      </c>
      <c r="V395" t="s">
        <v>98</v>
      </c>
      <c r="W395" t="s">
        <v>134</v>
      </c>
      <c r="X395" t="s">
        <v>70</v>
      </c>
      <c r="Y395" t="s">
        <v>43</v>
      </c>
      <c r="Z395" t="s">
        <v>71</v>
      </c>
      <c r="AA395">
        <v>95000281</v>
      </c>
      <c r="AB395" t="s">
        <v>616</v>
      </c>
      <c r="AC395">
        <v>56264</v>
      </c>
      <c r="AD395" s="5">
        <v>37043.875</v>
      </c>
      <c r="AE395" s="5">
        <v>37072.875</v>
      </c>
    </row>
    <row r="396" spans="1:31" x14ac:dyDescent="0.2">
      <c r="A396" s="71">
        <f t="shared" si="27"/>
        <v>37028</v>
      </c>
      <c r="B396" s="71" t="str">
        <f t="shared" si="28"/>
        <v>Natural Gas</v>
      </c>
      <c r="C396" s="72">
        <f t="shared" si="29"/>
        <v>755000</v>
      </c>
      <c r="D396" s="72">
        <f t="shared" si="20"/>
        <v>188.75</v>
      </c>
      <c r="E396" s="3">
        <v>1262614</v>
      </c>
      <c r="F396" s="5">
        <v>37028.558634259301</v>
      </c>
      <c r="G396" t="s">
        <v>116</v>
      </c>
      <c r="H396" t="s">
        <v>556</v>
      </c>
      <c r="I396" t="s">
        <v>33</v>
      </c>
      <c r="K396" t="s">
        <v>63</v>
      </c>
      <c r="L396" t="s">
        <v>64</v>
      </c>
      <c r="M396">
        <v>36698</v>
      </c>
      <c r="N396" t="s">
        <v>97</v>
      </c>
      <c r="P396" s="7">
        <v>5000</v>
      </c>
      <c r="R396" t="s">
        <v>66</v>
      </c>
      <c r="S396" t="s">
        <v>38</v>
      </c>
      <c r="T396" s="11">
        <v>2.8</v>
      </c>
      <c r="U396" t="s">
        <v>614</v>
      </c>
      <c r="V396" t="s">
        <v>98</v>
      </c>
      <c r="W396" t="s">
        <v>134</v>
      </c>
      <c r="X396" t="s">
        <v>70</v>
      </c>
      <c r="Y396" t="s">
        <v>43</v>
      </c>
      <c r="Z396" t="s">
        <v>71</v>
      </c>
      <c r="AA396">
        <v>95000191</v>
      </c>
      <c r="AB396" t="s">
        <v>617</v>
      </c>
      <c r="AC396">
        <v>9409</v>
      </c>
      <c r="AD396" s="5">
        <v>37196</v>
      </c>
      <c r="AE396" s="5">
        <v>37346</v>
      </c>
    </row>
    <row r="397" spans="1:31" x14ac:dyDescent="0.2">
      <c r="A397" s="71">
        <f t="shared" si="27"/>
        <v>37028</v>
      </c>
      <c r="B397" s="71" t="str">
        <f t="shared" si="28"/>
        <v>US East Power</v>
      </c>
      <c r="C397" s="72">
        <f t="shared" si="29"/>
        <v>4000</v>
      </c>
      <c r="D397" s="72">
        <f t="shared" si="20"/>
        <v>20</v>
      </c>
      <c r="E397" s="3">
        <v>1262905</v>
      </c>
      <c r="F397" s="5">
        <v>37028.597928240699</v>
      </c>
      <c r="G397" t="s">
        <v>120</v>
      </c>
      <c r="H397" t="s">
        <v>118</v>
      </c>
      <c r="I397" t="s">
        <v>33</v>
      </c>
      <c r="K397" t="s">
        <v>34</v>
      </c>
      <c r="L397" t="s">
        <v>74</v>
      </c>
      <c r="M397">
        <v>29083</v>
      </c>
      <c r="N397" t="s">
        <v>521</v>
      </c>
      <c r="P397" s="7">
        <v>50</v>
      </c>
      <c r="R397" t="s">
        <v>37</v>
      </c>
      <c r="S397" t="s">
        <v>38</v>
      </c>
      <c r="T397" s="11">
        <v>54</v>
      </c>
      <c r="U397" t="s">
        <v>165</v>
      </c>
      <c r="V397" t="s">
        <v>77</v>
      </c>
      <c r="W397" t="s">
        <v>90</v>
      </c>
      <c r="X397" t="s">
        <v>42</v>
      </c>
      <c r="Y397" t="s">
        <v>43</v>
      </c>
      <c r="Z397" t="s">
        <v>44</v>
      </c>
      <c r="AA397">
        <v>96004396</v>
      </c>
      <c r="AB397">
        <v>614565.1</v>
      </c>
      <c r="AC397">
        <v>64245</v>
      </c>
      <c r="AD397" s="5">
        <v>37032.875</v>
      </c>
      <c r="AE397" s="5">
        <v>37036.875</v>
      </c>
    </row>
    <row r="398" spans="1:31" x14ac:dyDescent="0.2">
      <c r="A398" s="71">
        <f t="shared" ref="A398:A403" si="30">DATEVALUE(TEXT(F398, "mm/dd/yy"))</f>
        <v>37029</v>
      </c>
      <c r="B398" s="71" t="str">
        <f t="shared" ref="B398:B403" si="31">IF(K398="Power",IF(Z398="Enron Canada Corp.",LEFT(L398,9),LEFT(L398,13)),K398)</f>
        <v>US East Power</v>
      </c>
      <c r="C398" s="72">
        <f t="shared" ref="C398:C403" si="32">IF(K398="Power",((AE398-AD398+1)*16*SUM(O398:P398)),((AE398-AD398+1)*SUM(O398:P398)))</f>
        <v>24000</v>
      </c>
      <c r="D398" s="72">
        <f t="shared" ref="D398:D403" si="33">VLOOKUP(H398,$A$7:$E$11,(HLOOKUP(B398,$B$5:$E$6,2,FALSE)),FALSE)*C398</f>
        <v>120</v>
      </c>
      <c r="E398" s="3">
        <v>1264012</v>
      </c>
      <c r="F398" s="5">
        <v>37029.308819444399</v>
      </c>
      <c r="G398" t="s">
        <v>198</v>
      </c>
      <c r="H398" t="s">
        <v>32</v>
      </c>
      <c r="I398" t="s">
        <v>33</v>
      </c>
      <c r="K398" t="s">
        <v>34</v>
      </c>
      <c r="L398" t="s">
        <v>74</v>
      </c>
      <c r="M398">
        <v>32554</v>
      </c>
      <c r="N398" t="s">
        <v>113</v>
      </c>
      <c r="P398" s="7">
        <v>50</v>
      </c>
      <c r="R398" t="s">
        <v>37</v>
      </c>
      <c r="S398" t="s">
        <v>38</v>
      </c>
      <c r="T398" s="11">
        <v>59</v>
      </c>
      <c r="U398" t="s">
        <v>93</v>
      </c>
      <c r="V398" t="s">
        <v>94</v>
      </c>
      <c r="W398" t="s">
        <v>115</v>
      </c>
      <c r="X398" t="s">
        <v>42</v>
      </c>
      <c r="Y398" t="s">
        <v>43</v>
      </c>
      <c r="Z398" t="s">
        <v>44</v>
      </c>
      <c r="AA398">
        <v>96057479</v>
      </c>
      <c r="AB398">
        <v>615009.1</v>
      </c>
      <c r="AC398">
        <v>55134</v>
      </c>
      <c r="AD398" s="5">
        <v>37043.591666666704</v>
      </c>
      <c r="AE398" s="5">
        <v>37072.591666666704</v>
      </c>
    </row>
    <row r="399" spans="1:31" x14ac:dyDescent="0.2">
      <c r="A399" s="71">
        <f t="shared" si="30"/>
        <v>37029</v>
      </c>
      <c r="B399" s="71" t="str">
        <f t="shared" si="31"/>
        <v>US West Power</v>
      </c>
      <c r="C399" s="72">
        <f t="shared" si="32"/>
        <v>400</v>
      </c>
      <c r="D399" s="72">
        <f t="shared" si="33"/>
        <v>3</v>
      </c>
      <c r="E399" s="3">
        <v>1265001</v>
      </c>
      <c r="F399" s="5">
        <v>37029.355833333299</v>
      </c>
      <c r="G399" t="s">
        <v>286</v>
      </c>
      <c r="H399" t="s">
        <v>118</v>
      </c>
      <c r="I399" t="s">
        <v>33</v>
      </c>
      <c r="K399" t="s">
        <v>34</v>
      </c>
      <c r="L399" t="s">
        <v>46</v>
      </c>
      <c r="M399">
        <v>29487</v>
      </c>
      <c r="N399" t="s">
        <v>620</v>
      </c>
      <c r="P399" s="7">
        <v>25</v>
      </c>
      <c r="R399" t="s">
        <v>37</v>
      </c>
      <c r="S399" t="s">
        <v>38</v>
      </c>
      <c r="T399" s="11">
        <v>340</v>
      </c>
      <c r="U399" t="s">
        <v>119</v>
      </c>
      <c r="V399" t="s">
        <v>314</v>
      </c>
      <c r="W399" t="s">
        <v>55</v>
      </c>
      <c r="X399" t="s">
        <v>42</v>
      </c>
      <c r="Y399" t="s">
        <v>43</v>
      </c>
      <c r="Z399" t="s">
        <v>44</v>
      </c>
      <c r="AA399">
        <v>96060365</v>
      </c>
      <c r="AB399">
        <v>615187.1</v>
      </c>
      <c r="AC399">
        <v>12</v>
      </c>
      <c r="AD399" s="5">
        <v>37032.875</v>
      </c>
      <c r="AE399" s="5">
        <v>37032.875</v>
      </c>
    </row>
    <row r="400" spans="1:31" x14ac:dyDescent="0.2">
      <c r="A400" s="71">
        <f t="shared" si="30"/>
        <v>37029</v>
      </c>
      <c r="B400" s="71" t="str">
        <f t="shared" si="31"/>
        <v>Natural Gas</v>
      </c>
      <c r="C400" s="72">
        <f t="shared" si="32"/>
        <v>1530000</v>
      </c>
      <c r="D400" s="72">
        <f t="shared" si="33"/>
        <v>382.5</v>
      </c>
      <c r="E400" s="3">
        <v>1265457</v>
      </c>
      <c r="F400" s="5">
        <v>37029.3664236111</v>
      </c>
      <c r="G400" t="s">
        <v>103</v>
      </c>
      <c r="H400" t="s">
        <v>118</v>
      </c>
      <c r="I400" t="s">
        <v>33</v>
      </c>
      <c r="K400" t="s">
        <v>63</v>
      </c>
      <c r="L400" t="s">
        <v>64</v>
      </c>
      <c r="M400">
        <v>49209</v>
      </c>
      <c r="N400" t="s">
        <v>394</v>
      </c>
      <c r="O400" s="7">
        <v>10000</v>
      </c>
      <c r="R400" t="s">
        <v>66</v>
      </c>
      <c r="S400" t="s">
        <v>38</v>
      </c>
      <c r="T400" s="11">
        <v>-1.4999999999999999E-2</v>
      </c>
      <c r="U400" t="s">
        <v>309</v>
      </c>
      <c r="V400" t="s">
        <v>160</v>
      </c>
      <c r="W400" t="s">
        <v>161</v>
      </c>
      <c r="X400" t="s">
        <v>70</v>
      </c>
      <c r="Y400" t="s">
        <v>43</v>
      </c>
      <c r="Z400" t="s">
        <v>71</v>
      </c>
      <c r="AA400">
        <v>96045266</v>
      </c>
      <c r="AB400" t="s">
        <v>621</v>
      </c>
      <c r="AC400">
        <v>53350</v>
      </c>
      <c r="AD400" s="5">
        <v>37043</v>
      </c>
      <c r="AE400" s="5">
        <v>37195</v>
      </c>
    </row>
    <row r="401" spans="1:31" x14ac:dyDescent="0.2">
      <c r="A401" s="71">
        <f t="shared" si="30"/>
        <v>37029</v>
      </c>
      <c r="B401" s="71" t="str">
        <f t="shared" si="31"/>
        <v>US West Power</v>
      </c>
      <c r="C401" s="72">
        <f t="shared" si="32"/>
        <v>400</v>
      </c>
      <c r="D401" s="72">
        <f t="shared" si="33"/>
        <v>3</v>
      </c>
      <c r="E401" s="3">
        <v>1265476</v>
      </c>
      <c r="F401" s="5">
        <v>37029.366712962998</v>
      </c>
      <c r="G401" t="s">
        <v>286</v>
      </c>
      <c r="H401" t="s">
        <v>118</v>
      </c>
      <c r="I401" t="s">
        <v>33</v>
      </c>
      <c r="K401" t="s">
        <v>34</v>
      </c>
      <c r="L401" t="s">
        <v>46</v>
      </c>
      <c r="M401">
        <v>29487</v>
      </c>
      <c r="N401" t="s">
        <v>620</v>
      </c>
      <c r="P401" s="7">
        <v>25</v>
      </c>
      <c r="R401" t="s">
        <v>37</v>
      </c>
      <c r="S401" t="s">
        <v>38</v>
      </c>
      <c r="T401" s="11">
        <v>340</v>
      </c>
      <c r="U401" t="s">
        <v>119</v>
      </c>
      <c r="V401" t="s">
        <v>314</v>
      </c>
      <c r="W401" t="s">
        <v>55</v>
      </c>
      <c r="X401" t="s">
        <v>42</v>
      </c>
      <c r="Y401" t="s">
        <v>43</v>
      </c>
      <c r="Z401" t="s">
        <v>44</v>
      </c>
      <c r="AA401">
        <v>96060365</v>
      </c>
      <c r="AB401">
        <v>615239.1</v>
      </c>
      <c r="AC401">
        <v>12</v>
      </c>
      <c r="AD401" s="5">
        <v>37032.875</v>
      </c>
      <c r="AE401" s="5">
        <v>37032.875</v>
      </c>
    </row>
    <row r="402" spans="1:31" x14ac:dyDescent="0.2">
      <c r="A402" s="71">
        <f t="shared" si="30"/>
        <v>37029</v>
      </c>
      <c r="B402" s="71" t="str">
        <f t="shared" si="31"/>
        <v>US East Power</v>
      </c>
      <c r="C402" s="72">
        <f t="shared" si="32"/>
        <v>3200</v>
      </c>
      <c r="D402" s="72">
        <f t="shared" si="33"/>
        <v>16</v>
      </c>
      <c r="E402" s="3">
        <v>1268344</v>
      </c>
      <c r="F402" s="5">
        <v>37029.566111111097</v>
      </c>
      <c r="G402" t="s">
        <v>91</v>
      </c>
      <c r="H402" t="s">
        <v>118</v>
      </c>
      <c r="I402" t="s">
        <v>33</v>
      </c>
      <c r="K402" t="s">
        <v>34</v>
      </c>
      <c r="L402" t="s">
        <v>447</v>
      </c>
      <c r="M402">
        <v>32891</v>
      </c>
      <c r="N402" t="s">
        <v>622</v>
      </c>
      <c r="O402" s="7">
        <v>50</v>
      </c>
      <c r="R402" t="s">
        <v>37</v>
      </c>
      <c r="S402" t="s">
        <v>38</v>
      </c>
      <c r="T402" s="11">
        <v>45.5</v>
      </c>
      <c r="U402" t="s">
        <v>165</v>
      </c>
      <c r="V402" t="s">
        <v>623</v>
      </c>
      <c r="W402" t="s">
        <v>451</v>
      </c>
      <c r="X402" t="s">
        <v>42</v>
      </c>
      <c r="Y402" t="s">
        <v>43</v>
      </c>
      <c r="Z402" t="s">
        <v>44</v>
      </c>
      <c r="AA402">
        <v>96009016</v>
      </c>
      <c r="AB402">
        <v>615694.1</v>
      </c>
      <c r="AC402">
        <v>18</v>
      </c>
      <c r="AD402" s="5">
        <v>37033.875</v>
      </c>
      <c r="AE402" s="5">
        <v>37036.875</v>
      </c>
    </row>
    <row r="403" spans="1:31" x14ac:dyDescent="0.2">
      <c r="A403" s="71">
        <f t="shared" si="30"/>
        <v>37029</v>
      </c>
      <c r="B403" s="71" t="str">
        <f t="shared" si="31"/>
        <v>US East Power</v>
      </c>
      <c r="C403" s="72">
        <f t="shared" si="32"/>
        <v>24000</v>
      </c>
      <c r="D403" s="72">
        <f t="shared" si="33"/>
        <v>120</v>
      </c>
      <c r="E403" s="3">
        <v>1268673</v>
      </c>
      <c r="F403" s="5">
        <v>37029.592546296299</v>
      </c>
      <c r="G403" t="s">
        <v>198</v>
      </c>
      <c r="H403" t="s">
        <v>32</v>
      </c>
      <c r="I403" t="s">
        <v>33</v>
      </c>
      <c r="K403" t="s">
        <v>34</v>
      </c>
      <c r="L403" t="s">
        <v>74</v>
      </c>
      <c r="M403">
        <v>32554</v>
      </c>
      <c r="N403" t="s">
        <v>113</v>
      </c>
      <c r="P403" s="7">
        <v>50</v>
      </c>
      <c r="R403" t="s">
        <v>37</v>
      </c>
      <c r="S403" t="s">
        <v>38</v>
      </c>
      <c r="T403" s="11">
        <v>59.5</v>
      </c>
      <c r="U403" t="s">
        <v>93</v>
      </c>
      <c r="V403" t="s">
        <v>94</v>
      </c>
      <c r="W403" t="s">
        <v>115</v>
      </c>
      <c r="X403" t="s">
        <v>42</v>
      </c>
      <c r="Y403" t="s">
        <v>43</v>
      </c>
      <c r="Z403" t="s">
        <v>44</v>
      </c>
      <c r="AA403">
        <v>96057479</v>
      </c>
      <c r="AB403">
        <v>615723.1</v>
      </c>
      <c r="AC403">
        <v>55134</v>
      </c>
      <c r="AD403" s="5">
        <v>37043.591666666704</v>
      </c>
      <c r="AE403" s="5">
        <v>37072.591666666704</v>
      </c>
    </row>
    <row r="404" spans="1:31" x14ac:dyDescent="0.2">
      <c r="A404" s="71">
        <f t="shared" ref="A404:A431" si="34">DATEVALUE(TEXT(F404, "mm/dd/yy"))</f>
        <v>37032</v>
      </c>
      <c r="B404" s="71" t="str">
        <f t="shared" ref="B404:B431" si="35">IF(K404="Power",IF(Z404="Enron Canada Corp.",LEFT(L404,9),LEFT(L404,13)),K404)</f>
        <v>US East Power</v>
      </c>
      <c r="C404" s="72">
        <f t="shared" ref="C404:C431" si="36">IF(K404="Power",((AE404-AD404+1)*16*SUM(O404:P404)),((AE404-AD404+1)*SUM(O404:P404)))</f>
        <v>800</v>
      </c>
      <c r="D404" s="72">
        <f t="shared" ref="D404:D431" si="37">VLOOKUP(H404,$A$7:$E$11,(HLOOKUP(B404,$B$5:$E$6,2,FALSE)),FALSE)*C404</f>
        <v>4</v>
      </c>
      <c r="E404" s="3">
        <v>1269914</v>
      </c>
      <c r="F404" s="5">
        <v>37032.2975925926</v>
      </c>
      <c r="G404" t="s">
        <v>101</v>
      </c>
      <c r="H404" t="s">
        <v>32</v>
      </c>
      <c r="I404" t="s">
        <v>33</v>
      </c>
      <c r="K404" t="s">
        <v>34</v>
      </c>
      <c r="L404" t="s">
        <v>74</v>
      </c>
      <c r="M404">
        <v>34721</v>
      </c>
      <c r="N404" t="s">
        <v>629</v>
      </c>
      <c r="O404" s="7">
        <v>50</v>
      </c>
      <c r="R404" t="s">
        <v>37</v>
      </c>
      <c r="S404" t="s">
        <v>38</v>
      </c>
      <c r="T404" s="11">
        <v>15.5</v>
      </c>
      <c r="U404" t="s">
        <v>93</v>
      </c>
      <c r="V404" t="s">
        <v>94</v>
      </c>
      <c r="W404" t="s">
        <v>95</v>
      </c>
      <c r="X404" t="s">
        <v>42</v>
      </c>
      <c r="Y404" t="s">
        <v>43</v>
      </c>
      <c r="Z404" t="s">
        <v>44</v>
      </c>
      <c r="AA404">
        <v>96006417</v>
      </c>
      <c r="AB404">
        <v>616248.1</v>
      </c>
      <c r="AC404">
        <v>56264</v>
      </c>
      <c r="AD404" s="5">
        <v>37033.875</v>
      </c>
      <c r="AE404" s="5">
        <v>37033.875</v>
      </c>
    </row>
    <row r="405" spans="1:31" x14ac:dyDescent="0.2">
      <c r="A405" s="71">
        <f t="shared" si="34"/>
        <v>37032</v>
      </c>
      <c r="B405" s="71" t="str">
        <f t="shared" si="35"/>
        <v>US East Power</v>
      </c>
      <c r="C405" s="72">
        <f t="shared" si="36"/>
        <v>2400</v>
      </c>
      <c r="D405" s="72">
        <f t="shared" si="37"/>
        <v>12</v>
      </c>
      <c r="E405" s="3">
        <v>1269954</v>
      </c>
      <c r="F405" s="5">
        <v>37032.304513888899</v>
      </c>
      <c r="G405" t="s">
        <v>120</v>
      </c>
      <c r="H405" t="s">
        <v>118</v>
      </c>
      <c r="I405" t="s">
        <v>33</v>
      </c>
      <c r="K405" t="s">
        <v>34</v>
      </c>
      <c r="L405" t="s">
        <v>74</v>
      </c>
      <c r="M405">
        <v>50766</v>
      </c>
      <c r="N405" t="s">
        <v>610</v>
      </c>
      <c r="P405" s="7">
        <v>50</v>
      </c>
      <c r="R405" t="s">
        <v>37</v>
      </c>
      <c r="S405" t="s">
        <v>38</v>
      </c>
      <c r="T405" s="11">
        <v>54.5</v>
      </c>
      <c r="U405" t="s">
        <v>165</v>
      </c>
      <c r="V405" t="s">
        <v>77</v>
      </c>
      <c r="W405" t="s">
        <v>90</v>
      </c>
      <c r="X405" t="s">
        <v>42</v>
      </c>
      <c r="Y405" t="s">
        <v>43</v>
      </c>
      <c r="Z405" t="s">
        <v>44</v>
      </c>
      <c r="AA405">
        <v>96004396</v>
      </c>
      <c r="AB405">
        <v>616273.1</v>
      </c>
      <c r="AC405">
        <v>64245</v>
      </c>
      <c r="AD405" s="5">
        <v>37040.875</v>
      </c>
      <c r="AE405" s="5">
        <v>37042.875</v>
      </c>
    </row>
    <row r="406" spans="1:31" x14ac:dyDescent="0.2">
      <c r="A406" s="71">
        <f t="shared" si="34"/>
        <v>37032</v>
      </c>
      <c r="B406" s="71" t="str">
        <f t="shared" si="35"/>
        <v>US West Power</v>
      </c>
      <c r="C406" s="72">
        <f t="shared" si="36"/>
        <v>160</v>
      </c>
      <c r="D406" s="72">
        <f t="shared" si="37"/>
        <v>1.2</v>
      </c>
      <c r="E406" s="3">
        <v>1270630</v>
      </c>
      <c r="F406" s="5">
        <v>37032.348807870403</v>
      </c>
      <c r="G406" t="s">
        <v>286</v>
      </c>
      <c r="H406" t="s">
        <v>118</v>
      </c>
      <c r="I406" t="s">
        <v>33</v>
      </c>
      <c r="K406" t="s">
        <v>34</v>
      </c>
      <c r="L406" t="s">
        <v>46</v>
      </c>
      <c r="M406">
        <v>48326</v>
      </c>
      <c r="N406" t="s">
        <v>630</v>
      </c>
      <c r="P406" s="7">
        <v>10</v>
      </c>
      <c r="R406" t="s">
        <v>37</v>
      </c>
      <c r="S406" t="s">
        <v>38</v>
      </c>
      <c r="T406" s="11">
        <v>445</v>
      </c>
      <c r="U406" t="s">
        <v>119</v>
      </c>
      <c r="V406" t="s">
        <v>446</v>
      </c>
      <c r="W406" t="s">
        <v>55</v>
      </c>
      <c r="X406" t="s">
        <v>42</v>
      </c>
      <c r="Y406" t="s">
        <v>43</v>
      </c>
      <c r="Z406" t="s">
        <v>44</v>
      </c>
      <c r="AA406">
        <v>96060365</v>
      </c>
      <c r="AB406">
        <v>616497.1</v>
      </c>
      <c r="AC406">
        <v>12</v>
      </c>
      <c r="AD406" s="5">
        <v>37033.875</v>
      </c>
      <c r="AE406" s="5">
        <v>37033.875</v>
      </c>
    </row>
    <row r="407" spans="1:31" x14ac:dyDescent="0.2">
      <c r="A407" s="71">
        <f t="shared" si="34"/>
        <v>37032</v>
      </c>
      <c r="B407" s="71" t="str">
        <f t="shared" si="35"/>
        <v>US West Power</v>
      </c>
      <c r="C407" s="72">
        <f t="shared" si="36"/>
        <v>400</v>
      </c>
      <c r="D407" s="72">
        <f t="shared" si="37"/>
        <v>3</v>
      </c>
      <c r="E407" s="3">
        <v>1270690</v>
      </c>
      <c r="F407" s="5">
        <v>37032.350104166697</v>
      </c>
      <c r="G407" t="s">
        <v>286</v>
      </c>
      <c r="H407" t="s">
        <v>118</v>
      </c>
      <c r="I407" t="s">
        <v>33</v>
      </c>
      <c r="K407" t="s">
        <v>34</v>
      </c>
      <c r="L407" t="s">
        <v>46</v>
      </c>
      <c r="M407">
        <v>29383</v>
      </c>
      <c r="N407" t="s">
        <v>631</v>
      </c>
      <c r="P407" s="7">
        <v>25</v>
      </c>
      <c r="R407" t="s">
        <v>37</v>
      </c>
      <c r="S407" t="s">
        <v>38</v>
      </c>
      <c r="T407" s="11">
        <v>220</v>
      </c>
      <c r="U407" t="s">
        <v>119</v>
      </c>
      <c r="V407" t="s">
        <v>290</v>
      </c>
      <c r="W407" t="s">
        <v>55</v>
      </c>
      <c r="X407" t="s">
        <v>42</v>
      </c>
      <c r="Y407" t="s">
        <v>43</v>
      </c>
      <c r="Z407" t="s">
        <v>44</v>
      </c>
      <c r="AA407">
        <v>96060365</v>
      </c>
      <c r="AB407">
        <v>616505.1</v>
      </c>
      <c r="AC407">
        <v>12</v>
      </c>
      <c r="AD407" s="5">
        <v>37033.875</v>
      </c>
      <c r="AE407" s="5">
        <v>37033.875</v>
      </c>
    </row>
    <row r="408" spans="1:31" x14ac:dyDescent="0.2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7"/>
        <v>3</v>
      </c>
      <c r="E408" s="3">
        <v>1270692</v>
      </c>
      <c r="F408" s="5">
        <v>37032.350162037001</v>
      </c>
      <c r="G408" t="s">
        <v>286</v>
      </c>
      <c r="H408" t="s">
        <v>118</v>
      </c>
      <c r="I408" t="s">
        <v>33</v>
      </c>
      <c r="K408" t="s">
        <v>34</v>
      </c>
      <c r="L408" t="s">
        <v>46</v>
      </c>
      <c r="M408">
        <v>29383</v>
      </c>
      <c r="N408" t="s">
        <v>631</v>
      </c>
      <c r="P408" s="7">
        <v>25</v>
      </c>
      <c r="R408" t="s">
        <v>37</v>
      </c>
      <c r="S408" t="s">
        <v>38</v>
      </c>
      <c r="T408" s="11">
        <v>224</v>
      </c>
      <c r="U408" t="s">
        <v>119</v>
      </c>
      <c r="V408" t="s">
        <v>290</v>
      </c>
      <c r="W408" t="s">
        <v>55</v>
      </c>
      <c r="X408" t="s">
        <v>42</v>
      </c>
      <c r="Y408" t="s">
        <v>43</v>
      </c>
      <c r="Z408" t="s">
        <v>44</v>
      </c>
      <c r="AA408">
        <v>96060365</v>
      </c>
      <c r="AB408">
        <v>616507.1</v>
      </c>
      <c r="AC408">
        <v>12</v>
      </c>
      <c r="AD408" s="5">
        <v>37033.875</v>
      </c>
      <c r="AE408" s="5">
        <v>37033.875</v>
      </c>
    </row>
    <row r="409" spans="1:31" x14ac:dyDescent="0.2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7"/>
        <v>3</v>
      </c>
      <c r="E409" s="3">
        <v>1270941</v>
      </c>
      <c r="F409" s="5">
        <v>37032.356932870403</v>
      </c>
      <c r="G409" t="s">
        <v>286</v>
      </c>
      <c r="H409" t="s">
        <v>118</v>
      </c>
      <c r="I409" t="s">
        <v>33</v>
      </c>
      <c r="K409" t="s">
        <v>34</v>
      </c>
      <c r="L409" t="s">
        <v>46</v>
      </c>
      <c r="M409">
        <v>29383</v>
      </c>
      <c r="N409" t="s">
        <v>631</v>
      </c>
      <c r="P409" s="7">
        <v>25</v>
      </c>
      <c r="R409" t="s">
        <v>37</v>
      </c>
      <c r="S409" t="s">
        <v>38</v>
      </c>
      <c r="T409" s="11">
        <v>225</v>
      </c>
      <c r="U409" t="s">
        <v>119</v>
      </c>
      <c r="V409" t="s">
        <v>290</v>
      </c>
      <c r="W409" t="s">
        <v>55</v>
      </c>
      <c r="X409" t="s">
        <v>42</v>
      </c>
      <c r="Y409" t="s">
        <v>43</v>
      </c>
      <c r="Z409" t="s">
        <v>44</v>
      </c>
      <c r="AA409">
        <v>96060365</v>
      </c>
      <c r="AB409">
        <v>616541.1</v>
      </c>
      <c r="AC409">
        <v>12</v>
      </c>
      <c r="AD409" s="5">
        <v>37033.875</v>
      </c>
      <c r="AE409" s="5">
        <v>37033.875</v>
      </c>
    </row>
    <row r="410" spans="1:31" x14ac:dyDescent="0.2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7"/>
        <v>3</v>
      </c>
      <c r="E410" s="3">
        <v>1271071</v>
      </c>
      <c r="F410" s="5">
        <v>37032.360578703701</v>
      </c>
      <c r="G410" t="s">
        <v>286</v>
      </c>
      <c r="H410" t="s">
        <v>118</v>
      </c>
      <c r="I410" t="s">
        <v>33</v>
      </c>
      <c r="K410" t="s">
        <v>34</v>
      </c>
      <c r="L410" t="s">
        <v>46</v>
      </c>
      <c r="M410">
        <v>29383</v>
      </c>
      <c r="N410" t="s">
        <v>631</v>
      </c>
      <c r="P410" s="7">
        <v>25</v>
      </c>
      <c r="R410" t="s">
        <v>37</v>
      </c>
      <c r="S410" t="s">
        <v>38</v>
      </c>
      <c r="T410" s="11">
        <v>229</v>
      </c>
      <c r="U410" t="s">
        <v>119</v>
      </c>
      <c r="V410" t="s">
        <v>290</v>
      </c>
      <c r="W410" t="s">
        <v>55</v>
      </c>
      <c r="X410" t="s">
        <v>42</v>
      </c>
      <c r="Y410" t="s">
        <v>43</v>
      </c>
      <c r="Z410" t="s">
        <v>44</v>
      </c>
      <c r="AA410">
        <v>96060365</v>
      </c>
      <c r="AB410">
        <v>616555.1</v>
      </c>
      <c r="AC410">
        <v>12</v>
      </c>
      <c r="AD410" s="5">
        <v>37033.875</v>
      </c>
      <c r="AE410" s="5">
        <v>37033.875</v>
      </c>
    </row>
    <row r="411" spans="1:31" x14ac:dyDescent="0.2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7"/>
        <v>3</v>
      </c>
      <c r="E411" s="3">
        <v>1271295</v>
      </c>
      <c r="F411" s="5">
        <v>37032.364826388803</v>
      </c>
      <c r="G411" t="s">
        <v>286</v>
      </c>
      <c r="H411" t="s">
        <v>118</v>
      </c>
      <c r="I411" t="s">
        <v>33</v>
      </c>
      <c r="K411" t="s">
        <v>34</v>
      </c>
      <c r="L411" t="s">
        <v>46</v>
      </c>
      <c r="M411">
        <v>29383</v>
      </c>
      <c r="N411" t="s">
        <v>631</v>
      </c>
      <c r="P411" s="7">
        <v>25</v>
      </c>
      <c r="R411" t="s">
        <v>37</v>
      </c>
      <c r="S411" t="s">
        <v>38</v>
      </c>
      <c r="T411" s="11">
        <v>231</v>
      </c>
      <c r="U411" t="s">
        <v>119</v>
      </c>
      <c r="V411" t="s">
        <v>290</v>
      </c>
      <c r="W411" t="s">
        <v>55</v>
      </c>
      <c r="X411" t="s">
        <v>42</v>
      </c>
      <c r="Y411" t="s">
        <v>43</v>
      </c>
      <c r="Z411" t="s">
        <v>44</v>
      </c>
      <c r="AA411">
        <v>96060365</v>
      </c>
      <c r="AB411">
        <v>616570.1</v>
      </c>
      <c r="AC411">
        <v>12</v>
      </c>
      <c r="AD411" s="5">
        <v>37033.875</v>
      </c>
      <c r="AE411" s="5">
        <v>37033.875</v>
      </c>
    </row>
    <row r="412" spans="1:31" x14ac:dyDescent="0.2">
      <c r="A412" s="71">
        <f t="shared" si="34"/>
        <v>37032</v>
      </c>
      <c r="B412" s="71" t="str">
        <f t="shared" si="35"/>
        <v>US West Power</v>
      </c>
      <c r="C412" s="72">
        <f t="shared" si="36"/>
        <v>176</v>
      </c>
      <c r="D412" s="72">
        <f t="shared" si="37"/>
        <v>1.3199999999999998</v>
      </c>
      <c r="E412" s="3">
        <v>1271365</v>
      </c>
      <c r="F412" s="5">
        <v>37032.366145833301</v>
      </c>
      <c r="G412" t="s">
        <v>286</v>
      </c>
      <c r="H412" t="s">
        <v>118</v>
      </c>
      <c r="I412" t="s">
        <v>33</v>
      </c>
      <c r="K412" t="s">
        <v>34</v>
      </c>
      <c r="L412" t="s">
        <v>46</v>
      </c>
      <c r="M412">
        <v>48328</v>
      </c>
      <c r="N412" t="s">
        <v>632</v>
      </c>
      <c r="P412" s="7">
        <v>11</v>
      </c>
      <c r="R412" t="s">
        <v>37</v>
      </c>
      <c r="S412" t="s">
        <v>38</v>
      </c>
      <c r="T412" s="11">
        <v>227</v>
      </c>
      <c r="U412" t="s">
        <v>119</v>
      </c>
      <c r="V412" t="s">
        <v>446</v>
      </c>
      <c r="W412" t="s">
        <v>55</v>
      </c>
      <c r="X412" t="s">
        <v>42</v>
      </c>
      <c r="Y412" t="s">
        <v>43</v>
      </c>
      <c r="Z412" t="s">
        <v>44</v>
      </c>
      <c r="AA412">
        <v>96060365</v>
      </c>
      <c r="AB412">
        <v>616575.1</v>
      </c>
      <c r="AC412">
        <v>12</v>
      </c>
      <c r="AD412" s="5">
        <v>37033.875</v>
      </c>
      <c r="AE412" s="5">
        <v>37033.875</v>
      </c>
    </row>
    <row r="413" spans="1:31" x14ac:dyDescent="0.2">
      <c r="A413" s="71">
        <f t="shared" si="34"/>
        <v>37032</v>
      </c>
      <c r="B413" s="71" t="str">
        <f t="shared" si="35"/>
        <v>Natural Gas</v>
      </c>
      <c r="C413" s="72">
        <f t="shared" si="36"/>
        <v>300000</v>
      </c>
      <c r="D413" s="72">
        <f t="shared" si="37"/>
        <v>75</v>
      </c>
      <c r="E413" s="3">
        <v>1272374</v>
      </c>
      <c r="F413" s="5">
        <v>37032.3910763889</v>
      </c>
      <c r="G413" t="s">
        <v>96</v>
      </c>
      <c r="H413" t="s">
        <v>556</v>
      </c>
      <c r="I413" t="s">
        <v>33</v>
      </c>
      <c r="K413" t="s">
        <v>63</v>
      </c>
      <c r="L413" t="s">
        <v>64</v>
      </c>
      <c r="M413">
        <v>38619</v>
      </c>
      <c r="N413" t="s">
        <v>633</v>
      </c>
      <c r="P413" s="7">
        <v>10000</v>
      </c>
      <c r="R413" t="s">
        <v>66</v>
      </c>
      <c r="S413" t="s">
        <v>38</v>
      </c>
      <c r="T413" s="11">
        <v>-9.5000000000000001E-2</v>
      </c>
      <c r="U413" t="s">
        <v>634</v>
      </c>
      <c r="V413" t="s">
        <v>145</v>
      </c>
      <c r="W413" t="s">
        <v>146</v>
      </c>
      <c r="X413" t="s">
        <v>70</v>
      </c>
      <c r="Y413" t="s">
        <v>43</v>
      </c>
      <c r="Z413" t="s">
        <v>71</v>
      </c>
      <c r="AA413">
        <v>96018986</v>
      </c>
      <c r="AB413" t="s">
        <v>635</v>
      </c>
      <c r="AC413">
        <v>49747</v>
      </c>
      <c r="AD413" s="5">
        <v>37043.875</v>
      </c>
      <c r="AE413" s="5">
        <v>37072.875</v>
      </c>
    </row>
    <row r="414" spans="1:31" x14ac:dyDescent="0.2">
      <c r="A414" s="71">
        <f t="shared" si="34"/>
        <v>37032</v>
      </c>
      <c r="B414" s="71" t="str">
        <f t="shared" si="35"/>
        <v>Natural Gas</v>
      </c>
      <c r="C414" s="72">
        <f t="shared" si="36"/>
        <v>150000</v>
      </c>
      <c r="D414" s="72">
        <f t="shared" si="37"/>
        <v>37.5</v>
      </c>
      <c r="E414" s="3">
        <v>1273224</v>
      </c>
      <c r="F414" s="5">
        <v>37032.4147800926</v>
      </c>
      <c r="G414" t="s">
        <v>347</v>
      </c>
      <c r="H414" t="s">
        <v>556</v>
      </c>
      <c r="I414" t="s">
        <v>33</v>
      </c>
      <c r="K414" t="s">
        <v>63</v>
      </c>
      <c r="L414" t="s">
        <v>64</v>
      </c>
      <c r="M414">
        <v>36135</v>
      </c>
      <c r="N414" t="s">
        <v>613</v>
      </c>
      <c r="P414" s="7">
        <v>5000</v>
      </c>
      <c r="R414" t="s">
        <v>66</v>
      </c>
      <c r="S414" t="s">
        <v>38</v>
      </c>
      <c r="T414" s="11">
        <v>-1.27</v>
      </c>
      <c r="U414" t="s">
        <v>614</v>
      </c>
      <c r="V414" t="s">
        <v>98</v>
      </c>
      <c r="W414" t="s">
        <v>134</v>
      </c>
      <c r="X414" t="s">
        <v>70</v>
      </c>
      <c r="Y414" t="s">
        <v>43</v>
      </c>
      <c r="Z414" t="s">
        <v>71</v>
      </c>
      <c r="AA414">
        <v>95000337</v>
      </c>
      <c r="AB414" t="s">
        <v>636</v>
      </c>
      <c r="AC414">
        <v>687</v>
      </c>
      <c r="AD414" s="5">
        <v>37043.875</v>
      </c>
      <c r="AE414" s="5">
        <v>37072.875</v>
      </c>
    </row>
    <row r="415" spans="1:31" x14ac:dyDescent="0.2">
      <c r="A415" s="71">
        <f t="shared" si="34"/>
        <v>37032</v>
      </c>
      <c r="B415" s="71" t="str">
        <f t="shared" si="35"/>
        <v>US East Power</v>
      </c>
      <c r="C415" s="72">
        <f t="shared" si="36"/>
        <v>73600</v>
      </c>
      <c r="D415" s="72">
        <f t="shared" si="37"/>
        <v>368</v>
      </c>
      <c r="E415" s="3">
        <v>1273488</v>
      </c>
      <c r="F415" s="5">
        <v>37032.427858796298</v>
      </c>
      <c r="G415" t="s">
        <v>120</v>
      </c>
      <c r="H415" t="s">
        <v>596</v>
      </c>
      <c r="I415" t="s">
        <v>33</v>
      </c>
      <c r="K415" t="s">
        <v>34</v>
      </c>
      <c r="L415" t="s">
        <v>74</v>
      </c>
      <c r="M415">
        <v>33278</v>
      </c>
      <c r="N415" t="s">
        <v>637</v>
      </c>
      <c r="P415" s="7">
        <v>50</v>
      </c>
      <c r="R415" t="s">
        <v>37</v>
      </c>
      <c r="S415" t="s">
        <v>38</v>
      </c>
      <c r="T415" s="11">
        <v>34.950000000000003</v>
      </c>
      <c r="U415" t="s">
        <v>607</v>
      </c>
      <c r="V415" t="s">
        <v>123</v>
      </c>
      <c r="W415" t="s">
        <v>124</v>
      </c>
      <c r="X415" t="s">
        <v>42</v>
      </c>
      <c r="Y415" t="s">
        <v>43</v>
      </c>
      <c r="Z415" t="s">
        <v>44</v>
      </c>
      <c r="AA415">
        <v>96004396</v>
      </c>
      <c r="AB415">
        <v>616712.1</v>
      </c>
      <c r="AC415">
        <v>64245</v>
      </c>
      <c r="AD415" s="5">
        <v>37165.710416666698</v>
      </c>
      <c r="AE415" s="5">
        <v>37256.710416666698</v>
      </c>
    </row>
    <row r="416" spans="1:31" x14ac:dyDescent="0.2">
      <c r="A416" s="71">
        <f t="shared" si="34"/>
        <v>37032</v>
      </c>
      <c r="B416" s="71" t="str">
        <f t="shared" si="35"/>
        <v>Natural Gas</v>
      </c>
      <c r="C416" s="72">
        <f t="shared" si="36"/>
        <v>600000</v>
      </c>
      <c r="D416" s="72">
        <f t="shared" si="37"/>
        <v>150</v>
      </c>
      <c r="E416" s="3">
        <v>1273553</v>
      </c>
      <c r="F416" s="5">
        <v>37032.4315740741</v>
      </c>
      <c r="G416" t="s">
        <v>53</v>
      </c>
      <c r="H416" t="s">
        <v>556</v>
      </c>
      <c r="I416" t="s">
        <v>33</v>
      </c>
      <c r="K416" t="s">
        <v>63</v>
      </c>
      <c r="L416" t="s">
        <v>80</v>
      </c>
      <c r="M416">
        <v>36228</v>
      </c>
      <c r="N416" t="s">
        <v>638</v>
      </c>
      <c r="O416" s="7">
        <v>20000</v>
      </c>
      <c r="R416" t="s">
        <v>66</v>
      </c>
      <c r="S416" t="s">
        <v>38</v>
      </c>
      <c r="T416" s="11">
        <v>-2.5000000000000001E-3</v>
      </c>
      <c r="U416" t="s">
        <v>589</v>
      </c>
      <c r="V416" t="s">
        <v>316</v>
      </c>
      <c r="W416" t="s">
        <v>317</v>
      </c>
      <c r="X416" t="s">
        <v>70</v>
      </c>
      <c r="Y416" t="s">
        <v>43</v>
      </c>
      <c r="Z416" t="s">
        <v>71</v>
      </c>
      <c r="AA416">
        <v>96013559</v>
      </c>
      <c r="AB416" t="s">
        <v>639</v>
      </c>
      <c r="AC416">
        <v>54979</v>
      </c>
      <c r="AD416" s="5">
        <v>37043.875</v>
      </c>
      <c r="AE416" s="5">
        <v>37072.875</v>
      </c>
    </row>
    <row r="417" spans="1:31" x14ac:dyDescent="0.2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7"/>
        <v>150</v>
      </c>
      <c r="E417" s="3">
        <v>1273606</v>
      </c>
      <c r="F417" s="5">
        <v>37032.4344444444</v>
      </c>
      <c r="G417" t="s">
        <v>200</v>
      </c>
      <c r="H417" t="s">
        <v>556</v>
      </c>
      <c r="I417" t="s">
        <v>33</v>
      </c>
      <c r="K417" t="s">
        <v>63</v>
      </c>
      <c r="L417" t="s">
        <v>80</v>
      </c>
      <c r="M417">
        <v>36228</v>
      </c>
      <c r="N417" t="s">
        <v>638</v>
      </c>
      <c r="O417" s="7">
        <v>20000</v>
      </c>
      <c r="R417" t="s">
        <v>66</v>
      </c>
      <c r="S417" t="s">
        <v>38</v>
      </c>
      <c r="T417" s="11">
        <v>-2.5000000000000001E-3</v>
      </c>
      <c r="U417" t="s">
        <v>572</v>
      </c>
      <c r="V417" t="s">
        <v>316</v>
      </c>
      <c r="W417" t="s">
        <v>317</v>
      </c>
      <c r="X417" t="s">
        <v>70</v>
      </c>
      <c r="Y417" t="s">
        <v>43</v>
      </c>
      <c r="Z417" t="s">
        <v>71</v>
      </c>
      <c r="AB417" t="s">
        <v>640</v>
      </c>
      <c r="AC417">
        <v>68856</v>
      </c>
      <c r="AD417" s="5">
        <v>37043.875</v>
      </c>
      <c r="AE417" s="5">
        <v>37072.875</v>
      </c>
    </row>
    <row r="418" spans="1:31" x14ac:dyDescent="0.2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7"/>
        <v>150</v>
      </c>
      <c r="E418" s="3">
        <v>1273618</v>
      </c>
      <c r="F418" s="5">
        <v>37032.4348032407</v>
      </c>
      <c r="G418" t="s">
        <v>195</v>
      </c>
      <c r="H418" t="s">
        <v>556</v>
      </c>
      <c r="I418" t="s">
        <v>33</v>
      </c>
      <c r="K418" t="s">
        <v>63</v>
      </c>
      <c r="L418" t="s">
        <v>80</v>
      </c>
      <c r="M418">
        <v>36228</v>
      </c>
      <c r="N418" t="s">
        <v>638</v>
      </c>
      <c r="O418" s="7">
        <v>20000</v>
      </c>
      <c r="R418" t="s">
        <v>66</v>
      </c>
      <c r="S418" t="s">
        <v>38</v>
      </c>
      <c r="T418" s="11">
        <v>-2.5000000000000001E-3</v>
      </c>
      <c r="U418" t="s">
        <v>589</v>
      </c>
      <c r="V418" t="s">
        <v>316</v>
      </c>
      <c r="W418" t="s">
        <v>317</v>
      </c>
      <c r="X418" t="s">
        <v>70</v>
      </c>
      <c r="Y418" t="s">
        <v>43</v>
      </c>
      <c r="Z418" t="s">
        <v>71</v>
      </c>
      <c r="AA418">
        <v>96041878</v>
      </c>
      <c r="AB418" t="s">
        <v>641</v>
      </c>
      <c r="AC418">
        <v>11135</v>
      </c>
      <c r="AD418" s="5">
        <v>37043.875</v>
      </c>
      <c r="AE418" s="5">
        <v>37072.875</v>
      </c>
    </row>
    <row r="419" spans="1:31" x14ac:dyDescent="0.2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7"/>
        <v>150</v>
      </c>
      <c r="E419" s="3">
        <v>1273619</v>
      </c>
      <c r="F419" s="5">
        <v>37032.434976851902</v>
      </c>
      <c r="G419" t="s">
        <v>195</v>
      </c>
      <c r="H419" t="s">
        <v>556</v>
      </c>
      <c r="I419" t="s">
        <v>33</v>
      </c>
      <c r="K419" t="s">
        <v>63</v>
      </c>
      <c r="L419" t="s">
        <v>80</v>
      </c>
      <c r="M419">
        <v>36228</v>
      </c>
      <c r="N419" t="s">
        <v>638</v>
      </c>
      <c r="O419" s="7">
        <v>20000</v>
      </c>
      <c r="R419" t="s">
        <v>66</v>
      </c>
      <c r="S419" t="s">
        <v>38</v>
      </c>
      <c r="T419" s="11">
        <v>-2.5000000000000001E-3</v>
      </c>
      <c r="U419" t="s">
        <v>589</v>
      </c>
      <c r="V419" t="s">
        <v>316</v>
      </c>
      <c r="W419" t="s">
        <v>317</v>
      </c>
      <c r="X419" t="s">
        <v>70</v>
      </c>
      <c r="Y419" t="s">
        <v>43</v>
      </c>
      <c r="Z419" t="s">
        <v>71</v>
      </c>
      <c r="AA419">
        <v>96041878</v>
      </c>
      <c r="AB419" t="s">
        <v>642</v>
      </c>
      <c r="AC419">
        <v>11135</v>
      </c>
      <c r="AD419" s="5">
        <v>37043.875</v>
      </c>
      <c r="AE419" s="5">
        <v>37072.875</v>
      </c>
    </row>
    <row r="420" spans="1:31" x14ac:dyDescent="0.2">
      <c r="A420" s="71">
        <f t="shared" si="34"/>
        <v>37032</v>
      </c>
      <c r="B420" s="71" t="str">
        <f t="shared" si="35"/>
        <v>Natural Gas</v>
      </c>
      <c r="C420" s="72">
        <f t="shared" si="36"/>
        <v>300000</v>
      </c>
      <c r="D420" s="72">
        <f t="shared" si="37"/>
        <v>75</v>
      </c>
      <c r="E420" s="3">
        <v>1273624</v>
      </c>
      <c r="F420" s="5">
        <v>37032.4352083333</v>
      </c>
      <c r="G420" t="s">
        <v>195</v>
      </c>
      <c r="H420" t="s">
        <v>556</v>
      </c>
      <c r="I420" t="s">
        <v>33</v>
      </c>
      <c r="K420" t="s">
        <v>63</v>
      </c>
      <c r="L420" t="s">
        <v>80</v>
      </c>
      <c r="M420">
        <v>36228</v>
      </c>
      <c r="N420" t="s">
        <v>638</v>
      </c>
      <c r="O420" s="7">
        <v>10000</v>
      </c>
      <c r="R420" t="s">
        <v>66</v>
      </c>
      <c r="S420" t="s">
        <v>38</v>
      </c>
      <c r="T420" s="11">
        <v>-2.5000000000000001E-3</v>
      </c>
      <c r="U420" t="s">
        <v>589</v>
      </c>
      <c r="V420" t="s">
        <v>316</v>
      </c>
      <c r="W420" t="s">
        <v>317</v>
      </c>
      <c r="X420" t="s">
        <v>70</v>
      </c>
      <c r="Y420" t="s">
        <v>43</v>
      </c>
      <c r="Z420" t="s">
        <v>71</v>
      </c>
      <c r="AA420">
        <v>96041878</v>
      </c>
      <c r="AB420" t="s">
        <v>643</v>
      </c>
      <c r="AC420">
        <v>11135</v>
      </c>
      <c r="AD420" s="5">
        <v>37043.875</v>
      </c>
      <c r="AE420" s="5">
        <v>37072.875</v>
      </c>
    </row>
    <row r="421" spans="1:31" x14ac:dyDescent="0.2">
      <c r="A421" s="71">
        <f t="shared" si="34"/>
        <v>37032</v>
      </c>
      <c r="B421" s="71" t="str">
        <f t="shared" si="35"/>
        <v>Natural Gas</v>
      </c>
      <c r="C421" s="72">
        <f t="shared" si="36"/>
        <v>600000</v>
      </c>
      <c r="D421" s="72">
        <f t="shared" si="37"/>
        <v>150</v>
      </c>
      <c r="E421" s="3">
        <v>1273645</v>
      </c>
      <c r="F421" s="5">
        <v>37032.436863425901</v>
      </c>
      <c r="G421" t="s">
        <v>79</v>
      </c>
      <c r="H421" t="s">
        <v>556</v>
      </c>
      <c r="I421" t="s">
        <v>33</v>
      </c>
      <c r="K421" t="s">
        <v>63</v>
      </c>
      <c r="L421" t="s">
        <v>80</v>
      </c>
      <c r="M421">
        <v>36228</v>
      </c>
      <c r="N421" t="s">
        <v>638</v>
      </c>
      <c r="O421" s="7">
        <v>20000</v>
      </c>
      <c r="R421" t="s">
        <v>66</v>
      </c>
      <c r="S421" t="s">
        <v>38</v>
      </c>
      <c r="T421" s="11">
        <v>-2.5000000000000001E-3</v>
      </c>
      <c r="U421" t="s">
        <v>589</v>
      </c>
      <c r="V421" t="s">
        <v>316</v>
      </c>
      <c r="W421" t="s">
        <v>317</v>
      </c>
      <c r="X421" t="s">
        <v>70</v>
      </c>
      <c r="Y421" t="s">
        <v>43</v>
      </c>
      <c r="Z421" t="s">
        <v>71</v>
      </c>
      <c r="AA421">
        <v>96021110</v>
      </c>
      <c r="AB421" t="s">
        <v>644</v>
      </c>
      <c r="AC421">
        <v>57399</v>
      </c>
      <c r="AD421" s="5">
        <v>37043.875</v>
      </c>
      <c r="AE421" s="5">
        <v>37072.875</v>
      </c>
    </row>
    <row r="422" spans="1:31" x14ac:dyDescent="0.2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7"/>
        <v>150</v>
      </c>
      <c r="E422" s="3">
        <v>1273654</v>
      </c>
      <c r="F422" s="5">
        <v>37032.437222222201</v>
      </c>
      <c r="G422" t="s">
        <v>79</v>
      </c>
      <c r="H422" t="s">
        <v>556</v>
      </c>
      <c r="I422" t="s">
        <v>33</v>
      </c>
      <c r="K422" t="s">
        <v>63</v>
      </c>
      <c r="L422" t="s">
        <v>80</v>
      </c>
      <c r="M422">
        <v>36228</v>
      </c>
      <c r="N422" t="s">
        <v>638</v>
      </c>
      <c r="O422" s="7">
        <v>20000</v>
      </c>
      <c r="R422" t="s">
        <v>66</v>
      </c>
      <c r="S422" t="s">
        <v>38</v>
      </c>
      <c r="T422" s="11">
        <v>-2.5000000000000001E-3</v>
      </c>
      <c r="U422" t="s">
        <v>589</v>
      </c>
      <c r="V422" t="s">
        <v>316</v>
      </c>
      <c r="W422" t="s">
        <v>317</v>
      </c>
      <c r="X422" t="s">
        <v>70</v>
      </c>
      <c r="Y422" t="s">
        <v>43</v>
      </c>
      <c r="Z422" t="s">
        <v>71</v>
      </c>
      <c r="AA422">
        <v>96021110</v>
      </c>
      <c r="AB422" t="s">
        <v>645</v>
      </c>
      <c r="AC422">
        <v>57399</v>
      </c>
      <c r="AD422" s="5">
        <v>37043.875</v>
      </c>
      <c r="AE422" s="5">
        <v>37072.875</v>
      </c>
    </row>
    <row r="423" spans="1:31" x14ac:dyDescent="0.2">
      <c r="A423" s="71">
        <f t="shared" si="34"/>
        <v>37032</v>
      </c>
      <c r="B423" s="71" t="str">
        <f t="shared" si="35"/>
        <v>US East Power</v>
      </c>
      <c r="C423" s="72">
        <f t="shared" si="36"/>
        <v>24000</v>
      </c>
      <c r="D423" s="72">
        <f t="shared" si="37"/>
        <v>120</v>
      </c>
      <c r="E423" s="3">
        <v>1274030</v>
      </c>
      <c r="F423" s="5">
        <v>37032.479490740698</v>
      </c>
      <c r="G423" t="s">
        <v>120</v>
      </c>
      <c r="H423" t="s">
        <v>118</v>
      </c>
      <c r="I423" t="s">
        <v>33</v>
      </c>
      <c r="K423" t="s">
        <v>34</v>
      </c>
      <c r="L423" t="s">
        <v>74</v>
      </c>
      <c r="M423">
        <v>33277</v>
      </c>
      <c r="N423" t="s">
        <v>121</v>
      </c>
      <c r="P423" s="7">
        <v>50</v>
      </c>
      <c r="R423" t="s">
        <v>37</v>
      </c>
      <c r="S423" t="s">
        <v>38</v>
      </c>
      <c r="T423" s="11">
        <v>35.700000000000003</v>
      </c>
      <c r="U423" t="s">
        <v>585</v>
      </c>
      <c r="V423" t="s">
        <v>123</v>
      </c>
      <c r="W423" t="s">
        <v>124</v>
      </c>
      <c r="X423" t="s">
        <v>42</v>
      </c>
      <c r="Y423" t="s">
        <v>43</v>
      </c>
      <c r="Z423" t="s">
        <v>44</v>
      </c>
      <c r="AA423">
        <v>96004396</v>
      </c>
      <c r="AB423">
        <v>616773.1</v>
      </c>
      <c r="AC423">
        <v>64245</v>
      </c>
      <c r="AD423" s="5">
        <v>37135.710416666698</v>
      </c>
      <c r="AE423" s="5">
        <v>37164.710416666698</v>
      </c>
    </row>
    <row r="424" spans="1:31" x14ac:dyDescent="0.2">
      <c r="A424" s="71">
        <f t="shared" si="34"/>
        <v>37032</v>
      </c>
      <c r="B424" s="71" t="str">
        <f t="shared" si="35"/>
        <v>US West Power</v>
      </c>
      <c r="C424" s="72">
        <f t="shared" si="36"/>
        <v>146000</v>
      </c>
      <c r="D424" s="72">
        <f t="shared" si="37"/>
        <v>1095</v>
      </c>
      <c r="E424" s="3">
        <v>1274407</v>
      </c>
      <c r="F424" s="5">
        <v>37032.544907407399</v>
      </c>
      <c r="G424" t="s">
        <v>120</v>
      </c>
      <c r="H424" t="s">
        <v>118</v>
      </c>
      <c r="I424" t="s">
        <v>33</v>
      </c>
      <c r="K424" t="s">
        <v>34</v>
      </c>
      <c r="L424" t="s">
        <v>35</v>
      </c>
      <c r="M424">
        <v>30846</v>
      </c>
      <c r="N424" t="s">
        <v>646</v>
      </c>
      <c r="O424" s="7">
        <v>25</v>
      </c>
      <c r="R424" t="s">
        <v>37</v>
      </c>
      <c r="S424" t="s">
        <v>38</v>
      </c>
      <c r="T424" s="11">
        <v>113</v>
      </c>
      <c r="U424" t="s">
        <v>119</v>
      </c>
      <c r="V424" t="s">
        <v>399</v>
      </c>
      <c r="W424" t="s">
        <v>41</v>
      </c>
      <c r="X424" t="s">
        <v>42</v>
      </c>
      <c r="Y424" t="s">
        <v>43</v>
      </c>
      <c r="Z424" t="s">
        <v>44</v>
      </c>
      <c r="AA424">
        <v>96004396</v>
      </c>
      <c r="AB424">
        <v>616926.1</v>
      </c>
      <c r="AC424">
        <v>64245</v>
      </c>
      <c r="AD424" s="5">
        <v>37257.702083333301</v>
      </c>
      <c r="AE424" s="5">
        <v>37621.702083333301</v>
      </c>
    </row>
    <row r="425" spans="1:31" x14ac:dyDescent="0.2">
      <c r="A425" s="71">
        <f t="shared" si="34"/>
        <v>37032</v>
      </c>
      <c r="B425" s="71" t="str">
        <f t="shared" si="35"/>
        <v>Natural Gas</v>
      </c>
      <c r="C425" s="72">
        <f t="shared" si="36"/>
        <v>600000</v>
      </c>
      <c r="D425" s="72">
        <f t="shared" si="37"/>
        <v>150</v>
      </c>
      <c r="E425" s="3">
        <v>1274674</v>
      </c>
      <c r="F425" s="5">
        <v>37032.5744328703</v>
      </c>
      <c r="G425" t="s">
        <v>200</v>
      </c>
      <c r="H425" t="s">
        <v>556</v>
      </c>
      <c r="I425" t="s">
        <v>33</v>
      </c>
      <c r="K425" t="s">
        <v>63</v>
      </c>
      <c r="L425" t="s">
        <v>80</v>
      </c>
      <c r="M425">
        <v>36228</v>
      </c>
      <c r="N425" t="s">
        <v>638</v>
      </c>
      <c r="O425" s="7">
        <v>20000</v>
      </c>
      <c r="R425" t="s">
        <v>66</v>
      </c>
      <c r="S425" t="s">
        <v>38</v>
      </c>
      <c r="T425" s="11">
        <v>-2.5000000000000001E-3</v>
      </c>
      <c r="U425" t="s">
        <v>589</v>
      </c>
      <c r="V425" t="s">
        <v>316</v>
      </c>
      <c r="W425" t="s">
        <v>317</v>
      </c>
      <c r="X425" t="s">
        <v>70</v>
      </c>
      <c r="Y425" t="s">
        <v>43</v>
      </c>
      <c r="Z425" t="s">
        <v>71</v>
      </c>
      <c r="AB425" t="s">
        <v>647</v>
      </c>
      <c r="AC425">
        <v>68856</v>
      </c>
      <c r="AD425" s="5">
        <v>37043.875</v>
      </c>
      <c r="AE425" s="5">
        <v>37072.875</v>
      </c>
    </row>
    <row r="426" spans="1:31" x14ac:dyDescent="0.2">
      <c r="A426" s="71">
        <f t="shared" si="34"/>
        <v>37032</v>
      </c>
      <c r="B426" s="71" t="str">
        <f t="shared" si="35"/>
        <v>Natural Gas</v>
      </c>
      <c r="C426" s="72">
        <f t="shared" si="36"/>
        <v>150000</v>
      </c>
      <c r="D426" s="72">
        <f t="shared" si="37"/>
        <v>37.5</v>
      </c>
      <c r="E426" s="3">
        <v>1274686</v>
      </c>
      <c r="F426" s="5">
        <v>37032.575636574104</v>
      </c>
      <c r="G426" t="s">
        <v>283</v>
      </c>
      <c r="H426" t="s">
        <v>556</v>
      </c>
      <c r="I426" t="s">
        <v>33</v>
      </c>
      <c r="K426" t="s">
        <v>63</v>
      </c>
      <c r="L426" t="s">
        <v>64</v>
      </c>
      <c r="M426">
        <v>36100</v>
      </c>
      <c r="N426" t="s">
        <v>569</v>
      </c>
      <c r="O426" s="7">
        <v>5000</v>
      </c>
      <c r="R426" t="s">
        <v>66</v>
      </c>
      <c r="S426" t="s">
        <v>38</v>
      </c>
      <c r="T426" s="11">
        <v>7.4999999999999997E-2</v>
      </c>
      <c r="U426" t="s">
        <v>634</v>
      </c>
      <c r="V426" t="s">
        <v>190</v>
      </c>
      <c r="W426" t="s">
        <v>182</v>
      </c>
      <c r="X426" t="s">
        <v>70</v>
      </c>
      <c r="Y426" t="s">
        <v>43</v>
      </c>
      <c r="Z426" t="s">
        <v>71</v>
      </c>
      <c r="AA426">
        <v>95000199</v>
      </c>
      <c r="AB426" t="s">
        <v>648</v>
      </c>
      <c r="AC426">
        <v>61981</v>
      </c>
      <c r="AD426" s="5">
        <v>37043.875</v>
      </c>
      <c r="AE426" s="5">
        <v>37072.875</v>
      </c>
    </row>
    <row r="427" spans="1:31" x14ac:dyDescent="0.2">
      <c r="A427" s="71">
        <f t="shared" si="34"/>
        <v>37032</v>
      </c>
      <c r="B427" s="71" t="str">
        <f t="shared" si="35"/>
        <v>Natural Gas</v>
      </c>
      <c r="C427" s="72">
        <f t="shared" si="36"/>
        <v>600000</v>
      </c>
      <c r="D427" s="72">
        <f t="shared" si="37"/>
        <v>150</v>
      </c>
      <c r="E427" s="3">
        <v>1274696</v>
      </c>
      <c r="F427" s="5">
        <v>37032.577152777798</v>
      </c>
      <c r="G427" t="s">
        <v>79</v>
      </c>
      <c r="H427" t="s">
        <v>556</v>
      </c>
      <c r="I427" t="s">
        <v>33</v>
      </c>
      <c r="K427" t="s">
        <v>63</v>
      </c>
      <c r="L427" t="s">
        <v>80</v>
      </c>
      <c r="M427">
        <v>36228</v>
      </c>
      <c r="N427" t="s">
        <v>638</v>
      </c>
      <c r="O427" s="7">
        <v>20000</v>
      </c>
      <c r="R427" t="s">
        <v>66</v>
      </c>
      <c r="S427" t="s">
        <v>38</v>
      </c>
      <c r="T427" s="11">
        <v>-2.5000000000000001E-3</v>
      </c>
      <c r="U427" t="s">
        <v>589</v>
      </c>
      <c r="V427" t="s">
        <v>316</v>
      </c>
      <c r="W427" t="s">
        <v>317</v>
      </c>
      <c r="X427" t="s">
        <v>70</v>
      </c>
      <c r="Y427" t="s">
        <v>43</v>
      </c>
      <c r="Z427" t="s">
        <v>71</v>
      </c>
      <c r="AA427">
        <v>96021110</v>
      </c>
      <c r="AB427" t="s">
        <v>649</v>
      </c>
      <c r="AC427">
        <v>57399</v>
      </c>
      <c r="AD427" s="5">
        <v>37043.875</v>
      </c>
      <c r="AE427" s="5">
        <v>37072.875</v>
      </c>
    </row>
    <row r="428" spans="1:31" x14ac:dyDescent="0.2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7"/>
        <v>150</v>
      </c>
      <c r="E428" s="3">
        <v>1274697</v>
      </c>
      <c r="F428" s="5">
        <v>37032.577534722201</v>
      </c>
      <c r="G428" t="s">
        <v>79</v>
      </c>
      <c r="H428" t="s">
        <v>556</v>
      </c>
      <c r="I428" t="s">
        <v>33</v>
      </c>
      <c r="K428" t="s">
        <v>63</v>
      </c>
      <c r="L428" t="s">
        <v>80</v>
      </c>
      <c r="M428">
        <v>36228</v>
      </c>
      <c r="N428" t="s">
        <v>638</v>
      </c>
      <c r="O428" s="7">
        <v>20000</v>
      </c>
      <c r="R428" t="s">
        <v>66</v>
      </c>
      <c r="S428" t="s">
        <v>38</v>
      </c>
      <c r="T428" s="11">
        <v>-2.5000000000000001E-3</v>
      </c>
      <c r="U428" t="s">
        <v>589</v>
      </c>
      <c r="V428" t="s">
        <v>316</v>
      </c>
      <c r="W428" t="s">
        <v>317</v>
      </c>
      <c r="X428" t="s">
        <v>70</v>
      </c>
      <c r="Y428" t="s">
        <v>43</v>
      </c>
      <c r="Z428" t="s">
        <v>71</v>
      </c>
      <c r="AA428">
        <v>96021110</v>
      </c>
      <c r="AB428" t="s">
        <v>650</v>
      </c>
      <c r="AC428">
        <v>57399</v>
      </c>
      <c r="AD428" s="5">
        <v>37043.875</v>
      </c>
      <c r="AE428" s="5">
        <v>37072.875</v>
      </c>
    </row>
    <row r="429" spans="1:31" x14ac:dyDescent="0.2">
      <c r="A429" s="71">
        <f t="shared" si="34"/>
        <v>37032</v>
      </c>
      <c r="B429" s="71" t="str">
        <f t="shared" si="35"/>
        <v>US East Power</v>
      </c>
      <c r="C429" s="72">
        <f t="shared" si="36"/>
        <v>24000</v>
      </c>
      <c r="D429" s="72">
        <f t="shared" si="37"/>
        <v>120</v>
      </c>
      <c r="E429" s="3">
        <v>1275059</v>
      </c>
      <c r="F429" s="5">
        <v>37032.623530092598</v>
      </c>
      <c r="G429" t="s">
        <v>467</v>
      </c>
      <c r="H429" t="s">
        <v>118</v>
      </c>
      <c r="I429" t="s">
        <v>33</v>
      </c>
      <c r="K429" t="s">
        <v>34</v>
      </c>
      <c r="L429" t="s">
        <v>74</v>
      </c>
      <c r="M429">
        <v>32554</v>
      </c>
      <c r="N429" t="s">
        <v>113</v>
      </c>
      <c r="O429" s="7">
        <v>50</v>
      </c>
      <c r="R429" t="s">
        <v>37</v>
      </c>
      <c r="S429" t="s">
        <v>38</v>
      </c>
      <c r="T429" s="11">
        <v>55.25</v>
      </c>
      <c r="U429" t="s">
        <v>150</v>
      </c>
      <c r="V429" t="s">
        <v>94</v>
      </c>
      <c r="W429" t="s">
        <v>115</v>
      </c>
      <c r="X429" t="s">
        <v>42</v>
      </c>
      <c r="Y429" t="s">
        <v>43</v>
      </c>
      <c r="Z429" t="s">
        <v>44</v>
      </c>
      <c r="AB429">
        <v>617113.1</v>
      </c>
      <c r="AC429">
        <v>27457</v>
      </c>
      <c r="AD429" s="5">
        <v>37043.591666666704</v>
      </c>
      <c r="AE429" s="5">
        <v>37072.591666666704</v>
      </c>
    </row>
    <row r="430" spans="1:31" x14ac:dyDescent="0.2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7"/>
        <v>120</v>
      </c>
      <c r="E430" s="3">
        <v>1275071</v>
      </c>
      <c r="F430" s="5">
        <v>37032.625706018502</v>
      </c>
      <c r="G430" t="s">
        <v>103</v>
      </c>
      <c r="H430" t="s">
        <v>118</v>
      </c>
      <c r="I430" t="s">
        <v>33</v>
      </c>
      <c r="K430" t="s">
        <v>34</v>
      </c>
      <c r="L430" t="s">
        <v>74</v>
      </c>
      <c r="M430">
        <v>3749</v>
      </c>
      <c r="N430" t="s">
        <v>126</v>
      </c>
      <c r="O430" s="7">
        <v>50</v>
      </c>
      <c r="R430" t="s">
        <v>37</v>
      </c>
      <c r="S430" t="s">
        <v>38</v>
      </c>
      <c r="T430" s="11">
        <v>55.85</v>
      </c>
      <c r="U430" t="s">
        <v>150</v>
      </c>
      <c r="V430" t="s">
        <v>151</v>
      </c>
      <c r="W430" t="s">
        <v>127</v>
      </c>
      <c r="X430" t="s">
        <v>42</v>
      </c>
      <c r="Y430" t="s">
        <v>43</v>
      </c>
      <c r="Z430" t="s">
        <v>44</v>
      </c>
      <c r="AA430">
        <v>96057469</v>
      </c>
      <c r="AB430">
        <v>617117.1</v>
      </c>
      <c r="AC430">
        <v>53350</v>
      </c>
      <c r="AD430" s="5">
        <v>37043.715972222199</v>
      </c>
      <c r="AE430" s="5">
        <v>37072.715972222199</v>
      </c>
    </row>
    <row r="431" spans="1:31" x14ac:dyDescent="0.2">
      <c r="A431" s="71">
        <f t="shared" si="34"/>
        <v>37032</v>
      </c>
      <c r="B431" s="71" t="str">
        <f t="shared" si="35"/>
        <v>Natural Gas</v>
      </c>
      <c r="C431" s="72">
        <f t="shared" si="36"/>
        <v>600000</v>
      </c>
      <c r="D431" s="72">
        <f t="shared" si="37"/>
        <v>150</v>
      </c>
      <c r="E431" s="3">
        <v>1275122</v>
      </c>
      <c r="F431" s="5">
        <v>37032.638541666704</v>
      </c>
      <c r="G431" t="s">
        <v>186</v>
      </c>
      <c r="H431" t="s">
        <v>556</v>
      </c>
      <c r="I431" t="s">
        <v>33</v>
      </c>
      <c r="K431" t="s">
        <v>63</v>
      </c>
      <c r="L431" t="s">
        <v>80</v>
      </c>
      <c r="M431">
        <v>42364</v>
      </c>
      <c r="N431" t="s">
        <v>588</v>
      </c>
      <c r="O431" s="7">
        <v>20000</v>
      </c>
      <c r="R431" t="s">
        <v>66</v>
      </c>
      <c r="S431" t="s">
        <v>38</v>
      </c>
      <c r="T431" s="11">
        <v>0</v>
      </c>
      <c r="U431" t="s">
        <v>589</v>
      </c>
      <c r="V431" t="s">
        <v>160</v>
      </c>
      <c r="W431" t="s">
        <v>161</v>
      </c>
      <c r="X431" t="s">
        <v>70</v>
      </c>
      <c r="Y431" t="s">
        <v>43</v>
      </c>
      <c r="Z431" t="s">
        <v>71</v>
      </c>
      <c r="AA431">
        <v>95001227</v>
      </c>
      <c r="AB431" t="s">
        <v>651</v>
      </c>
      <c r="AC431">
        <v>208</v>
      </c>
      <c r="AD431" s="5">
        <v>37043.875</v>
      </c>
      <c r="AE431" s="5">
        <v>37072.875</v>
      </c>
    </row>
    <row r="432" spans="1:31" x14ac:dyDescent="0.2">
      <c r="A432" s="71">
        <f t="shared" ref="A432:A466" si="38">DATEVALUE(TEXT(F432, "mm/dd/yy"))</f>
        <v>37033</v>
      </c>
      <c r="B432" s="71" t="str">
        <f t="shared" ref="B432:B466" si="39">IF(K432="Power",IF(Z432="Enron Canada Corp.",LEFT(L432,9),LEFT(L432,13)),K432)</f>
        <v>US East Power</v>
      </c>
      <c r="C432" s="72">
        <f t="shared" ref="C432:C466" si="40">IF(K432="Power",((AE432-AD432+1)*16*SUM(O432:P432)),((AE432-AD432+1)*SUM(O432:P432)))</f>
        <v>800</v>
      </c>
      <c r="D432" s="72">
        <f t="shared" ref="D432:D466" si="41">VLOOKUP(H432,$A$7:$E$11,(HLOOKUP(B432,$B$5:$E$6,2,FALSE)),FALSE)*C432</f>
        <v>4</v>
      </c>
      <c r="E432" s="3">
        <v>1275940</v>
      </c>
      <c r="F432" s="5">
        <v>37033.283611111103</v>
      </c>
      <c r="G432" t="s">
        <v>88</v>
      </c>
      <c r="H432" t="s">
        <v>32</v>
      </c>
      <c r="I432" t="s">
        <v>33</v>
      </c>
      <c r="K432" t="s">
        <v>34</v>
      </c>
      <c r="L432" t="s">
        <v>74</v>
      </c>
      <c r="M432">
        <v>29082</v>
      </c>
      <c r="N432" t="s">
        <v>652</v>
      </c>
      <c r="O432" s="7">
        <v>50</v>
      </c>
      <c r="R432" t="s">
        <v>37</v>
      </c>
      <c r="S432" t="s">
        <v>38</v>
      </c>
      <c r="T432" s="11">
        <v>49</v>
      </c>
      <c r="U432" t="s">
        <v>76</v>
      </c>
      <c r="V432" t="s">
        <v>77</v>
      </c>
      <c r="W432" t="s">
        <v>90</v>
      </c>
      <c r="X432" t="s">
        <v>42</v>
      </c>
      <c r="Y432" t="s">
        <v>43</v>
      </c>
      <c r="Z432" t="s">
        <v>44</v>
      </c>
      <c r="AA432">
        <v>96021791</v>
      </c>
      <c r="AB432">
        <v>617510.1</v>
      </c>
      <c r="AC432">
        <v>64168</v>
      </c>
      <c r="AD432" s="5">
        <v>37034.875011574099</v>
      </c>
      <c r="AE432" s="5">
        <v>37034.875011574099</v>
      </c>
    </row>
    <row r="433" spans="1:31" x14ac:dyDescent="0.2">
      <c r="A433" s="71">
        <f t="shared" si="38"/>
        <v>37033</v>
      </c>
      <c r="B433" s="71" t="str">
        <f t="shared" si="39"/>
        <v>US East Power</v>
      </c>
      <c r="C433" s="72">
        <f t="shared" si="40"/>
        <v>800</v>
      </c>
      <c r="D433" s="72">
        <f t="shared" si="41"/>
        <v>4</v>
      </c>
      <c r="E433" s="3">
        <v>1276059</v>
      </c>
      <c r="F433" s="5">
        <v>37033.299479166701</v>
      </c>
      <c r="G433" t="s">
        <v>111</v>
      </c>
      <c r="H433" t="s">
        <v>32</v>
      </c>
      <c r="I433" t="s">
        <v>33</v>
      </c>
      <c r="K433" t="s">
        <v>34</v>
      </c>
      <c r="L433" t="s">
        <v>74</v>
      </c>
      <c r="M433">
        <v>29088</v>
      </c>
      <c r="N433" t="s">
        <v>653</v>
      </c>
      <c r="O433" s="7">
        <v>50</v>
      </c>
      <c r="R433" t="s">
        <v>37</v>
      </c>
      <c r="S433" t="s">
        <v>38</v>
      </c>
      <c r="T433" s="11">
        <v>32.9</v>
      </c>
      <c r="U433" t="s">
        <v>93</v>
      </c>
      <c r="V433" t="s">
        <v>94</v>
      </c>
      <c r="W433" t="s">
        <v>95</v>
      </c>
      <c r="X433" t="s">
        <v>42</v>
      </c>
      <c r="Y433" t="s">
        <v>43</v>
      </c>
      <c r="Z433" t="s">
        <v>44</v>
      </c>
      <c r="AB433">
        <v>617566.1</v>
      </c>
      <c r="AC433">
        <v>3246</v>
      </c>
      <c r="AD433" s="5">
        <v>37034.875011574099</v>
      </c>
      <c r="AE433" s="5">
        <v>37034.875011574099</v>
      </c>
    </row>
    <row r="434" spans="1:31" x14ac:dyDescent="0.2">
      <c r="A434" s="71">
        <f t="shared" si="38"/>
        <v>37033</v>
      </c>
      <c r="B434" s="71" t="str">
        <f t="shared" si="39"/>
        <v>US East Power</v>
      </c>
      <c r="C434" s="72">
        <f t="shared" si="40"/>
        <v>800</v>
      </c>
      <c r="D434" s="72">
        <f t="shared" si="41"/>
        <v>4</v>
      </c>
      <c r="E434" s="3">
        <v>1276071</v>
      </c>
      <c r="F434" s="5">
        <v>37033.301215277803</v>
      </c>
      <c r="G434" t="s">
        <v>111</v>
      </c>
      <c r="H434" t="s">
        <v>32</v>
      </c>
      <c r="I434" t="s">
        <v>33</v>
      </c>
      <c r="K434" t="s">
        <v>34</v>
      </c>
      <c r="L434" t="s">
        <v>74</v>
      </c>
      <c r="M434">
        <v>29088</v>
      </c>
      <c r="N434" t="s">
        <v>653</v>
      </c>
      <c r="O434" s="7">
        <v>50</v>
      </c>
      <c r="R434" t="s">
        <v>37</v>
      </c>
      <c r="S434" t="s">
        <v>38</v>
      </c>
      <c r="T434" s="11">
        <v>32.700000000000003</v>
      </c>
      <c r="U434" t="s">
        <v>93</v>
      </c>
      <c r="V434" t="s">
        <v>94</v>
      </c>
      <c r="W434" t="s">
        <v>95</v>
      </c>
      <c r="X434" t="s">
        <v>42</v>
      </c>
      <c r="Y434" t="s">
        <v>43</v>
      </c>
      <c r="Z434" t="s">
        <v>44</v>
      </c>
      <c r="AB434">
        <v>617570.1</v>
      </c>
      <c r="AC434">
        <v>3246</v>
      </c>
      <c r="AD434" s="5">
        <v>37034.875011574099</v>
      </c>
      <c r="AE434" s="5">
        <v>37034.875011574099</v>
      </c>
    </row>
    <row r="435" spans="1:31" x14ac:dyDescent="0.2">
      <c r="A435" s="71">
        <f t="shared" si="38"/>
        <v>37033</v>
      </c>
      <c r="B435" s="71" t="str">
        <f t="shared" si="39"/>
        <v>US East Power</v>
      </c>
      <c r="C435" s="72">
        <f t="shared" si="40"/>
        <v>24000</v>
      </c>
      <c r="D435" s="72">
        <f t="shared" si="41"/>
        <v>120</v>
      </c>
      <c r="E435" s="3">
        <v>1276104</v>
      </c>
      <c r="F435" s="5">
        <v>37033.305787037003</v>
      </c>
      <c r="G435" t="s">
        <v>286</v>
      </c>
      <c r="H435" t="s">
        <v>596</v>
      </c>
      <c r="I435" t="s">
        <v>33</v>
      </c>
      <c r="K435" t="s">
        <v>34</v>
      </c>
      <c r="L435" t="s">
        <v>447</v>
      </c>
      <c r="M435">
        <v>34800</v>
      </c>
      <c r="N435" t="s">
        <v>654</v>
      </c>
      <c r="O435" s="7">
        <v>50</v>
      </c>
      <c r="R435" t="s">
        <v>37</v>
      </c>
      <c r="S435" t="s">
        <v>38</v>
      </c>
      <c r="T435" s="11">
        <v>48</v>
      </c>
      <c r="U435" t="s">
        <v>655</v>
      </c>
      <c r="V435" t="s">
        <v>482</v>
      </c>
      <c r="W435" t="s">
        <v>483</v>
      </c>
      <c r="X435" t="s">
        <v>42</v>
      </c>
      <c r="Y435" t="s">
        <v>43</v>
      </c>
      <c r="Z435" t="s">
        <v>44</v>
      </c>
      <c r="AA435">
        <v>96060365</v>
      </c>
      <c r="AB435">
        <v>617589.1</v>
      </c>
      <c r="AC435">
        <v>12</v>
      </c>
      <c r="AD435" s="5">
        <v>37135</v>
      </c>
      <c r="AE435" s="5">
        <v>37164</v>
      </c>
    </row>
    <row r="436" spans="1:31" x14ac:dyDescent="0.2">
      <c r="A436" s="71">
        <f t="shared" si="38"/>
        <v>37033</v>
      </c>
      <c r="B436" s="71" t="str">
        <f t="shared" si="39"/>
        <v>US West Power</v>
      </c>
      <c r="C436" s="72">
        <f t="shared" si="40"/>
        <v>800</v>
      </c>
      <c r="D436" s="72">
        <f t="shared" si="41"/>
        <v>6</v>
      </c>
      <c r="E436" s="3">
        <v>1276785</v>
      </c>
      <c r="F436" s="5">
        <v>37033.340937499997</v>
      </c>
      <c r="G436" t="s">
        <v>286</v>
      </c>
      <c r="H436" t="s">
        <v>118</v>
      </c>
      <c r="I436" t="s">
        <v>33</v>
      </c>
      <c r="K436" t="s">
        <v>34</v>
      </c>
      <c r="L436" t="s">
        <v>35</v>
      </c>
      <c r="M436">
        <v>50992</v>
      </c>
      <c r="N436" t="s">
        <v>656</v>
      </c>
      <c r="O436" s="7">
        <v>25</v>
      </c>
      <c r="R436" t="s">
        <v>37</v>
      </c>
      <c r="S436" t="s">
        <v>38</v>
      </c>
      <c r="T436" s="11">
        <v>385</v>
      </c>
      <c r="U436" t="s">
        <v>119</v>
      </c>
      <c r="V436" t="s">
        <v>61</v>
      </c>
      <c r="W436" t="s">
        <v>41</v>
      </c>
      <c r="X436" t="s">
        <v>42</v>
      </c>
      <c r="Y436" t="s">
        <v>43</v>
      </c>
      <c r="Z436" t="s">
        <v>44</v>
      </c>
      <c r="AA436">
        <v>96060365</v>
      </c>
      <c r="AB436">
        <v>617779.1</v>
      </c>
      <c r="AC436">
        <v>12</v>
      </c>
      <c r="AD436" s="5">
        <v>37034.875</v>
      </c>
      <c r="AE436" s="5">
        <v>37035.875</v>
      </c>
    </row>
    <row r="437" spans="1:31" x14ac:dyDescent="0.2">
      <c r="A437" s="71">
        <f t="shared" si="38"/>
        <v>37033</v>
      </c>
      <c r="B437" s="71" t="str">
        <f t="shared" si="39"/>
        <v>US West Power</v>
      </c>
      <c r="C437" s="72">
        <f t="shared" si="40"/>
        <v>12400</v>
      </c>
      <c r="D437" s="72">
        <f t="shared" si="41"/>
        <v>93</v>
      </c>
      <c r="E437" s="3">
        <v>1276826</v>
      </c>
      <c r="F437" s="5">
        <v>37033.342546296299</v>
      </c>
      <c r="G437" t="s">
        <v>198</v>
      </c>
      <c r="H437" t="s">
        <v>32</v>
      </c>
      <c r="I437" t="s">
        <v>33</v>
      </c>
      <c r="K437" t="s">
        <v>34</v>
      </c>
      <c r="L437" t="s">
        <v>35</v>
      </c>
      <c r="M437">
        <v>40691</v>
      </c>
      <c r="N437" t="s">
        <v>657</v>
      </c>
      <c r="P437" s="7">
        <v>25</v>
      </c>
      <c r="R437" t="s">
        <v>37</v>
      </c>
      <c r="S437" t="s">
        <v>38</v>
      </c>
      <c r="T437" s="11">
        <v>120</v>
      </c>
      <c r="U437" t="s">
        <v>58</v>
      </c>
      <c r="V437" t="s">
        <v>40</v>
      </c>
      <c r="W437" t="s">
        <v>41</v>
      </c>
      <c r="X437" t="s">
        <v>42</v>
      </c>
      <c r="Y437" t="s">
        <v>43</v>
      </c>
      <c r="Z437" t="s">
        <v>44</v>
      </c>
      <c r="AA437">
        <v>96057479</v>
      </c>
      <c r="AB437">
        <v>617794.1</v>
      </c>
      <c r="AC437">
        <v>55134</v>
      </c>
      <c r="AD437" s="5">
        <v>37073.875011574099</v>
      </c>
      <c r="AE437" s="5">
        <v>37103.875011574099</v>
      </c>
    </row>
    <row r="438" spans="1:31" x14ac:dyDescent="0.2">
      <c r="A438" s="71">
        <f t="shared" si="38"/>
        <v>37033</v>
      </c>
      <c r="B438" s="71" t="str">
        <f t="shared" si="39"/>
        <v>US West Power</v>
      </c>
      <c r="C438" s="72">
        <f t="shared" si="40"/>
        <v>12000</v>
      </c>
      <c r="D438" s="72">
        <f t="shared" si="41"/>
        <v>90</v>
      </c>
      <c r="E438" s="3">
        <v>1276834</v>
      </c>
      <c r="F438" s="5">
        <v>37033.3428472222</v>
      </c>
      <c r="G438" t="s">
        <v>198</v>
      </c>
      <c r="H438" t="s">
        <v>32</v>
      </c>
      <c r="I438" t="s">
        <v>33</v>
      </c>
      <c r="K438" t="s">
        <v>34</v>
      </c>
      <c r="L438" t="s">
        <v>35</v>
      </c>
      <c r="M438">
        <v>40695</v>
      </c>
      <c r="N438" t="s">
        <v>658</v>
      </c>
      <c r="P438" s="7">
        <v>25</v>
      </c>
      <c r="R438" t="s">
        <v>37</v>
      </c>
      <c r="S438" t="s">
        <v>38</v>
      </c>
      <c r="T438" s="11">
        <v>110</v>
      </c>
      <c r="U438" t="s">
        <v>58</v>
      </c>
      <c r="V438" t="s">
        <v>40</v>
      </c>
      <c r="W438" t="s">
        <v>41</v>
      </c>
      <c r="X438" t="s">
        <v>42</v>
      </c>
      <c r="Y438" t="s">
        <v>43</v>
      </c>
      <c r="Z438" t="s">
        <v>44</v>
      </c>
      <c r="AA438">
        <v>96057479</v>
      </c>
      <c r="AB438">
        <v>617798.1</v>
      </c>
      <c r="AC438">
        <v>55134</v>
      </c>
      <c r="AD438" s="5">
        <v>37135.875011574099</v>
      </c>
      <c r="AE438" s="5">
        <v>37164.875011574099</v>
      </c>
    </row>
    <row r="439" spans="1:31" x14ac:dyDescent="0.2">
      <c r="A439" s="71">
        <f t="shared" si="38"/>
        <v>37033</v>
      </c>
      <c r="B439" s="71" t="str">
        <f t="shared" si="39"/>
        <v>US West Power</v>
      </c>
      <c r="C439" s="72">
        <f t="shared" si="40"/>
        <v>800</v>
      </c>
      <c r="D439" s="72">
        <f t="shared" si="41"/>
        <v>6</v>
      </c>
      <c r="E439" s="3">
        <v>1276837</v>
      </c>
      <c r="F439" s="5">
        <v>37033.342974537001</v>
      </c>
      <c r="G439" t="s">
        <v>101</v>
      </c>
      <c r="H439" t="s">
        <v>118</v>
      </c>
      <c r="I439" t="s">
        <v>33</v>
      </c>
      <c r="K439" t="s">
        <v>34</v>
      </c>
      <c r="L439" t="s">
        <v>46</v>
      </c>
      <c r="M439">
        <v>51004</v>
      </c>
      <c r="N439" t="s">
        <v>659</v>
      </c>
      <c r="P439" s="7">
        <v>25</v>
      </c>
      <c r="R439" t="s">
        <v>37</v>
      </c>
      <c r="S439" t="s">
        <v>38</v>
      </c>
      <c r="T439" s="11">
        <v>408</v>
      </c>
      <c r="U439" t="s">
        <v>119</v>
      </c>
      <c r="V439" t="s">
        <v>314</v>
      </c>
      <c r="W439" t="s">
        <v>55</v>
      </c>
      <c r="X439" t="s">
        <v>42</v>
      </c>
      <c r="Y439" t="s">
        <v>43</v>
      </c>
      <c r="Z439" t="s">
        <v>44</v>
      </c>
      <c r="AA439">
        <v>96006417</v>
      </c>
      <c r="AB439">
        <v>617801.1</v>
      </c>
      <c r="AC439">
        <v>56264</v>
      </c>
      <c r="AD439" s="5">
        <v>37034.875</v>
      </c>
      <c r="AE439" s="5">
        <v>37035.875</v>
      </c>
    </row>
    <row r="440" spans="1:31" x14ac:dyDescent="0.2">
      <c r="A440" s="71">
        <f t="shared" si="38"/>
        <v>37033</v>
      </c>
      <c r="B440" s="71" t="str">
        <f t="shared" si="39"/>
        <v>US West Power</v>
      </c>
      <c r="C440" s="72">
        <f t="shared" si="40"/>
        <v>800</v>
      </c>
      <c r="D440" s="72">
        <f t="shared" si="41"/>
        <v>6</v>
      </c>
      <c r="E440" s="3">
        <v>1276869</v>
      </c>
      <c r="F440" s="5">
        <v>37033.343668981499</v>
      </c>
      <c r="G440" t="s">
        <v>101</v>
      </c>
      <c r="H440" t="s">
        <v>118</v>
      </c>
      <c r="I440" t="s">
        <v>33</v>
      </c>
      <c r="K440" t="s">
        <v>34</v>
      </c>
      <c r="L440" t="s">
        <v>46</v>
      </c>
      <c r="M440">
        <v>51024</v>
      </c>
      <c r="N440" t="s">
        <v>660</v>
      </c>
      <c r="P440" s="7">
        <v>25</v>
      </c>
      <c r="R440" t="s">
        <v>37</v>
      </c>
      <c r="S440" t="s">
        <v>38</v>
      </c>
      <c r="T440" s="11">
        <v>214</v>
      </c>
      <c r="U440" t="s">
        <v>119</v>
      </c>
      <c r="V440" t="s">
        <v>290</v>
      </c>
      <c r="W440" t="s">
        <v>55</v>
      </c>
      <c r="X440" t="s">
        <v>42</v>
      </c>
      <c r="Y440" t="s">
        <v>43</v>
      </c>
      <c r="Z440" t="s">
        <v>44</v>
      </c>
      <c r="AA440">
        <v>96006417</v>
      </c>
      <c r="AB440">
        <v>617810.1</v>
      </c>
      <c r="AC440">
        <v>56264</v>
      </c>
      <c r="AD440" s="5">
        <v>37034.875</v>
      </c>
      <c r="AE440" s="5">
        <v>37035.875</v>
      </c>
    </row>
    <row r="441" spans="1:31" x14ac:dyDescent="0.2">
      <c r="A441" s="71">
        <f t="shared" si="38"/>
        <v>37033</v>
      </c>
      <c r="B441" s="71" t="str">
        <f t="shared" si="39"/>
        <v>US West Power</v>
      </c>
      <c r="C441" s="72">
        <f t="shared" si="40"/>
        <v>800</v>
      </c>
      <c r="D441" s="72">
        <f t="shared" si="41"/>
        <v>6</v>
      </c>
      <c r="E441" s="3">
        <v>1276965</v>
      </c>
      <c r="F441" s="5">
        <v>37033.346203703702</v>
      </c>
      <c r="G441" t="s">
        <v>286</v>
      </c>
      <c r="H441" t="s">
        <v>118</v>
      </c>
      <c r="I441" t="s">
        <v>33</v>
      </c>
      <c r="K441" t="s">
        <v>34</v>
      </c>
      <c r="L441" t="s">
        <v>46</v>
      </c>
      <c r="M441">
        <v>51024</v>
      </c>
      <c r="N441" t="s">
        <v>660</v>
      </c>
      <c r="P441" s="7">
        <v>25</v>
      </c>
      <c r="R441" t="s">
        <v>37</v>
      </c>
      <c r="S441" t="s">
        <v>38</v>
      </c>
      <c r="T441" s="11">
        <v>214</v>
      </c>
      <c r="U441" t="s">
        <v>119</v>
      </c>
      <c r="V441" t="s">
        <v>290</v>
      </c>
      <c r="W441" t="s">
        <v>55</v>
      </c>
      <c r="X441" t="s">
        <v>42</v>
      </c>
      <c r="Y441" t="s">
        <v>43</v>
      </c>
      <c r="Z441" t="s">
        <v>44</v>
      </c>
      <c r="AA441">
        <v>96060365</v>
      </c>
      <c r="AB441">
        <v>617847.1</v>
      </c>
      <c r="AC441">
        <v>12</v>
      </c>
      <c r="AD441" s="5">
        <v>37034.875</v>
      </c>
      <c r="AE441" s="5">
        <v>37035.875</v>
      </c>
    </row>
    <row r="442" spans="1:31" x14ac:dyDescent="0.2">
      <c r="A442" s="71">
        <f t="shared" si="38"/>
        <v>37033</v>
      </c>
      <c r="B442" s="71" t="str">
        <f t="shared" si="39"/>
        <v>US West Power</v>
      </c>
      <c r="C442" s="72">
        <f t="shared" si="40"/>
        <v>800</v>
      </c>
      <c r="D442" s="72">
        <f t="shared" si="41"/>
        <v>6</v>
      </c>
      <c r="E442" s="3">
        <v>1277001</v>
      </c>
      <c r="F442" s="5">
        <v>37033.347013888902</v>
      </c>
      <c r="G442" t="s">
        <v>286</v>
      </c>
      <c r="H442" t="s">
        <v>118</v>
      </c>
      <c r="I442" t="s">
        <v>33</v>
      </c>
      <c r="K442" t="s">
        <v>34</v>
      </c>
      <c r="L442" t="s">
        <v>46</v>
      </c>
      <c r="M442">
        <v>51024</v>
      </c>
      <c r="N442" t="s">
        <v>660</v>
      </c>
      <c r="P442" s="7">
        <v>25</v>
      </c>
      <c r="R442" t="s">
        <v>37</v>
      </c>
      <c r="S442" t="s">
        <v>38</v>
      </c>
      <c r="T442" s="11">
        <v>215</v>
      </c>
      <c r="U442" t="s">
        <v>119</v>
      </c>
      <c r="V442" t="s">
        <v>290</v>
      </c>
      <c r="W442" t="s">
        <v>55</v>
      </c>
      <c r="X442" t="s">
        <v>42</v>
      </c>
      <c r="Y442" t="s">
        <v>43</v>
      </c>
      <c r="Z442" t="s">
        <v>44</v>
      </c>
      <c r="AA442">
        <v>96060365</v>
      </c>
      <c r="AB442">
        <v>617858.1</v>
      </c>
      <c r="AC442">
        <v>12</v>
      </c>
      <c r="AD442" s="5">
        <v>37034.875</v>
      </c>
      <c r="AE442" s="5">
        <v>37035.875</v>
      </c>
    </row>
    <row r="443" spans="1:31" x14ac:dyDescent="0.2">
      <c r="A443" s="71">
        <f t="shared" si="38"/>
        <v>37033</v>
      </c>
      <c r="B443" s="71" t="str">
        <f t="shared" si="39"/>
        <v>US West Power</v>
      </c>
      <c r="C443" s="72">
        <f t="shared" si="40"/>
        <v>12400</v>
      </c>
      <c r="D443" s="72">
        <f t="shared" si="41"/>
        <v>93</v>
      </c>
      <c r="E443" s="3">
        <v>1277036</v>
      </c>
      <c r="F443" s="5">
        <v>37033.348032407397</v>
      </c>
      <c r="G443" t="s">
        <v>198</v>
      </c>
      <c r="H443" t="s">
        <v>32</v>
      </c>
      <c r="I443" t="s">
        <v>33</v>
      </c>
      <c r="K443" t="s">
        <v>34</v>
      </c>
      <c r="L443" t="s">
        <v>35</v>
      </c>
      <c r="M443">
        <v>40693</v>
      </c>
      <c r="N443" t="s">
        <v>661</v>
      </c>
      <c r="P443" s="7">
        <v>25</v>
      </c>
      <c r="R443" t="s">
        <v>37</v>
      </c>
      <c r="S443" t="s">
        <v>38</v>
      </c>
      <c r="T443" s="11">
        <v>150</v>
      </c>
      <c r="U443" t="s">
        <v>58</v>
      </c>
      <c r="V443" t="s">
        <v>40</v>
      </c>
      <c r="W443" t="s">
        <v>41</v>
      </c>
      <c r="X443" t="s">
        <v>42</v>
      </c>
      <c r="Y443" t="s">
        <v>43</v>
      </c>
      <c r="Z443" t="s">
        <v>44</v>
      </c>
      <c r="AA443">
        <v>96057479</v>
      </c>
      <c r="AB443">
        <v>617865.1</v>
      </c>
      <c r="AC443">
        <v>55134</v>
      </c>
      <c r="AD443" s="5">
        <v>37104.875011574099</v>
      </c>
      <c r="AE443" s="5">
        <v>37134.875011574099</v>
      </c>
    </row>
    <row r="444" spans="1:31" x14ac:dyDescent="0.2">
      <c r="A444" s="71">
        <f t="shared" si="38"/>
        <v>37033</v>
      </c>
      <c r="B444" s="71" t="str">
        <f t="shared" si="39"/>
        <v>US West Power</v>
      </c>
      <c r="C444" s="72">
        <f t="shared" si="40"/>
        <v>800</v>
      </c>
      <c r="D444" s="72">
        <f t="shared" si="41"/>
        <v>6</v>
      </c>
      <c r="E444" s="3">
        <v>1277038</v>
      </c>
      <c r="F444" s="5">
        <v>37033.348067129598</v>
      </c>
      <c r="G444" t="s">
        <v>130</v>
      </c>
      <c r="H444" t="s">
        <v>118</v>
      </c>
      <c r="I444" t="s">
        <v>33</v>
      </c>
      <c r="K444" t="s">
        <v>34</v>
      </c>
      <c r="L444" t="s">
        <v>46</v>
      </c>
      <c r="M444">
        <v>51010</v>
      </c>
      <c r="N444" t="s">
        <v>662</v>
      </c>
      <c r="O444" s="7">
        <v>25</v>
      </c>
      <c r="R444" t="s">
        <v>37</v>
      </c>
      <c r="S444" t="s">
        <v>38</v>
      </c>
      <c r="T444" s="11">
        <v>380</v>
      </c>
      <c r="U444" t="s">
        <v>119</v>
      </c>
      <c r="V444" t="s">
        <v>314</v>
      </c>
      <c r="W444" t="s">
        <v>55</v>
      </c>
      <c r="X444" t="s">
        <v>42</v>
      </c>
      <c r="Y444" t="s">
        <v>43</v>
      </c>
      <c r="Z444" t="s">
        <v>44</v>
      </c>
      <c r="AA444">
        <v>96050496</v>
      </c>
      <c r="AB444">
        <v>617866.1</v>
      </c>
      <c r="AC444">
        <v>91219</v>
      </c>
      <c r="AD444" s="5">
        <v>37034.875</v>
      </c>
      <c r="AE444" s="5">
        <v>37035.875</v>
      </c>
    </row>
    <row r="445" spans="1:31" x14ac:dyDescent="0.2">
      <c r="A445" s="71">
        <f t="shared" si="38"/>
        <v>37033</v>
      </c>
      <c r="B445" s="71" t="str">
        <f t="shared" si="39"/>
        <v>US West Power</v>
      </c>
      <c r="C445" s="72">
        <f t="shared" si="40"/>
        <v>12400</v>
      </c>
      <c r="D445" s="72">
        <f t="shared" si="41"/>
        <v>93</v>
      </c>
      <c r="E445" s="3">
        <v>1277110</v>
      </c>
      <c r="F445" s="5">
        <v>37033.349432870396</v>
      </c>
      <c r="G445" t="s">
        <v>198</v>
      </c>
      <c r="H445" t="s">
        <v>32</v>
      </c>
      <c r="I445" t="s">
        <v>33</v>
      </c>
      <c r="K445" t="s">
        <v>34</v>
      </c>
      <c r="L445" t="s">
        <v>35</v>
      </c>
      <c r="M445">
        <v>40693</v>
      </c>
      <c r="N445" t="s">
        <v>661</v>
      </c>
      <c r="P445" s="7">
        <v>25</v>
      </c>
      <c r="R445" t="s">
        <v>37</v>
      </c>
      <c r="S445" t="s">
        <v>38</v>
      </c>
      <c r="T445" s="11">
        <v>145</v>
      </c>
      <c r="U445" t="s">
        <v>58</v>
      </c>
      <c r="V445" t="s">
        <v>40</v>
      </c>
      <c r="W445" t="s">
        <v>41</v>
      </c>
      <c r="X445" t="s">
        <v>42</v>
      </c>
      <c r="Y445" t="s">
        <v>43</v>
      </c>
      <c r="Z445" t="s">
        <v>44</v>
      </c>
      <c r="AA445">
        <v>96057479</v>
      </c>
      <c r="AB445">
        <v>617883.1</v>
      </c>
      <c r="AC445">
        <v>55134</v>
      </c>
      <c r="AD445" s="5">
        <v>37104.875011574099</v>
      </c>
      <c r="AE445" s="5">
        <v>37134.875011574099</v>
      </c>
    </row>
    <row r="446" spans="1:31" x14ac:dyDescent="0.2">
      <c r="A446" s="71">
        <f t="shared" si="38"/>
        <v>37033</v>
      </c>
      <c r="B446" s="71" t="str">
        <f t="shared" si="39"/>
        <v>US West Power</v>
      </c>
      <c r="C446" s="72">
        <f t="shared" si="40"/>
        <v>12400</v>
      </c>
      <c r="D446" s="72">
        <f t="shared" si="41"/>
        <v>93</v>
      </c>
      <c r="E446" s="3">
        <v>1277121</v>
      </c>
      <c r="F446" s="5">
        <v>37033.3499884259</v>
      </c>
      <c r="G446" t="s">
        <v>198</v>
      </c>
      <c r="H446" t="s">
        <v>32</v>
      </c>
      <c r="I446" t="s">
        <v>33</v>
      </c>
      <c r="K446" t="s">
        <v>34</v>
      </c>
      <c r="L446" t="s">
        <v>35</v>
      </c>
      <c r="M446">
        <v>40691</v>
      </c>
      <c r="N446" t="s">
        <v>657</v>
      </c>
      <c r="P446" s="7">
        <v>25</v>
      </c>
      <c r="R446" t="s">
        <v>37</v>
      </c>
      <c r="S446" t="s">
        <v>38</v>
      </c>
      <c r="T446" s="11">
        <v>120</v>
      </c>
      <c r="U446" t="s">
        <v>58</v>
      </c>
      <c r="V446" t="s">
        <v>40</v>
      </c>
      <c r="W446" t="s">
        <v>41</v>
      </c>
      <c r="X446" t="s">
        <v>42</v>
      </c>
      <c r="Y446" t="s">
        <v>43</v>
      </c>
      <c r="Z446" t="s">
        <v>44</v>
      </c>
      <c r="AA446">
        <v>96057479</v>
      </c>
      <c r="AB446">
        <v>617887.1</v>
      </c>
      <c r="AC446">
        <v>55134</v>
      </c>
      <c r="AD446" s="5">
        <v>37073.875011574099</v>
      </c>
      <c r="AE446" s="5">
        <v>37103.875011574099</v>
      </c>
    </row>
    <row r="447" spans="1:31" x14ac:dyDescent="0.2">
      <c r="A447" s="71">
        <f t="shared" si="38"/>
        <v>37033</v>
      </c>
      <c r="B447" s="71" t="str">
        <f t="shared" si="39"/>
        <v>US West Power</v>
      </c>
      <c r="C447" s="72">
        <f t="shared" si="40"/>
        <v>12000</v>
      </c>
      <c r="D447" s="72">
        <f t="shared" si="41"/>
        <v>90</v>
      </c>
      <c r="E447" s="3">
        <v>1277133</v>
      </c>
      <c r="F447" s="5">
        <v>37033.3503935185</v>
      </c>
      <c r="G447" t="s">
        <v>198</v>
      </c>
      <c r="H447" t="s">
        <v>32</v>
      </c>
      <c r="I447" t="s">
        <v>33</v>
      </c>
      <c r="K447" t="s">
        <v>34</v>
      </c>
      <c r="L447" t="s">
        <v>35</v>
      </c>
      <c r="M447">
        <v>40695</v>
      </c>
      <c r="N447" t="s">
        <v>658</v>
      </c>
      <c r="P447" s="7">
        <v>25</v>
      </c>
      <c r="R447" t="s">
        <v>37</v>
      </c>
      <c r="S447" t="s">
        <v>38</v>
      </c>
      <c r="T447" s="11">
        <v>110</v>
      </c>
      <c r="U447" t="s">
        <v>58</v>
      </c>
      <c r="V447" t="s">
        <v>40</v>
      </c>
      <c r="W447" t="s">
        <v>41</v>
      </c>
      <c r="X447" t="s">
        <v>42</v>
      </c>
      <c r="Y447" t="s">
        <v>43</v>
      </c>
      <c r="Z447" t="s">
        <v>44</v>
      </c>
      <c r="AA447">
        <v>96057479</v>
      </c>
      <c r="AB447">
        <v>617889.1</v>
      </c>
      <c r="AC447">
        <v>55134</v>
      </c>
      <c r="AD447" s="5">
        <v>37135.875011574099</v>
      </c>
      <c r="AE447" s="5">
        <v>37164.875011574099</v>
      </c>
    </row>
    <row r="448" spans="1:31" x14ac:dyDescent="0.2">
      <c r="A448" s="71">
        <f t="shared" si="38"/>
        <v>37033</v>
      </c>
      <c r="B448" s="71" t="str">
        <f t="shared" si="39"/>
        <v>US West Power</v>
      </c>
      <c r="C448" s="72">
        <f t="shared" si="40"/>
        <v>192</v>
      </c>
      <c r="D448" s="72">
        <f t="shared" si="41"/>
        <v>1.44</v>
      </c>
      <c r="E448" s="3">
        <v>1277421</v>
      </c>
      <c r="F448" s="5">
        <v>37033.358796296299</v>
      </c>
      <c r="G448" t="s">
        <v>286</v>
      </c>
      <c r="H448" t="s">
        <v>118</v>
      </c>
      <c r="I448" t="s">
        <v>33</v>
      </c>
      <c r="K448" t="s">
        <v>34</v>
      </c>
      <c r="L448" t="s">
        <v>46</v>
      </c>
      <c r="M448">
        <v>51064</v>
      </c>
      <c r="N448" t="s">
        <v>663</v>
      </c>
      <c r="P448" s="7">
        <v>6</v>
      </c>
      <c r="R448" t="s">
        <v>37</v>
      </c>
      <c r="S448" t="s">
        <v>38</v>
      </c>
      <c r="T448" s="11">
        <v>410</v>
      </c>
      <c r="U448" t="s">
        <v>119</v>
      </c>
      <c r="V448" t="s">
        <v>446</v>
      </c>
      <c r="W448" t="s">
        <v>55</v>
      </c>
      <c r="X448" t="s">
        <v>42</v>
      </c>
      <c r="Y448" t="s">
        <v>43</v>
      </c>
      <c r="Z448" t="s">
        <v>44</v>
      </c>
      <c r="AA448">
        <v>96060365</v>
      </c>
      <c r="AB448">
        <v>617959.1</v>
      </c>
      <c r="AC448">
        <v>12</v>
      </c>
      <c r="AD448" s="5">
        <v>37034.875</v>
      </c>
      <c r="AE448" s="5">
        <v>37035.875</v>
      </c>
    </row>
    <row r="449" spans="1:31" x14ac:dyDescent="0.2">
      <c r="A449" s="71">
        <f t="shared" si="38"/>
        <v>37033</v>
      </c>
      <c r="B449" s="71" t="str">
        <f t="shared" si="39"/>
        <v>US West Power</v>
      </c>
      <c r="C449" s="72">
        <f t="shared" si="40"/>
        <v>320</v>
      </c>
      <c r="D449" s="72">
        <f t="shared" si="41"/>
        <v>2.4</v>
      </c>
      <c r="E449" s="3">
        <v>1277426</v>
      </c>
      <c r="F449" s="5">
        <v>37033.358912037002</v>
      </c>
      <c r="G449" t="s">
        <v>286</v>
      </c>
      <c r="H449" t="s">
        <v>118</v>
      </c>
      <c r="I449" t="s">
        <v>33</v>
      </c>
      <c r="K449" t="s">
        <v>34</v>
      </c>
      <c r="L449" t="s">
        <v>46</v>
      </c>
      <c r="M449">
        <v>51090</v>
      </c>
      <c r="N449" t="s">
        <v>664</v>
      </c>
      <c r="P449" s="7">
        <v>10</v>
      </c>
      <c r="R449" t="s">
        <v>37</v>
      </c>
      <c r="S449" t="s">
        <v>38</v>
      </c>
      <c r="T449" s="11">
        <v>225</v>
      </c>
      <c r="U449" t="s">
        <v>119</v>
      </c>
      <c r="V449" t="s">
        <v>446</v>
      </c>
      <c r="W449" t="s">
        <v>55</v>
      </c>
      <c r="X449" t="s">
        <v>42</v>
      </c>
      <c r="Y449" t="s">
        <v>43</v>
      </c>
      <c r="Z449" t="s">
        <v>44</v>
      </c>
      <c r="AA449">
        <v>96060365</v>
      </c>
      <c r="AB449">
        <v>617960.1</v>
      </c>
      <c r="AC449">
        <v>12</v>
      </c>
      <c r="AD449" s="5">
        <v>37034.875</v>
      </c>
      <c r="AE449" s="5">
        <v>37035.875</v>
      </c>
    </row>
    <row r="450" spans="1:31" x14ac:dyDescent="0.2">
      <c r="A450" s="71">
        <f t="shared" si="38"/>
        <v>37033</v>
      </c>
      <c r="B450" s="71" t="str">
        <f t="shared" si="39"/>
        <v>US East Power</v>
      </c>
      <c r="C450" s="72">
        <f t="shared" si="40"/>
        <v>4000</v>
      </c>
      <c r="D450" s="72">
        <f t="shared" si="41"/>
        <v>20</v>
      </c>
      <c r="E450" s="3">
        <v>1277512</v>
      </c>
      <c r="F450" s="5">
        <v>37033.360763888901</v>
      </c>
      <c r="G450" t="s">
        <v>467</v>
      </c>
      <c r="H450" t="s">
        <v>118</v>
      </c>
      <c r="I450" t="s">
        <v>33</v>
      </c>
      <c r="K450" t="s">
        <v>34</v>
      </c>
      <c r="L450" t="s">
        <v>74</v>
      </c>
      <c r="M450">
        <v>29070</v>
      </c>
      <c r="N450" t="s">
        <v>665</v>
      </c>
      <c r="P450" s="7">
        <v>50</v>
      </c>
      <c r="R450" t="s">
        <v>37</v>
      </c>
      <c r="S450" t="s">
        <v>38</v>
      </c>
      <c r="T450" s="11">
        <v>33</v>
      </c>
      <c r="U450" t="s">
        <v>150</v>
      </c>
      <c r="V450" t="s">
        <v>151</v>
      </c>
      <c r="W450" t="s">
        <v>127</v>
      </c>
      <c r="X450" t="s">
        <v>42</v>
      </c>
      <c r="Y450" t="s">
        <v>43</v>
      </c>
      <c r="Z450" t="s">
        <v>44</v>
      </c>
      <c r="AB450">
        <v>617967.1</v>
      </c>
      <c r="AC450">
        <v>27457</v>
      </c>
      <c r="AD450" s="5">
        <v>37039.875011574099</v>
      </c>
      <c r="AE450" s="5">
        <v>37043.875011574099</v>
      </c>
    </row>
    <row r="451" spans="1:31" x14ac:dyDescent="0.2">
      <c r="A451" s="71">
        <f t="shared" si="38"/>
        <v>37033</v>
      </c>
      <c r="B451" s="71" t="str">
        <f t="shared" si="39"/>
        <v>US West Power</v>
      </c>
      <c r="C451" s="72">
        <f t="shared" si="40"/>
        <v>800</v>
      </c>
      <c r="D451" s="72">
        <f t="shared" si="41"/>
        <v>6</v>
      </c>
      <c r="E451" s="3">
        <v>1277568</v>
      </c>
      <c r="F451" s="5">
        <v>37033.361851851798</v>
      </c>
      <c r="G451" t="s">
        <v>286</v>
      </c>
      <c r="H451" t="s">
        <v>118</v>
      </c>
      <c r="I451" t="s">
        <v>33</v>
      </c>
      <c r="K451" t="s">
        <v>34</v>
      </c>
      <c r="L451" t="s">
        <v>46</v>
      </c>
      <c r="M451">
        <v>51024</v>
      </c>
      <c r="N451" t="s">
        <v>660</v>
      </c>
      <c r="P451" s="7">
        <v>25</v>
      </c>
      <c r="R451" t="s">
        <v>37</v>
      </c>
      <c r="S451" t="s">
        <v>38</v>
      </c>
      <c r="T451" s="11">
        <v>230</v>
      </c>
      <c r="U451" t="s">
        <v>119</v>
      </c>
      <c r="V451" t="s">
        <v>290</v>
      </c>
      <c r="W451" t="s">
        <v>55</v>
      </c>
      <c r="X451" t="s">
        <v>42</v>
      </c>
      <c r="Y451" t="s">
        <v>43</v>
      </c>
      <c r="Z451" t="s">
        <v>44</v>
      </c>
      <c r="AA451">
        <v>96060365</v>
      </c>
      <c r="AB451">
        <v>617970.1</v>
      </c>
      <c r="AC451">
        <v>12</v>
      </c>
      <c r="AD451" s="5">
        <v>37034.875</v>
      </c>
      <c r="AE451" s="5">
        <v>37035.875</v>
      </c>
    </row>
    <row r="452" spans="1:31" x14ac:dyDescent="0.2">
      <c r="A452" s="71">
        <f t="shared" si="38"/>
        <v>37033</v>
      </c>
      <c r="B452" s="71" t="str">
        <f t="shared" si="39"/>
        <v>Natural Gas</v>
      </c>
      <c r="C452" s="72">
        <f t="shared" si="40"/>
        <v>150000</v>
      </c>
      <c r="D452" s="72">
        <f t="shared" si="41"/>
        <v>37.5</v>
      </c>
      <c r="E452" s="3">
        <v>1277628</v>
      </c>
      <c r="F452" s="5">
        <v>37033.362974536998</v>
      </c>
      <c r="G452" t="s">
        <v>666</v>
      </c>
      <c r="H452" t="s">
        <v>556</v>
      </c>
      <c r="I452" t="s">
        <v>33</v>
      </c>
      <c r="K452" t="s">
        <v>63</v>
      </c>
      <c r="L452" t="s">
        <v>80</v>
      </c>
      <c r="M452">
        <v>36233</v>
      </c>
      <c r="N452" t="s">
        <v>571</v>
      </c>
      <c r="O452" s="7">
        <v>5000</v>
      </c>
      <c r="R452" t="s">
        <v>66</v>
      </c>
      <c r="S452" t="s">
        <v>38</v>
      </c>
      <c r="T452" s="11">
        <v>0</v>
      </c>
      <c r="U452" t="s">
        <v>572</v>
      </c>
      <c r="V452" t="s">
        <v>160</v>
      </c>
      <c r="W452" t="s">
        <v>161</v>
      </c>
      <c r="X452" t="s">
        <v>70</v>
      </c>
      <c r="Y452" t="s">
        <v>43</v>
      </c>
      <c r="Z452" t="s">
        <v>71</v>
      </c>
      <c r="AA452">
        <v>96017418</v>
      </c>
      <c r="AB452" t="s">
        <v>667</v>
      </c>
      <c r="AC452">
        <v>57700</v>
      </c>
      <c r="AD452" s="5">
        <v>37043.875011574099</v>
      </c>
      <c r="AE452" s="5">
        <v>37072.875011574099</v>
      </c>
    </row>
    <row r="453" spans="1:31" x14ac:dyDescent="0.2">
      <c r="A453" s="71">
        <f t="shared" si="38"/>
        <v>37033</v>
      </c>
      <c r="B453" s="71" t="str">
        <f t="shared" si="39"/>
        <v>US West Power</v>
      </c>
      <c r="C453" s="72">
        <f t="shared" si="40"/>
        <v>800</v>
      </c>
      <c r="D453" s="72">
        <f t="shared" si="41"/>
        <v>6</v>
      </c>
      <c r="E453" s="3">
        <v>1277767</v>
      </c>
      <c r="F453" s="5">
        <v>37033.3659722222</v>
      </c>
      <c r="G453" t="s">
        <v>286</v>
      </c>
      <c r="H453" t="s">
        <v>118</v>
      </c>
      <c r="I453" t="s">
        <v>33</v>
      </c>
      <c r="K453" t="s">
        <v>34</v>
      </c>
      <c r="L453" t="s">
        <v>46</v>
      </c>
      <c r="M453">
        <v>51024</v>
      </c>
      <c r="N453" t="s">
        <v>660</v>
      </c>
      <c r="P453" s="7">
        <v>25</v>
      </c>
      <c r="R453" t="s">
        <v>37</v>
      </c>
      <c r="S453" t="s">
        <v>38</v>
      </c>
      <c r="T453" s="11">
        <v>229</v>
      </c>
      <c r="U453" t="s">
        <v>119</v>
      </c>
      <c r="V453" t="s">
        <v>290</v>
      </c>
      <c r="W453" t="s">
        <v>55</v>
      </c>
      <c r="X453" t="s">
        <v>42</v>
      </c>
      <c r="Y453" t="s">
        <v>43</v>
      </c>
      <c r="Z453" t="s">
        <v>44</v>
      </c>
      <c r="AA453">
        <v>96060365</v>
      </c>
      <c r="AB453">
        <v>617977.1</v>
      </c>
      <c r="AC453">
        <v>12</v>
      </c>
      <c r="AD453" s="5">
        <v>37034.875</v>
      </c>
      <c r="AE453" s="5">
        <v>37035.875</v>
      </c>
    </row>
    <row r="454" spans="1:31" x14ac:dyDescent="0.2">
      <c r="A454" s="71">
        <f t="shared" si="38"/>
        <v>37033</v>
      </c>
      <c r="B454" s="71" t="str">
        <f t="shared" si="39"/>
        <v>US East Power</v>
      </c>
      <c r="C454" s="72">
        <f t="shared" si="40"/>
        <v>4000</v>
      </c>
      <c r="D454" s="72">
        <f t="shared" si="41"/>
        <v>20</v>
      </c>
      <c r="E454" s="3">
        <v>1278412</v>
      </c>
      <c r="F454" s="5">
        <v>37033.384409722203</v>
      </c>
      <c r="G454" t="s">
        <v>668</v>
      </c>
      <c r="H454" t="s">
        <v>118</v>
      </c>
      <c r="I454" t="s">
        <v>33</v>
      </c>
      <c r="K454" t="s">
        <v>34</v>
      </c>
      <c r="L454" t="s">
        <v>74</v>
      </c>
      <c r="M454">
        <v>25667</v>
      </c>
      <c r="N454" t="s">
        <v>669</v>
      </c>
      <c r="P454" s="7">
        <v>50</v>
      </c>
      <c r="R454" t="s">
        <v>37</v>
      </c>
      <c r="S454" t="s">
        <v>38</v>
      </c>
      <c r="T454" s="11">
        <v>34.5</v>
      </c>
      <c r="U454" t="s">
        <v>585</v>
      </c>
      <c r="V454" t="s">
        <v>464</v>
      </c>
      <c r="W454" t="s">
        <v>609</v>
      </c>
      <c r="X454" t="s">
        <v>42</v>
      </c>
      <c r="Y454" t="s">
        <v>43</v>
      </c>
      <c r="Z454" t="s">
        <v>44</v>
      </c>
      <c r="AB454">
        <v>618046.1</v>
      </c>
      <c r="AC454">
        <v>1424</v>
      </c>
      <c r="AD454" s="5">
        <v>37039.875011574099</v>
      </c>
      <c r="AE454" s="5">
        <v>37043.875011574099</v>
      </c>
    </row>
    <row r="455" spans="1:31" x14ac:dyDescent="0.2">
      <c r="A455" s="71">
        <f t="shared" si="38"/>
        <v>37033</v>
      </c>
      <c r="B455" s="71" t="str">
        <f t="shared" si="39"/>
        <v>US West Power</v>
      </c>
      <c r="C455" s="72">
        <f t="shared" si="40"/>
        <v>12400</v>
      </c>
      <c r="D455" s="72">
        <f t="shared" si="41"/>
        <v>93</v>
      </c>
      <c r="E455" s="3">
        <v>1278773</v>
      </c>
      <c r="F455" s="5">
        <v>37033.3933680556</v>
      </c>
      <c r="G455" t="s">
        <v>198</v>
      </c>
      <c r="H455" t="s">
        <v>32</v>
      </c>
      <c r="I455" t="s">
        <v>33</v>
      </c>
      <c r="K455" t="s">
        <v>34</v>
      </c>
      <c r="L455" t="s">
        <v>35</v>
      </c>
      <c r="M455">
        <v>40693</v>
      </c>
      <c r="N455" t="s">
        <v>661</v>
      </c>
      <c r="P455" s="7">
        <v>25</v>
      </c>
      <c r="R455" t="s">
        <v>37</v>
      </c>
      <c r="S455" t="s">
        <v>38</v>
      </c>
      <c r="T455" s="11">
        <v>140</v>
      </c>
      <c r="U455" t="s">
        <v>58</v>
      </c>
      <c r="V455" t="s">
        <v>40</v>
      </c>
      <c r="W455" t="s">
        <v>41</v>
      </c>
      <c r="X455" t="s">
        <v>42</v>
      </c>
      <c r="Y455" t="s">
        <v>43</v>
      </c>
      <c r="Z455" t="s">
        <v>44</v>
      </c>
      <c r="AA455">
        <v>96057479</v>
      </c>
      <c r="AB455">
        <v>618075.1</v>
      </c>
      <c r="AC455">
        <v>55134</v>
      </c>
      <c r="AD455" s="5">
        <v>37104.875011574099</v>
      </c>
      <c r="AE455" s="5">
        <v>37134.875011574099</v>
      </c>
    </row>
    <row r="456" spans="1:31" x14ac:dyDescent="0.2">
      <c r="A456" s="71">
        <f t="shared" si="38"/>
        <v>37033</v>
      </c>
      <c r="B456" s="71" t="str">
        <f t="shared" si="39"/>
        <v>Natural Gas</v>
      </c>
      <c r="C456" s="72">
        <f t="shared" si="40"/>
        <v>2295000</v>
      </c>
      <c r="D456" s="72">
        <f t="shared" si="41"/>
        <v>573.75</v>
      </c>
      <c r="E456" s="3">
        <v>1279479</v>
      </c>
      <c r="F456" s="5">
        <v>37033.4199421296</v>
      </c>
      <c r="G456" t="s">
        <v>432</v>
      </c>
      <c r="H456" t="s">
        <v>556</v>
      </c>
      <c r="I456" t="s">
        <v>33</v>
      </c>
      <c r="K456" t="s">
        <v>63</v>
      </c>
      <c r="L456" t="s">
        <v>64</v>
      </c>
      <c r="M456">
        <v>49209</v>
      </c>
      <c r="N456" t="s">
        <v>394</v>
      </c>
      <c r="P456" s="7">
        <v>15000</v>
      </c>
      <c r="R456" t="s">
        <v>66</v>
      </c>
      <c r="S456" t="s">
        <v>38</v>
      </c>
      <c r="T456" s="11">
        <v>-5.0000000000000001E-3</v>
      </c>
      <c r="U456" t="s">
        <v>614</v>
      </c>
      <c r="V456" t="s">
        <v>160</v>
      </c>
      <c r="W456" t="s">
        <v>161</v>
      </c>
      <c r="X456" t="s">
        <v>70</v>
      </c>
      <c r="Y456" t="s">
        <v>43</v>
      </c>
      <c r="Z456" t="s">
        <v>71</v>
      </c>
      <c r="AA456">
        <v>96022095</v>
      </c>
      <c r="AB456" t="s">
        <v>670</v>
      </c>
      <c r="AC456">
        <v>31699</v>
      </c>
      <c r="AD456" s="5">
        <v>37043</v>
      </c>
      <c r="AE456" s="5">
        <v>37195</v>
      </c>
    </row>
    <row r="457" spans="1:31" x14ac:dyDescent="0.2">
      <c r="A457" s="71">
        <f t="shared" si="38"/>
        <v>37033</v>
      </c>
      <c r="B457" s="71" t="str">
        <f t="shared" si="39"/>
        <v>US East Power</v>
      </c>
      <c r="C457" s="72">
        <f t="shared" si="40"/>
        <v>24000</v>
      </c>
      <c r="D457" s="72">
        <f t="shared" si="41"/>
        <v>120</v>
      </c>
      <c r="E457" s="3">
        <v>1279793</v>
      </c>
      <c r="F457" s="5">
        <v>37033.442129629599</v>
      </c>
      <c r="G457" t="s">
        <v>103</v>
      </c>
      <c r="H457" t="s">
        <v>118</v>
      </c>
      <c r="I457" t="s">
        <v>33</v>
      </c>
      <c r="K457" t="s">
        <v>34</v>
      </c>
      <c r="L457" t="s">
        <v>74</v>
      </c>
      <c r="M457">
        <v>32554</v>
      </c>
      <c r="N457" t="s">
        <v>113</v>
      </c>
      <c r="P457" s="7">
        <v>50</v>
      </c>
      <c r="R457" t="s">
        <v>37</v>
      </c>
      <c r="S457" t="s">
        <v>38</v>
      </c>
      <c r="T457" s="11">
        <v>55</v>
      </c>
      <c r="U457" t="s">
        <v>150</v>
      </c>
      <c r="V457" t="s">
        <v>94</v>
      </c>
      <c r="W457" t="s">
        <v>115</v>
      </c>
      <c r="X457" t="s">
        <v>42</v>
      </c>
      <c r="Y457" t="s">
        <v>43</v>
      </c>
      <c r="Z457" t="s">
        <v>44</v>
      </c>
      <c r="AA457">
        <v>96057469</v>
      </c>
      <c r="AB457">
        <v>618214.1</v>
      </c>
      <c r="AC457">
        <v>53350</v>
      </c>
      <c r="AD457" s="5">
        <v>37043.591666666704</v>
      </c>
      <c r="AE457" s="5">
        <v>37072.591666666704</v>
      </c>
    </row>
    <row r="458" spans="1:31" x14ac:dyDescent="0.2">
      <c r="A458" s="71">
        <f t="shared" si="38"/>
        <v>37033</v>
      </c>
      <c r="B458" s="71" t="str">
        <f t="shared" si="39"/>
        <v>Natural Gas</v>
      </c>
      <c r="C458" s="72">
        <f t="shared" si="40"/>
        <v>1070000</v>
      </c>
      <c r="D458" s="72">
        <f t="shared" si="41"/>
        <v>267.5</v>
      </c>
      <c r="E458" s="3">
        <v>1279881</v>
      </c>
      <c r="F458" s="5">
        <v>37033.449988425898</v>
      </c>
      <c r="G458" t="s">
        <v>103</v>
      </c>
      <c r="H458" t="s">
        <v>118</v>
      </c>
      <c r="I458" t="s">
        <v>33</v>
      </c>
      <c r="K458" t="s">
        <v>63</v>
      </c>
      <c r="L458" t="s">
        <v>64</v>
      </c>
      <c r="M458">
        <v>42595</v>
      </c>
      <c r="N458" t="s">
        <v>671</v>
      </c>
      <c r="P458" s="7">
        <v>5000</v>
      </c>
      <c r="R458" t="s">
        <v>66</v>
      </c>
      <c r="S458" t="s">
        <v>38</v>
      </c>
      <c r="T458" s="11">
        <v>-0.1</v>
      </c>
      <c r="U458" t="s">
        <v>309</v>
      </c>
      <c r="V458" t="s">
        <v>229</v>
      </c>
      <c r="W458" t="s">
        <v>69</v>
      </c>
      <c r="X458" t="s">
        <v>70</v>
      </c>
      <c r="Y458" t="s">
        <v>43</v>
      </c>
      <c r="Z458" t="s">
        <v>71</v>
      </c>
      <c r="AA458">
        <v>96045266</v>
      </c>
      <c r="AB458" t="s">
        <v>672</v>
      </c>
      <c r="AC458">
        <v>53350</v>
      </c>
      <c r="AD458" s="5">
        <v>37347</v>
      </c>
      <c r="AE458" s="5">
        <v>37560</v>
      </c>
    </row>
    <row r="459" spans="1:31" x14ac:dyDescent="0.2">
      <c r="A459" s="71">
        <f t="shared" si="38"/>
        <v>37033</v>
      </c>
      <c r="B459" s="71" t="str">
        <f t="shared" si="39"/>
        <v>Natural Gas</v>
      </c>
      <c r="C459" s="72">
        <f t="shared" si="40"/>
        <v>3060000</v>
      </c>
      <c r="D459" s="72">
        <f t="shared" si="41"/>
        <v>765</v>
      </c>
      <c r="E459" s="3">
        <v>1279932</v>
      </c>
      <c r="F459" s="5">
        <v>37033.452916666698</v>
      </c>
      <c r="G459" t="s">
        <v>103</v>
      </c>
      <c r="H459" t="s">
        <v>118</v>
      </c>
      <c r="I459" t="s">
        <v>33</v>
      </c>
      <c r="K459" t="s">
        <v>63</v>
      </c>
      <c r="L459" t="s">
        <v>64</v>
      </c>
      <c r="M459">
        <v>49203</v>
      </c>
      <c r="N459" t="s">
        <v>673</v>
      </c>
      <c r="P459" s="7">
        <v>20000</v>
      </c>
      <c r="R459" t="s">
        <v>66</v>
      </c>
      <c r="S459" t="s">
        <v>38</v>
      </c>
      <c r="T459" s="11">
        <v>0.03</v>
      </c>
      <c r="U459" t="s">
        <v>309</v>
      </c>
      <c r="V459" t="s">
        <v>160</v>
      </c>
      <c r="W459" t="s">
        <v>161</v>
      </c>
      <c r="X459" t="s">
        <v>70</v>
      </c>
      <c r="Y459" t="s">
        <v>43</v>
      </c>
      <c r="Z459" t="s">
        <v>71</v>
      </c>
      <c r="AA459">
        <v>96045266</v>
      </c>
      <c r="AB459" t="s">
        <v>674</v>
      </c>
      <c r="AC459">
        <v>53350</v>
      </c>
      <c r="AD459" s="5">
        <v>37043</v>
      </c>
      <c r="AE459" s="5">
        <v>37195</v>
      </c>
    </row>
    <row r="460" spans="1:31" x14ac:dyDescent="0.2">
      <c r="A460" s="71">
        <f t="shared" si="38"/>
        <v>37033</v>
      </c>
      <c r="B460" s="71" t="str">
        <f t="shared" si="39"/>
        <v>Natural Gas</v>
      </c>
      <c r="C460" s="72">
        <f t="shared" si="40"/>
        <v>3060000</v>
      </c>
      <c r="D460" s="72">
        <f t="shared" si="41"/>
        <v>765</v>
      </c>
      <c r="E460" s="3">
        <v>1279936</v>
      </c>
      <c r="F460" s="5">
        <v>37033.453518518501</v>
      </c>
      <c r="G460" t="s">
        <v>103</v>
      </c>
      <c r="H460" t="s">
        <v>118</v>
      </c>
      <c r="I460" t="s">
        <v>33</v>
      </c>
      <c r="K460" t="s">
        <v>63</v>
      </c>
      <c r="L460" t="s">
        <v>64</v>
      </c>
      <c r="M460">
        <v>49203</v>
      </c>
      <c r="N460" t="s">
        <v>673</v>
      </c>
      <c r="P460" s="7">
        <v>20000</v>
      </c>
      <c r="R460" t="s">
        <v>66</v>
      </c>
      <c r="S460" t="s">
        <v>38</v>
      </c>
      <c r="T460" s="11">
        <v>0.03</v>
      </c>
      <c r="U460" t="s">
        <v>309</v>
      </c>
      <c r="V460" t="s">
        <v>160</v>
      </c>
      <c r="W460" t="s">
        <v>161</v>
      </c>
      <c r="X460" t="s">
        <v>70</v>
      </c>
      <c r="Y460" t="s">
        <v>43</v>
      </c>
      <c r="Z460" t="s">
        <v>71</v>
      </c>
      <c r="AA460">
        <v>96045266</v>
      </c>
      <c r="AB460" t="s">
        <v>675</v>
      </c>
      <c r="AC460">
        <v>53350</v>
      </c>
      <c r="AD460" s="5">
        <v>37043</v>
      </c>
      <c r="AE460" s="5">
        <v>37195</v>
      </c>
    </row>
    <row r="461" spans="1:31" x14ac:dyDescent="0.2">
      <c r="A461" s="71">
        <f t="shared" si="38"/>
        <v>37033</v>
      </c>
      <c r="B461" s="71" t="str">
        <f t="shared" si="39"/>
        <v>Natural Gas</v>
      </c>
      <c r="C461" s="72">
        <f t="shared" si="40"/>
        <v>3060000</v>
      </c>
      <c r="D461" s="72">
        <f t="shared" si="41"/>
        <v>765</v>
      </c>
      <c r="E461" s="3">
        <v>1279952</v>
      </c>
      <c r="F461" s="5">
        <v>37033.454733796301</v>
      </c>
      <c r="G461" t="s">
        <v>103</v>
      </c>
      <c r="H461" t="s">
        <v>118</v>
      </c>
      <c r="I461" t="s">
        <v>33</v>
      </c>
      <c r="K461" t="s">
        <v>63</v>
      </c>
      <c r="L461" t="s">
        <v>64</v>
      </c>
      <c r="M461">
        <v>49203</v>
      </c>
      <c r="N461" t="s">
        <v>673</v>
      </c>
      <c r="P461" s="7">
        <v>20000</v>
      </c>
      <c r="R461" t="s">
        <v>66</v>
      </c>
      <c r="S461" t="s">
        <v>38</v>
      </c>
      <c r="T461" s="11">
        <v>0.03</v>
      </c>
      <c r="U461" t="s">
        <v>309</v>
      </c>
      <c r="V461" t="s">
        <v>160</v>
      </c>
      <c r="W461" t="s">
        <v>161</v>
      </c>
      <c r="X461" t="s">
        <v>70</v>
      </c>
      <c r="Y461" t="s">
        <v>43</v>
      </c>
      <c r="Z461" t="s">
        <v>71</v>
      </c>
      <c r="AA461">
        <v>96045266</v>
      </c>
      <c r="AB461" t="s">
        <v>676</v>
      </c>
      <c r="AC461">
        <v>53350</v>
      </c>
      <c r="AD461" s="5">
        <v>37043</v>
      </c>
      <c r="AE461" s="5">
        <v>37195</v>
      </c>
    </row>
    <row r="462" spans="1:31" x14ac:dyDescent="0.2">
      <c r="A462" s="71">
        <f t="shared" si="38"/>
        <v>37033</v>
      </c>
      <c r="B462" s="71" t="str">
        <f t="shared" si="39"/>
        <v>US West Power</v>
      </c>
      <c r="C462" s="72">
        <f t="shared" si="40"/>
        <v>36800</v>
      </c>
      <c r="D462" s="72">
        <f t="shared" si="41"/>
        <v>276</v>
      </c>
      <c r="E462" s="3">
        <v>1279991</v>
      </c>
      <c r="F462" s="5">
        <v>37033.458090277803</v>
      </c>
      <c r="G462" t="s">
        <v>198</v>
      </c>
      <c r="H462" t="s">
        <v>32</v>
      </c>
      <c r="I462" t="s">
        <v>33</v>
      </c>
      <c r="K462" t="s">
        <v>34</v>
      </c>
      <c r="L462" t="s">
        <v>46</v>
      </c>
      <c r="M462">
        <v>50450</v>
      </c>
      <c r="N462" t="s">
        <v>677</v>
      </c>
      <c r="O462" s="7">
        <v>25</v>
      </c>
      <c r="R462" t="s">
        <v>37</v>
      </c>
      <c r="S462" t="s">
        <v>38</v>
      </c>
      <c r="T462" s="11">
        <v>48</v>
      </c>
      <c r="U462" t="s">
        <v>58</v>
      </c>
      <c r="V462" t="s">
        <v>48</v>
      </c>
      <c r="W462" t="s">
        <v>49</v>
      </c>
      <c r="X462" t="s">
        <v>42</v>
      </c>
      <c r="Y462" t="s">
        <v>43</v>
      </c>
      <c r="Z462" t="s">
        <v>44</v>
      </c>
      <c r="AA462">
        <v>96057479</v>
      </c>
      <c r="AB462">
        <v>618273.1</v>
      </c>
      <c r="AC462">
        <v>55134</v>
      </c>
      <c r="AD462" s="5">
        <v>37530</v>
      </c>
      <c r="AE462" s="5">
        <v>37621</v>
      </c>
    </row>
    <row r="463" spans="1:31" x14ac:dyDescent="0.2">
      <c r="A463" s="71">
        <f t="shared" si="38"/>
        <v>37033</v>
      </c>
      <c r="B463" s="71" t="str">
        <f t="shared" si="39"/>
        <v>Natural Gas</v>
      </c>
      <c r="C463" s="72">
        <f t="shared" si="40"/>
        <v>150000</v>
      </c>
      <c r="D463" s="72">
        <f t="shared" si="41"/>
        <v>37.5</v>
      </c>
      <c r="E463" s="3">
        <v>1280594</v>
      </c>
      <c r="F463" s="5">
        <v>37033.540312500001</v>
      </c>
      <c r="G463" t="s">
        <v>117</v>
      </c>
      <c r="H463" t="s">
        <v>118</v>
      </c>
      <c r="I463" t="s">
        <v>33</v>
      </c>
      <c r="K463" t="s">
        <v>63</v>
      </c>
      <c r="L463" t="s">
        <v>153</v>
      </c>
      <c r="M463">
        <v>36400</v>
      </c>
      <c r="N463" t="s">
        <v>678</v>
      </c>
      <c r="P463" s="7">
        <v>5000</v>
      </c>
      <c r="R463" t="s">
        <v>66</v>
      </c>
      <c r="S463" t="s">
        <v>38</v>
      </c>
      <c r="T463" s="11">
        <v>0.06</v>
      </c>
      <c r="U463" t="s">
        <v>679</v>
      </c>
      <c r="V463" t="s">
        <v>250</v>
      </c>
      <c r="W463" t="s">
        <v>251</v>
      </c>
      <c r="X463" t="s">
        <v>70</v>
      </c>
      <c r="Y463" t="s">
        <v>43</v>
      </c>
      <c r="Z463" t="s">
        <v>157</v>
      </c>
      <c r="AA463">
        <v>96016709</v>
      </c>
      <c r="AB463" t="s">
        <v>680</v>
      </c>
      <c r="AC463">
        <v>55265</v>
      </c>
      <c r="AD463" s="5">
        <v>37043.875011574099</v>
      </c>
      <c r="AE463" s="5">
        <v>37072.875011574099</v>
      </c>
    </row>
    <row r="464" spans="1:31" x14ac:dyDescent="0.2">
      <c r="A464" s="71">
        <f t="shared" si="38"/>
        <v>37033</v>
      </c>
      <c r="B464" s="71" t="str">
        <f t="shared" si="39"/>
        <v>US East Power</v>
      </c>
      <c r="C464" s="72">
        <f t="shared" si="40"/>
        <v>4000</v>
      </c>
      <c r="D464" s="72">
        <f t="shared" si="41"/>
        <v>20</v>
      </c>
      <c r="E464" s="3">
        <v>1280920</v>
      </c>
      <c r="F464" s="5">
        <v>37033.584884259297</v>
      </c>
      <c r="G464" t="s">
        <v>467</v>
      </c>
      <c r="H464" t="s">
        <v>118</v>
      </c>
      <c r="I464" t="s">
        <v>33</v>
      </c>
      <c r="K464" t="s">
        <v>34</v>
      </c>
      <c r="L464" t="s">
        <v>74</v>
      </c>
      <c r="M464">
        <v>29070</v>
      </c>
      <c r="N464" t="s">
        <v>665</v>
      </c>
      <c r="O464" s="7">
        <v>50</v>
      </c>
      <c r="R464" t="s">
        <v>37</v>
      </c>
      <c r="S464" t="s">
        <v>38</v>
      </c>
      <c r="T464" s="11">
        <v>34.25</v>
      </c>
      <c r="U464" t="s">
        <v>150</v>
      </c>
      <c r="V464" t="s">
        <v>151</v>
      </c>
      <c r="W464" t="s">
        <v>127</v>
      </c>
      <c r="X464" t="s">
        <v>42</v>
      </c>
      <c r="Y464" t="s">
        <v>43</v>
      </c>
      <c r="Z464" t="s">
        <v>44</v>
      </c>
      <c r="AB464">
        <v>618601.1</v>
      </c>
      <c r="AC464">
        <v>27457</v>
      </c>
      <c r="AD464" s="5">
        <v>37039.875011574099</v>
      </c>
      <c r="AE464" s="5">
        <v>37043.875011574099</v>
      </c>
    </row>
    <row r="465" spans="1:31" x14ac:dyDescent="0.2">
      <c r="A465" s="71">
        <f t="shared" si="38"/>
        <v>37033</v>
      </c>
      <c r="B465" s="71" t="str">
        <f t="shared" si="39"/>
        <v>US East Power</v>
      </c>
      <c r="C465" s="72">
        <f t="shared" si="40"/>
        <v>24000</v>
      </c>
      <c r="D465" s="72">
        <f t="shared" si="41"/>
        <v>120</v>
      </c>
      <c r="E465" s="3">
        <v>1281157</v>
      </c>
      <c r="F465" s="5">
        <v>37033.619722222204</v>
      </c>
      <c r="G465" t="s">
        <v>120</v>
      </c>
      <c r="H465" t="s">
        <v>118</v>
      </c>
      <c r="I465" t="s">
        <v>33</v>
      </c>
      <c r="K465" t="s">
        <v>34</v>
      </c>
      <c r="L465" t="s">
        <v>74</v>
      </c>
      <c r="M465">
        <v>33275</v>
      </c>
      <c r="N465" t="s">
        <v>234</v>
      </c>
      <c r="O465" s="7">
        <v>50</v>
      </c>
      <c r="R465" t="s">
        <v>37</v>
      </c>
      <c r="S465" t="s">
        <v>38</v>
      </c>
      <c r="T465" s="11">
        <v>54.25</v>
      </c>
      <c r="U465" t="s">
        <v>585</v>
      </c>
      <c r="V465" t="s">
        <v>603</v>
      </c>
      <c r="W465" t="s">
        <v>124</v>
      </c>
      <c r="X465" t="s">
        <v>42</v>
      </c>
      <c r="Y465" t="s">
        <v>43</v>
      </c>
      <c r="Z465" t="s">
        <v>44</v>
      </c>
      <c r="AA465">
        <v>96004396</v>
      </c>
      <c r="AB465">
        <v>618733.1</v>
      </c>
      <c r="AC465">
        <v>64245</v>
      </c>
      <c r="AD465" s="5">
        <v>37043.710416666698</v>
      </c>
      <c r="AE465" s="5">
        <v>37072.710416666698</v>
      </c>
    </row>
    <row r="466" spans="1:31" x14ac:dyDescent="0.2">
      <c r="A466" s="71">
        <f t="shared" si="38"/>
        <v>37033</v>
      </c>
      <c r="B466" s="71" t="str">
        <f t="shared" si="39"/>
        <v>US East Power</v>
      </c>
      <c r="C466" s="72">
        <f t="shared" si="40"/>
        <v>24000</v>
      </c>
      <c r="D466" s="72">
        <f t="shared" si="41"/>
        <v>120</v>
      </c>
      <c r="E466" s="3">
        <v>1281162</v>
      </c>
      <c r="F466" s="5">
        <v>37033.621608796202</v>
      </c>
      <c r="G466" t="s">
        <v>198</v>
      </c>
      <c r="H466" t="s">
        <v>32</v>
      </c>
      <c r="I466" t="s">
        <v>33</v>
      </c>
      <c r="K466" t="s">
        <v>34</v>
      </c>
      <c r="L466" t="s">
        <v>74</v>
      </c>
      <c r="M466">
        <v>32554</v>
      </c>
      <c r="N466" t="s">
        <v>113</v>
      </c>
      <c r="O466" s="7">
        <v>50</v>
      </c>
      <c r="R466" t="s">
        <v>37</v>
      </c>
      <c r="S466" t="s">
        <v>38</v>
      </c>
      <c r="T466" s="11">
        <v>57.5</v>
      </c>
      <c r="U466" t="s">
        <v>93</v>
      </c>
      <c r="V466" t="s">
        <v>94</v>
      </c>
      <c r="W466" t="s">
        <v>115</v>
      </c>
      <c r="X466" t="s">
        <v>42</v>
      </c>
      <c r="Y466" t="s">
        <v>43</v>
      </c>
      <c r="Z466" t="s">
        <v>44</v>
      </c>
      <c r="AA466">
        <v>96057479</v>
      </c>
      <c r="AB466">
        <v>618742.1</v>
      </c>
      <c r="AC466">
        <v>55134</v>
      </c>
      <c r="AD466" s="5">
        <v>37043.591666666704</v>
      </c>
      <c r="AE466" s="5">
        <v>37072.591666666704</v>
      </c>
    </row>
    <row r="467" spans="1:31" x14ac:dyDescent="0.2">
      <c r="A467" s="71">
        <f t="shared" ref="A467:A495" si="42">DATEVALUE(TEXT(F467, "mm/dd/yy"))</f>
        <v>37034</v>
      </c>
      <c r="B467" s="71" t="str">
        <f t="shared" ref="B467:B495" si="43">IF(K467="Power",IF(Z467="Enron Canada Corp.",LEFT(L467,9),LEFT(L467,13)),K467)</f>
        <v>US East Power</v>
      </c>
      <c r="C467" s="72">
        <f t="shared" ref="C467:C495" si="44">IF(K467="Power",((AE467-AD467+1)*16*SUM(O467:P467)),((AE467-AD467+1)*SUM(O467:P467)))</f>
        <v>5600</v>
      </c>
      <c r="D467" s="72">
        <f t="shared" ref="D467:D495" si="45">VLOOKUP(H467,$A$7:$E$11,(HLOOKUP(B467,$B$5:$E$6,2,FALSE)),FALSE)*C467</f>
        <v>28</v>
      </c>
      <c r="E467" s="3">
        <v>1282011</v>
      </c>
      <c r="F467" s="5">
        <v>37034.285474536999</v>
      </c>
      <c r="G467" t="s">
        <v>111</v>
      </c>
      <c r="H467" t="s">
        <v>32</v>
      </c>
      <c r="I467" t="s">
        <v>33</v>
      </c>
      <c r="K467" t="s">
        <v>34</v>
      </c>
      <c r="L467" t="s">
        <v>74</v>
      </c>
      <c r="M467">
        <v>29084</v>
      </c>
      <c r="N467" t="s">
        <v>682</v>
      </c>
      <c r="O467" s="7">
        <v>50</v>
      </c>
      <c r="R467" t="s">
        <v>37</v>
      </c>
      <c r="S467" t="s">
        <v>38</v>
      </c>
      <c r="T467" s="11">
        <v>35.25</v>
      </c>
      <c r="U467" t="s">
        <v>683</v>
      </c>
      <c r="V467" t="s">
        <v>94</v>
      </c>
      <c r="W467" t="s">
        <v>95</v>
      </c>
      <c r="X467" t="s">
        <v>42</v>
      </c>
      <c r="Y467" t="s">
        <v>43</v>
      </c>
      <c r="Z467" t="s">
        <v>44</v>
      </c>
      <c r="AB467">
        <v>619001.1</v>
      </c>
      <c r="AC467">
        <v>3246</v>
      </c>
      <c r="AD467" s="5">
        <v>37036.875</v>
      </c>
      <c r="AE467" s="5">
        <v>37042.875</v>
      </c>
    </row>
    <row r="468" spans="1:31" x14ac:dyDescent="0.2">
      <c r="A468" s="71">
        <f t="shared" si="42"/>
        <v>37034</v>
      </c>
      <c r="B468" s="71" t="str">
        <f t="shared" si="43"/>
        <v>US East Power</v>
      </c>
      <c r="C468" s="72">
        <f t="shared" si="44"/>
        <v>800</v>
      </c>
      <c r="D468" s="72">
        <f t="shared" si="45"/>
        <v>4</v>
      </c>
      <c r="E468" s="3">
        <v>1282015</v>
      </c>
      <c r="F468" s="5">
        <v>37034.286435185197</v>
      </c>
      <c r="G468" t="s">
        <v>88</v>
      </c>
      <c r="H468" t="s">
        <v>32</v>
      </c>
      <c r="I468" t="s">
        <v>33</v>
      </c>
      <c r="K468" t="s">
        <v>34</v>
      </c>
      <c r="L468" t="s">
        <v>74</v>
      </c>
      <c r="M468">
        <v>29082</v>
      </c>
      <c r="N468" t="s">
        <v>684</v>
      </c>
      <c r="O468" s="7">
        <v>50</v>
      </c>
      <c r="R468" t="s">
        <v>37</v>
      </c>
      <c r="S468" t="s">
        <v>38</v>
      </c>
      <c r="T468" s="11">
        <v>45.25</v>
      </c>
      <c r="U468" t="s">
        <v>685</v>
      </c>
      <c r="V468" t="s">
        <v>77</v>
      </c>
      <c r="W468" t="s">
        <v>90</v>
      </c>
      <c r="X468" t="s">
        <v>42</v>
      </c>
      <c r="Y468" t="s">
        <v>43</v>
      </c>
      <c r="Z468" t="s">
        <v>44</v>
      </c>
      <c r="AA468">
        <v>96021791</v>
      </c>
      <c r="AB468">
        <v>619006.1</v>
      </c>
      <c r="AC468">
        <v>64168</v>
      </c>
      <c r="AD468" s="5">
        <v>37035.875</v>
      </c>
      <c r="AE468" s="5">
        <v>37035.875</v>
      </c>
    </row>
    <row r="469" spans="1:31" x14ac:dyDescent="0.2">
      <c r="A469" s="71">
        <f t="shared" si="42"/>
        <v>37034</v>
      </c>
      <c r="B469" s="71" t="str">
        <f t="shared" si="43"/>
        <v>US East Power</v>
      </c>
      <c r="C469" s="72">
        <f t="shared" si="44"/>
        <v>800</v>
      </c>
      <c r="D469" s="72">
        <f t="shared" si="45"/>
        <v>4</v>
      </c>
      <c r="E469" s="3">
        <v>1282037</v>
      </c>
      <c r="F469" s="5">
        <v>37034.2913541667</v>
      </c>
      <c r="G469" t="s">
        <v>111</v>
      </c>
      <c r="H469" t="s">
        <v>32</v>
      </c>
      <c r="I469" t="s">
        <v>33</v>
      </c>
      <c r="K469" t="s">
        <v>34</v>
      </c>
      <c r="L469" t="s">
        <v>74</v>
      </c>
      <c r="M469">
        <v>29086</v>
      </c>
      <c r="N469" t="s">
        <v>686</v>
      </c>
      <c r="O469" s="7">
        <v>50</v>
      </c>
      <c r="R469" t="s">
        <v>37</v>
      </c>
      <c r="S469" t="s">
        <v>38</v>
      </c>
      <c r="T469" s="11">
        <v>32.25</v>
      </c>
      <c r="U469" t="s">
        <v>683</v>
      </c>
      <c r="V469" t="s">
        <v>94</v>
      </c>
      <c r="W469" t="s">
        <v>95</v>
      </c>
      <c r="X469" t="s">
        <v>42</v>
      </c>
      <c r="Y469" t="s">
        <v>43</v>
      </c>
      <c r="Z469" t="s">
        <v>44</v>
      </c>
      <c r="AB469">
        <v>619027.1</v>
      </c>
      <c r="AC469">
        <v>3246</v>
      </c>
      <c r="AD469" s="5">
        <v>37036.875</v>
      </c>
      <c r="AE469" s="5">
        <v>37036.875</v>
      </c>
    </row>
    <row r="470" spans="1:31" x14ac:dyDescent="0.2">
      <c r="A470" s="71">
        <f t="shared" si="42"/>
        <v>37034</v>
      </c>
      <c r="B470" s="71" t="str">
        <f t="shared" si="43"/>
        <v>US East Power</v>
      </c>
      <c r="C470" s="72">
        <f t="shared" si="44"/>
        <v>800</v>
      </c>
      <c r="D470" s="72">
        <f t="shared" si="45"/>
        <v>4</v>
      </c>
      <c r="E470" s="3">
        <v>1282038</v>
      </c>
      <c r="F470" s="5">
        <v>37034.291469907403</v>
      </c>
      <c r="G470" t="s">
        <v>111</v>
      </c>
      <c r="H470" t="s">
        <v>32</v>
      </c>
      <c r="I470" t="s">
        <v>33</v>
      </c>
      <c r="K470" t="s">
        <v>34</v>
      </c>
      <c r="L470" t="s">
        <v>74</v>
      </c>
      <c r="M470">
        <v>29086</v>
      </c>
      <c r="N470" t="s">
        <v>686</v>
      </c>
      <c r="O470" s="7">
        <v>50</v>
      </c>
      <c r="R470" t="s">
        <v>37</v>
      </c>
      <c r="S470" t="s">
        <v>38</v>
      </c>
      <c r="T470" s="11">
        <v>32</v>
      </c>
      <c r="U470" t="s">
        <v>683</v>
      </c>
      <c r="V470" t="s">
        <v>94</v>
      </c>
      <c r="W470" t="s">
        <v>95</v>
      </c>
      <c r="X470" t="s">
        <v>42</v>
      </c>
      <c r="Y470" t="s">
        <v>43</v>
      </c>
      <c r="Z470" t="s">
        <v>44</v>
      </c>
      <c r="AB470">
        <v>619028.1</v>
      </c>
      <c r="AC470">
        <v>3246</v>
      </c>
      <c r="AD470" s="5">
        <v>37036.875</v>
      </c>
      <c r="AE470" s="5">
        <v>37036.875</v>
      </c>
    </row>
    <row r="471" spans="1:31" x14ac:dyDescent="0.2">
      <c r="A471" s="71">
        <f t="shared" si="42"/>
        <v>37034</v>
      </c>
      <c r="B471" s="71" t="str">
        <f t="shared" si="43"/>
        <v>US West Power</v>
      </c>
      <c r="C471" s="72">
        <f t="shared" si="44"/>
        <v>12400</v>
      </c>
      <c r="D471" s="72">
        <f t="shared" si="45"/>
        <v>93</v>
      </c>
      <c r="E471" s="3">
        <v>1282889</v>
      </c>
      <c r="F471" s="5">
        <v>37034.347905092603</v>
      </c>
      <c r="G471" t="s">
        <v>253</v>
      </c>
      <c r="H471" t="s">
        <v>32</v>
      </c>
      <c r="I471" t="s">
        <v>33</v>
      </c>
      <c r="K471" t="s">
        <v>34</v>
      </c>
      <c r="L471" t="s">
        <v>35</v>
      </c>
      <c r="M471">
        <v>40715</v>
      </c>
      <c r="N471" t="s">
        <v>687</v>
      </c>
      <c r="O471" s="7">
        <v>25</v>
      </c>
      <c r="R471" t="s">
        <v>37</v>
      </c>
      <c r="S471" t="s">
        <v>38</v>
      </c>
      <c r="T471" s="11">
        <v>426</v>
      </c>
      <c r="U471" t="s">
        <v>688</v>
      </c>
      <c r="V471" t="s">
        <v>399</v>
      </c>
      <c r="W471" t="s">
        <v>41</v>
      </c>
      <c r="X471" t="s">
        <v>42</v>
      </c>
      <c r="Y471" t="s">
        <v>43</v>
      </c>
      <c r="Z471" t="s">
        <v>44</v>
      </c>
      <c r="AB471">
        <v>619326.1</v>
      </c>
      <c r="AC471">
        <v>69121</v>
      </c>
      <c r="AD471" s="5">
        <v>37104.875</v>
      </c>
      <c r="AE471" s="5">
        <v>37134.875</v>
      </c>
    </row>
    <row r="472" spans="1:31" x14ac:dyDescent="0.2">
      <c r="A472" s="71">
        <f t="shared" si="42"/>
        <v>37034</v>
      </c>
      <c r="B472" s="71" t="str">
        <f t="shared" si="43"/>
        <v>US East Power</v>
      </c>
      <c r="C472" s="72">
        <f t="shared" si="44"/>
        <v>47200</v>
      </c>
      <c r="D472" s="72">
        <f t="shared" si="45"/>
        <v>236</v>
      </c>
      <c r="E472" s="3">
        <v>1283153</v>
      </c>
      <c r="F472" s="5">
        <v>37034.356724537</v>
      </c>
      <c r="G472" t="s">
        <v>91</v>
      </c>
      <c r="H472" t="s">
        <v>596</v>
      </c>
      <c r="I472" t="s">
        <v>33</v>
      </c>
      <c r="K472" t="s">
        <v>34</v>
      </c>
      <c r="L472" t="s">
        <v>447</v>
      </c>
      <c r="M472">
        <v>34839</v>
      </c>
      <c r="N472" t="s">
        <v>689</v>
      </c>
      <c r="P472" s="7">
        <v>50</v>
      </c>
      <c r="R472" t="s">
        <v>37</v>
      </c>
      <c r="S472" t="s">
        <v>38</v>
      </c>
      <c r="T472" s="11">
        <v>40.5</v>
      </c>
      <c r="U472" t="s">
        <v>655</v>
      </c>
      <c r="V472" t="s">
        <v>482</v>
      </c>
      <c r="W472" t="s">
        <v>483</v>
      </c>
      <c r="X472" t="s">
        <v>42</v>
      </c>
      <c r="Y472" t="s">
        <v>43</v>
      </c>
      <c r="Z472" t="s">
        <v>44</v>
      </c>
      <c r="AA472">
        <v>96009016</v>
      </c>
      <c r="AB472">
        <v>619389.1</v>
      </c>
      <c r="AC472">
        <v>18</v>
      </c>
      <c r="AD472" s="5">
        <v>37257</v>
      </c>
      <c r="AE472" s="5">
        <v>37315</v>
      </c>
    </row>
    <row r="473" spans="1:31" x14ac:dyDescent="0.2">
      <c r="A473" s="71">
        <f t="shared" si="42"/>
        <v>37034</v>
      </c>
      <c r="B473" s="71" t="str">
        <f t="shared" si="43"/>
        <v>US East Power</v>
      </c>
      <c r="C473" s="72">
        <f t="shared" si="44"/>
        <v>24000</v>
      </c>
      <c r="D473" s="72">
        <f t="shared" si="45"/>
        <v>120</v>
      </c>
      <c r="E473" s="3">
        <v>1283297</v>
      </c>
      <c r="F473" s="5">
        <v>37034.359583333302</v>
      </c>
      <c r="G473" t="s">
        <v>467</v>
      </c>
      <c r="H473" t="s">
        <v>118</v>
      </c>
      <c r="I473" t="s">
        <v>33</v>
      </c>
      <c r="K473" t="s">
        <v>34</v>
      </c>
      <c r="L473" t="s">
        <v>74</v>
      </c>
      <c r="M473">
        <v>26116</v>
      </c>
      <c r="N473" t="s">
        <v>690</v>
      </c>
      <c r="P473" s="7">
        <v>50</v>
      </c>
      <c r="R473" t="s">
        <v>37</v>
      </c>
      <c r="S473" t="s">
        <v>38</v>
      </c>
      <c r="T473" s="11">
        <v>55.5</v>
      </c>
      <c r="U473" t="s">
        <v>150</v>
      </c>
      <c r="V473" t="s">
        <v>123</v>
      </c>
      <c r="W473" t="s">
        <v>124</v>
      </c>
      <c r="X473" t="s">
        <v>42</v>
      </c>
      <c r="Y473" t="s">
        <v>43</v>
      </c>
      <c r="Z473" t="s">
        <v>44</v>
      </c>
      <c r="AB473">
        <v>619410.1</v>
      </c>
      <c r="AC473">
        <v>27457</v>
      </c>
      <c r="AD473" s="5">
        <v>37408.715972222199</v>
      </c>
      <c r="AE473" s="5">
        <v>37437.715972222199</v>
      </c>
    </row>
    <row r="474" spans="1:31" x14ac:dyDescent="0.2">
      <c r="A474" s="71">
        <f t="shared" si="42"/>
        <v>37034</v>
      </c>
      <c r="B474" s="71" t="str">
        <f t="shared" si="43"/>
        <v>US West Power</v>
      </c>
      <c r="C474" s="72">
        <f t="shared" si="44"/>
        <v>12000</v>
      </c>
      <c r="D474" s="72">
        <f t="shared" si="45"/>
        <v>90</v>
      </c>
      <c r="E474" s="3">
        <v>1284795</v>
      </c>
      <c r="F474" s="5">
        <v>37034.393333333297</v>
      </c>
      <c r="G474" t="s">
        <v>103</v>
      </c>
      <c r="H474" t="s">
        <v>32</v>
      </c>
      <c r="I474" t="s">
        <v>33</v>
      </c>
      <c r="K474" t="s">
        <v>34</v>
      </c>
      <c r="L474" t="s">
        <v>35</v>
      </c>
      <c r="M474">
        <v>40719</v>
      </c>
      <c r="N474" t="s">
        <v>398</v>
      </c>
      <c r="O474" s="7">
        <v>25</v>
      </c>
      <c r="R474" t="s">
        <v>37</v>
      </c>
      <c r="S474" t="s">
        <v>38</v>
      </c>
      <c r="T474" s="11">
        <v>237</v>
      </c>
      <c r="U474" t="s">
        <v>688</v>
      </c>
      <c r="V474" t="s">
        <v>399</v>
      </c>
      <c r="W474" t="s">
        <v>41</v>
      </c>
      <c r="X474" t="s">
        <v>42</v>
      </c>
      <c r="Y474" t="s">
        <v>43</v>
      </c>
      <c r="Z474" t="s">
        <v>44</v>
      </c>
      <c r="AA474">
        <v>96057469</v>
      </c>
      <c r="AB474">
        <v>619578.1</v>
      </c>
      <c r="AC474">
        <v>53350</v>
      </c>
      <c r="AD474" s="5">
        <v>37135.875</v>
      </c>
      <c r="AE474" s="5">
        <v>37164.875</v>
      </c>
    </row>
    <row r="475" spans="1:31" x14ac:dyDescent="0.2">
      <c r="A475" s="71">
        <f t="shared" si="42"/>
        <v>37034</v>
      </c>
      <c r="B475" s="71" t="str">
        <f t="shared" si="43"/>
        <v>US East Power</v>
      </c>
      <c r="C475" s="72">
        <f t="shared" si="44"/>
        <v>49600</v>
      </c>
      <c r="D475" s="72">
        <f t="shared" si="45"/>
        <v>248</v>
      </c>
      <c r="E475" s="3">
        <v>1284914</v>
      </c>
      <c r="F475" s="5">
        <v>37034.397291666697</v>
      </c>
      <c r="G475" t="s">
        <v>101</v>
      </c>
      <c r="H475" t="s">
        <v>118</v>
      </c>
      <c r="I475" t="s">
        <v>33</v>
      </c>
      <c r="K475" t="s">
        <v>34</v>
      </c>
      <c r="L475" t="s">
        <v>74</v>
      </c>
      <c r="M475">
        <v>7474</v>
      </c>
      <c r="N475" t="s">
        <v>216</v>
      </c>
      <c r="O475" s="7">
        <v>50</v>
      </c>
      <c r="R475" t="s">
        <v>37</v>
      </c>
      <c r="S475" t="s">
        <v>38</v>
      </c>
      <c r="T475" s="11">
        <v>83</v>
      </c>
      <c r="U475" t="s">
        <v>165</v>
      </c>
      <c r="V475" t="s">
        <v>232</v>
      </c>
      <c r="W475" t="s">
        <v>78</v>
      </c>
      <c r="X475" t="s">
        <v>42</v>
      </c>
      <c r="Y475" t="s">
        <v>43</v>
      </c>
      <c r="Z475" t="s">
        <v>44</v>
      </c>
      <c r="AA475">
        <v>96006417</v>
      </c>
      <c r="AB475">
        <v>619605.1</v>
      </c>
      <c r="AC475">
        <v>56264</v>
      </c>
      <c r="AD475" s="5">
        <v>37073.715972222199</v>
      </c>
      <c r="AE475" s="5">
        <v>37134.715972222199</v>
      </c>
    </row>
    <row r="476" spans="1:31" x14ac:dyDescent="0.2">
      <c r="A476" s="71">
        <f t="shared" si="42"/>
        <v>37034</v>
      </c>
      <c r="B476" s="71" t="str">
        <f t="shared" si="43"/>
        <v>US West Power</v>
      </c>
      <c r="C476" s="72">
        <f t="shared" si="44"/>
        <v>12000</v>
      </c>
      <c r="D476" s="72">
        <f t="shared" si="45"/>
        <v>90</v>
      </c>
      <c r="E476" s="3">
        <v>1285018</v>
      </c>
      <c r="F476" s="5">
        <v>37034.399618055599</v>
      </c>
      <c r="G476" t="s">
        <v>103</v>
      </c>
      <c r="H476" t="s">
        <v>32</v>
      </c>
      <c r="I476" t="s">
        <v>33</v>
      </c>
      <c r="K476" t="s">
        <v>34</v>
      </c>
      <c r="L476" t="s">
        <v>35</v>
      </c>
      <c r="M476">
        <v>40719</v>
      </c>
      <c r="N476" t="s">
        <v>398</v>
      </c>
      <c r="O476" s="7">
        <v>25</v>
      </c>
      <c r="R476" t="s">
        <v>37</v>
      </c>
      <c r="S476" t="s">
        <v>38</v>
      </c>
      <c r="T476" s="11">
        <v>230</v>
      </c>
      <c r="U476" t="s">
        <v>688</v>
      </c>
      <c r="V476" t="s">
        <v>399</v>
      </c>
      <c r="W476" t="s">
        <v>41</v>
      </c>
      <c r="X476" t="s">
        <v>42</v>
      </c>
      <c r="Y476" t="s">
        <v>43</v>
      </c>
      <c r="Z476" t="s">
        <v>44</v>
      </c>
      <c r="AA476">
        <v>96057469</v>
      </c>
      <c r="AB476">
        <v>619616.1</v>
      </c>
      <c r="AC476">
        <v>53350</v>
      </c>
      <c r="AD476" s="5">
        <v>37135.875</v>
      </c>
      <c r="AE476" s="5">
        <v>37164.875</v>
      </c>
    </row>
    <row r="477" spans="1:31" x14ac:dyDescent="0.2">
      <c r="A477" s="71">
        <f t="shared" si="42"/>
        <v>37034</v>
      </c>
      <c r="B477" s="71" t="str">
        <f t="shared" si="43"/>
        <v>Natural Gas</v>
      </c>
      <c r="C477" s="72">
        <f t="shared" si="44"/>
        <v>750000</v>
      </c>
      <c r="D477" s="72">
        <f t="shared" si="45"/>
        <v>187.5</v>
      </c>
      <c r="E477" s="3">
        <v>1285549</v>
      </c>
      <c r="F477" s="5">
        <v>37034.421388888899</v>
      </c>
      <c r="G477" t="s">
        <v>103</v>
      </c>
      <c r="H477" t="s">
        <v>118</v>
      </c>
      <c r="I477" t="s">
        <v>33</v>
      </c>
      <c r="K477" t="s">
        <v>63</v>
      </c>
      <c r="L477" t="s">
        <v>64</v>
      </c>
      <c r="M477">
        <v>36165</v>
      </c>
      <c r="N477" t="s">
        <v>691</v>
      </c>
      <c r="P477" s="7">
        <v>25000</v>
      </c>
      <c r="R477" t="s">
        <v>66</v>
      </c>
      <c r="S477" t="s">
        <v>38</v>
      </c>
      <c r="T477" s="11">
        <v>-7.2499999999999995E-2</v>
      </c>
      <c r="U477" t="s">
        <v>309</v>
      </c>
      <c r="V477" t="s">
        <v>310</v>
      </c>
      <c r="W477" t="s">
        <v>311</v>
      </c>
      <c r="X477" t="s">
        <v>70</v>
      </c>
      <c r="Y477" t="s">
        <v>43</v>
      </c>
      <c r="Z477" t="s">
        <v>71</v>
      </c>
      <c r="AA477">
        <v>96045266</v>
      </c>
      <c r="AB477" t="s">
        <v>692</v>
      </c>
      <c r="AC477">
        <v>53350</v>
      </c>
      <c r="AD477" s="5">
        <v>37043.875</v>
      </c>
      <c r="AE477" s="5">
        <v>37072.875</v>
      </c>
    </row>
    <row r="478" spans="1:31" x14ac:dyDescent="0.2">
      <c r="A478" s="71">
        <f t="shared" si="42"/>
        <v>37034</v>
      </c>
      <c r="B478" s="71" t="str">
        <f t="shared" si="43"/>
        <v>Natural Gas</v>
      </c>
      <c r="C478" s="72">
        <f t="shared" si="44"/>
        <v>300000</v>
      </c>
      <c r="D478" s="72">
        <f t="shared" si="45"/>
        <v>75</v>
      </c>
      <c r="E478" s="3">
        <v>1285554</v>
      </c>
      <c r="F478" s="5">
        <v>37034.421932870398</v>
      </c>
      <c r="G478" t="s">
        <v>693</v>
      </c>
      <c r="H478" t="s">
        <v>556</v>
      </c>
      <c r="I478" t="s">
        <v>33</v>
      </c>
      <c r="K478" t="s">
        <v>63</v>
      </c>
      <c r="L478" t="s">
        <v>64</v>
      </c>
      <c r="M478">
        <v>33999</v>
      </c>
      <c r="N478" t="s">
        <v>695</v>
      </c>
      <c r="P478" s="7">
        <v>10000</v>
      </c>
      <c r="R478" t="s">
        <v>66</v>
      </c>
      <c r="S478" t="s">
        <v>38</v>
      </c>
      <c r="T478" s="11">
        <v>0.03</v>
      </c>
      <c r="U478" t="s">
        <v>696</v>
      </c>
      <c r="V478" t="s">
        <v>160</v>
      </c>
      <c r="W478" t="s">
        <v>161</v>
      </c>
      <c r="X478" t="s">
        <v>70</v>
      </c>
      <c r="Y478" t="s">
        <v>43</v>
      </c>
      <c r="Z478" t="s">
        <v>71</v>
      </c>
      <c r="AA478">
        <v>96003709</v>
      </c>
      <c r="AB478" t="s">
        <v>697</v>
      </c>
      <c r="AC478">
        <v>51163</v>
      </c>
      <c r="AD478" s="5">
        <v>37043</v>
      </c>
      <c r="AE478" s="5">
        <v>37072</v>
      </c>
    </row>
    <row r="479" spans="1:31" x14ac:dyDescent="0.2">
      <c r="A479" s="71">
        <f t="shared" si="42"/>
        <v>37034</v>
      </c>
      <c r="B479" s="71" t="str">
        <f t="shared" si="43"/>
        <v>Natural Gas</v>
      </c>
      <c r="C479" s="72">
        <f t="shared" si="44"/>
        <v>300000</v>
      </c>
      <c r="D479" s="72">
        <f t="shared" si="45"/>
        <v>75</v>
      </c>
      <c r="E479" s="3">
        <v>1285618</v>
      </c>
      <c r="F479" s="5">
        <v>37034.427037037</v>
      </c>
      <c r="G479" t="s">
        <v>186</v>
      </c>
      <c r="H479" t="s">
        <v>118</v>
      </c>
      <c r="I479" t="s">
        <v>33</v>
      </c>
      <c r="K479" t="s">
        <v>63</v>
      </c>
      <c r="L479" t="s">
        <v>64</v>
      </c>
      <c r="M479">
        <v>47099</v>
      </c>
      <c r="N479" t="s">
        <v>184</v>
      </c>
      <c r="O479" s="7">
        <v>10000</v>
      </c>
      <c r="R479" t="s">
        <v>66</v>
      </c>
      <c r="S479" t="s">
        <v>38</v>
      </c>
      <c r="T479" s="11">
        <v>-0.05</v>
      </c>
      <c r="U479" t="s">
        <v>144</v>
      </c>
      <c r="V479" t="s">
        <v>160</v>
      </c>
      <c r="W479" t="s">
        <v>161</v>
      </c>
      <c r="X479" t="s">
        <v>70</v>
      </c>
      <c r="Y479" t="s">
        <v>43</v>
      </c>
      <c r="Z479" t="s">
        <v>71</v>
      </c>
      <c r="AA479">
        <v>95001227</v>
      </c>
      <c r="AB479" t="s">
        <v>698</v>
      </c>
      <c r="AC479">
        <v>208</v>
      </c>
      <c r="AD479" s="5">
        <v>37043.875</v>
      </c>
      <c r="AE479" s="5">
        <v>37072.875</v>
      </c>
    </row>
    <row r="480" spans="1:31" x14ac:dyDescent="0.2">
      <c r="A480" s="71">
        <f t="shared" si="42"/>
        <v>37034</v>
      </c>
      <c r="B480" s="71" t="str">
        <f t="shared" si="43"/>
        <v>Natural Gas</v>
      </c>
      <c r="C480" s="72">
        <f t="shared" si="44"/>
        <v>300000</v>
      </c>
      <c r="D480" s="72">
        <f t="shared" si="45"/>
        <v>75</v>
      </c>
      <c r="E480" s="3">
        <v>1285729</v>
      </c>
      <c r="F480" s="5">
        <v>37034.435196759303</v>
      </c>
      <c r="G480" t="s">
        <v>103</v>
      </c>
      <c r="H480" t="s">
        <v>118</v>
      </c>
      <c r="I480" t="s">
        <v>33</v>
      </c>
      <c r="K480" t="s">
        <v>63</v>
      </c>
      <c r="L480" t="s">
        <v>64</v>
      </c>
      <c r="M480">
        <v>47099</v>
      </c>
      <c r="N480" t="s">
        <v>184</v>
      </c>
      <c r="O480" s="7">
        <v>10000</v>
      </c>
      <c r="R480" t="s">
        <v>66</v>
      </c>
      <c r="S480" t="s">
        <v>38</v>
      </c>
      <c r="T480" s="11">
        <v>-5.2499999999999998E-2</v>
      </c>
      <c r="U480" t="s">
        <v>144</v>
      </c>
      <c r="V480" t="s">
        <v>160</v>
      </c>
      <c r="W480" t="s">
        <v>161</v>
      </c>
      <c r="X480" t="s">
        <v>70</v>
      </c>
      <c r="Y480" t="s">
        <v>43</v>
      </c>
      <c r="Z480" t="s">
        <v>71</v>
      </c>
      <c r="AA480">
        <v>96045266</v>
      </c>
      <c r="AB480" t="s">
        <v>699</v>
      </c>
      <c r="AC480">
        <v>53350</v>
      </c>
      <c r="AD480" s="5">
        <v>37043.875</v>
      </c>
      <c r="AE480" s="5">
        <v>37072.875</v>
      </c>
    </row>
    <row r="481" spans="1:31" x14ac:dyDescent="0.2">
      <c r="A481" s="71">
        <f t="shared" si="42"/>
        <v>37034</v>
      </c>
      <c r="B481" s="71" t="str">
        <f t="shared" si="43"/>
        <v>Natural Gas</v>
      </c>
      <c r="C481" s="72">
        <f t="shared" si="44"/>
        <v>300000</v>
      </c>
      <c r="D481" s="72">
        <f t="shared" si="45"/>
        <v>75</v>
      </c>
      <c r="E481" s="3">
        <v>1285947</v>
      </c>
      <c r="F481" s="5">
        <v>37034.458900463003</v>
      </c>
      <c r="G481" t="s">
        <v>200</v>
      </c>
      <c r="H481" t="s">
        <v>556</v>
      </c>
      <c r="I481" t="s">
        <v>33</v>
      </c>
      <c r="K481" t="s">
        <v>63</v>
      </c>
      <c r="L481" t="s">
        <v>80</v>
      </c>
      <c r="M481">
        <v>36228</v>
      </c>
      <c r="N481" t="s">
        <v>638</v>
      </c>
      <c r="O481" s="7">
        <v>10000</v>
      </c>
      <c r="R481" t="s">
        <v>66</v>
      </c>
      <c r="S481" t="s">
        <v>38</v>
      </c>
      <c r="T481" s="11">
        <v>-2.5000000000000001E-3</v>
      </c>
      <c r="U481" t="s">
        <v>589</v>
      </c>
      <c r="V481" t="s">
        <v>316</v>
      </c>
      <c r="W481" t="s">
        <v>317</v>
      </c>
      <c r="X481" t="s">
        <v>70</v>
      </c>
      <c r="Y481" t="s">
        <v>43</v>
      </c>
      <c r="Z481" t="s">
        <v>71</v>
      </c>
      <c r="AB481" t="s">
        <v>701</v>
      </c>
      <c r="AC481">
        <v>68856</v>
      </c>
      <c r="AD481" s="5">
        <v>37043.875</v>
      </c>
      <c r="AE481" s="5">
        <v>37072.875</v>
      </c>
    </row>
    <row r="482" spans="1:31" x14ac:dyDescent="0.2">
      <c r="A482" s="71">
        <f t="shared" si="42"/>
        <v>37034</v>
      </c>
      <c r="B482" s="71" t="str">
        <f t="shared" si="43"/>
        <v>Natural Gas</v>
      </c>
      <c r="C482" s="72">
        <f t="shared" si="44"/>
        <v>300000</v>
      </c>
      <c r="D482" s="72">
        <f t="shared" si="45"/>
        <v>75</v>
      </c>
      <c r="E482" s="3">
        <v>1285952</v>
      </c>
      <c r="F482" s="5">
        <v>37034.459664351903</v>
      </c>
      <c r="G482" t="s">
        <v>200</v>
      </c>
      <c r="H482" t="s">
        <v>556</v>
      </c>
      <c r="I482" t="s">
        <v>33</v>
      </c>
      <c r="K482" t="s">
        <v>63</v>
      </c>
      <c r="L482" t="s">
        <v>80</v>
      </c>
      <c r="M482">
        <v>36228</v>
      </c>
      <c r="N482" t="s">
        <v>638</v>
      </c>
      <c r="O482" s="7">
        <v>10000</v>
      </c>
      <c r="R482" t="s">
        <v>66</v>
      </c>
      <c r="S482" t="s">
        <v>38</v>
      </c>
      <c r="T482" s="11">
        <v>-2.5000000000000001E-3</v>
      </c>
      <c r="U482" t="s">
        <v>589</v>
      </c>
      <c r="V482" t="s">
        <v>316</v>
      </c>
      <c r="W482" t="s">
        <v>317</v>
      </c>
      <c r="X482" t="s">
        <v>70</v>
      </c>
      <c r="Y482" t="s">
        <v>43</v>
      </c>
      <c r="Z482" t="s">
        <v>71</v>
      </c>
      <c r="AB482" t="s">
        <v>702</v>
      </c>
      <c r="AC482">
        <v>68856</v>
      </c>
      <c r="AD482" s="5">
        <v>37043.875</v>
      </c>
      <c r="AE482" s="5">
        <v>37072.875</v>
      </c>
    </row>
    <row r="483" spans="1:31" x14ac:dyDescent="0.2">
      <c r="A483" s="71">
        <f t="shared" si="42"/>
        <v>37034</v>
      </c>
      <c r="B483" s="71" t="str">
        <f t="shared" si="43"/>
        <v>Natural Gas</v>
      </c>
      <c r="C483" s="72">
        <f t="shared" si="44"/>
        <v>600000</v>
      </c>
      <c r="D483" s="72">
        <f t="shared" si="45"/>
        <v>150</v>
      </c>
      <c r="E483" s="3">
        <v>1285959</v>
      </c>
      <c r="F483" s="5">
        <v>37034.460902777799</v>
      </c>
      <c r="G483" t="s">
        <v>79</v>
      </c>
      <c r="H483" t="s">
        <v>556</v>
      </c>
      <c r="I483" t="s">
        <v>33</v>
      </c>
      <c r="K483" t="s">
        <v>63</v>
      </c>
      <c r="L483" t="s">
        <v>80</v>
      </c>
      <c r="M483">
        <v>36228</v>
      </c>
      <c r="N483" t="s">
        <v>638</v>
      </c>
      <c r="O483" s="7">
        <v>20000</v>
      </c>
      <c r="R483" t="s">
        <v>66</v>
      </c>
      <c r="S483" t="s">
        <v>38</v>
      </c>
      <c r="T483" s="11">
        <v>-2.5000000000000001E-3</v>
      </c>
      <c r="U483" t="s">
        <v>589</v>
      </c>
      <c r="V483" t="s">
        <v>316</v>
      </c>
      <c r="W483" t="s">
        <v>317</v>
      </c>
      <c r="X483" t="s">
        <v>70</v>
      </c>
      <c r="Y483" t="s">
        <v>43</v>
      </c>
      <c r="Z483" t="s">
        <v>71</v>
      </c>
      <c r="AA483">
        <v>96021110</v>
      </c>
      <c r="AB483" t="s">
        <v>704</v>
      </c>
      <c r="AC483">
        <v>57399</v>
      </c>
      <c r="AD483" s="5">
        <v>37043.875</v>
      </c>
      <c r="AE483" s="5">
        <v>37072.875</v>
      </c>
    </row>
    <row r="484" spans="1:31" x14ac:dyDescent="0.2">
      <c r="A484" s="71">
        <f t="shared" si="42"/>
        <v>37034</v>
      </c>
      <c r="B484" s="71" t="str">
        <f t="shared" si="43"/>
        <v>Natural Gas</v>
      </c>
      <c r="C484" s="72">
        <f t="shared" si="44"/>
        <v>150000</v>
      </c>
      <c r="D484" s="72">
        <f t="shared" si="45"/>
        <v>37.5</v>
      </c>
      <c r="E484" s="3">
        <v>1286245</v>
      </c>
      <c r="F484" s="5">
        <v>37034.495937500003</v>
      </c>
      <c r="G484" t="s">
        <v>186</v>
      </c>
      <c r="H484" t="s">
        <v>118</v>
      </c>
      <c r="I484" t="s">
        <v>33</v>
      </c>
      <c r="K484" t="s">
        <v>63</v>
      </c>
      <c r="L484" t="s">
        <v>64</v>
      </c>
      <c r="M484">
        <v>36137</v>
      </c>
      <c r="N484" t="s">
        <v>705</v>
      </c>
      <c r="P484" s="7">
        <v>5000</v>
      </c>
      <c r="R484" t="s">
        <v>66</v>
      </c>
      <c r="S484" t="s">
        <v>38</v>
      </c>
      <c r="T484" s="11">
        <v>-0.105</v>
      </c>
      <c r="U484" t="s">
        <v>144</v>
      </c>
      <c r="V484" t="s">
        <v>145</v>
      </c>
      <c r="W484" t="s">
        <v>146</v>
      </c>
      <c r="X484" t="s">
        <v>70</v>
      </c>
      <c r="Y484" t="s">
        <v>43</v>
      </c>
      <c r="Z484" t="s">
        <v>71</v>
      </c>
      <c r="AA484">
        <v>95001227</v>
      </c>
      <c r="AB484" t="s">
        <v>706</v>
      </c>
      <c r="AC484">
        <v>208</v>
      </c>
      <c r="AD484" s="5">
        <v>37043.875</v>
      </c>
      <c r="AE484" s="5">
        <v>37072.875</v>
      </c>
    </row>
    <row r="485" spans="1:31" x14ac:dyDescent="0.2">
      <c r="A485" s="71">
        <f t="shared" si="42"/>
        <v>37034</v>
      </c>
      <c r="B485" s="71" t="str">
        <f t="shared" si="43"/>
        <v>Natural Gas</v>
      </c>
      <c r="C485" s="72">
        <f t="shared" si="44"/>
        <v>2295000</v>
      </c>
      <c r="D485" s="72">
        <f t="shared" si="45"/>
        <v>573.75</v>
      </c>
      <c r="E485" s="3">
        <v>1286278</v>
      </c>
      <c r="F485" s="5">
        <v>37034.502581018503</v>
      </c>
      <c r="G485" t="s">
        <v>103</v>
      </c>
      <c r="H485" t="s">
        <v>118</v>
      </c>
      <c r="I485" t="s">
        <v>33</v>
      </c>
      <c r="K485" t="s">
        <v>63</v>
      </c>
      <c r="L485" t="s">
        <v>64</v>
      </c>
      <c r="M485">
        <v>49203</v>
      </c>
      <c r="N485" t="s">
        <v>673</v>
      </c>
      <c r="P485" s="7">
        <v>15000</v>
      </c>
      <c r="R485" t="s">
        <v>66</v>
      </c>
      <c r="S485" t="s">
        <v>38</v>
      </c>
      <c r="T485" s="11">
        <v>0.03</v>
      </c>
      <c r="U485" t="s">
        <v>144</v>
      </c>
      <c r="V485" t="s">
        <v>160</v>
      </c>
      <c r="W485" t="s">
        <v>161</v>
      </c>
      <c r="X485" t="s">
        <v>70</v>
      </c>
      <c r="Y485" t="s">
        <v>43</v>
      </c>
      <c r="Z485" t="s">
        <v>71</v>
      </c>
      <c r="AA485">
        <v>96045266</v>
      </c>
      <c r="AB485" t="s">
        <v>707</v>
      </c>
      <c r="AC485">
        <v>53350</v>
      </c>
      <c r="AD485" s="5">
        <v>37043</v>
      </c>
      <c r="AE485" s="5">
        <v>37195</v>
      </c>
    </row>
    <row r="486" spans="1:31" x14ac:dyDescent="0.2">
      <c r="A486" s="71">
        <f t="shared" si="42"/>
        <v>37034</v>
      </c>
      <c r="B486" s="71" t="str">
        <f t="shared" si="43"/>
        <v>Natural Gas</v>
      </c>
      <c r="C486" s="72">
        <f t="shared" si="44"/>
        <v>1500000</v>
      </c>
      <c r="D486" s="72">
        <f t="shared" si="45"/>
        <v>375</v>
      </c>
      <c r="E486" s="3">
        <v>1286279</v>
      </c>
      <c r="F486" s="5">
        <v>37034.502731481502</v>
      </c>
      <c r="G486" t="s">
        <v>103</v>
      </c>
      <c r="H486" t="s">
        <v>118</v>
      </c>
      <c r="I486" t="s">
        <v>33</v>
      </c>
      <c r="K486" t="s">
        <v>63</v>
      </c>
      <c r="L486" t="s">
        <v>64</v>
      </c>
      <c r="M486">
        <v>33999</v>
      </c>
      <c r="N486" t="s">
        <v>695</v>
      </c>
      <c r="P486" s="7">
        <v>50000</v>
      </c>
      <c r="R486" t="s">
        <v>66</v>
      </c>
      <c r="S486" t="s">
        <v>38</v>
      </c>
      <c r="T486" s="11">
        <v>0.03</v>
      </c>
      <c r="U486" t="s">
        <v>144</v>
      </c>
      <c r="V486" t="s">
        <v>160</v>
      </c>
      <c r="W486" t="s">
        <v>161</v>
      </c>
      <c r="X486" t="s">
        <v>70</v>
      </c>
      <c r="Y486" t="s">
        <v>43</v>
      </c>
      <c r="Z486" t="s">
        <v>71</v>
      </c>
      <c r="AA486">
        <v>96045266</v>
      </c>
      <c r="AB486" t="s">
        <v>708</v>
      </c>
      <c r="AC486">
        <v>53350</v>
      </c>
      <c r="AD486" s="5">
        <v>37043</v>
      </c>
      <c r="AE486" s="5">
        <v>37072</v>
      </c>
    </row>
    <row r="487" spans="1:31" x14ac:dyDescent="0.2">
      <c r="A487" s="71">
        <f t="shared" si="42"/>
        <v>37034</v>
      </c>
      <c r="B487" s="71" t="str">
        <f t="shared" si="43"/>
        <v>US East Power</v>
      </c>
      <c r="C487" s="72">
        <f t="shared" si="44"/>
        <v>4000</v>
      </c>
      <c r="D487" s="72">
        <f t="shared" si="45"/>
        <v>20</v>
      </c>
      <c r="E487" s="3">
        <v>1286461</v>
      </c>
      <c r="F487" s="5">
        <v>37034.525532407402</v>
      </c>
      <c r="G487" t="s">
        <v>111</v>
      </c>
      <c r="H487" t="s">
        <v>32</v>
      </c>
      <c r="I487" t="s">
        <v>33</v>
      </c>
      <c r="K487" t="s">
        <v>34</v>
      </c>
      <c r="L487" t="s">
        <v>74</v>
      </c>
      <c r="M487">
        <v>51148</v>
      </c>
      <c r="N487" t="s">
        <v>709</v>
      </c>
      <c r="O487" s="7">
        <v>50</v>
      </c>
      <c r="R487" t="s">
        <v>37</v>
      </c>
      <c r="S487" t="s">
        <v>38</v>
      </c>
      <c r="T487" s="11">
        <v>60.25</v>
      </c>
      <c r="U487" t="s">
        <v>683</v>
      </c>
      <c r="V487" t="s">
        <v>94</v>
      </c>
      <c r="W487" t="s">
        <v>95</v>
      </c>
      <c r="X487" t="s">
        <v>42</v>
      </c>
      <c r="Y487" t="s">
        <v>43</v>
      </c>
      <c r="Z487" t="s">
        <v>44</v>
      </c>
      <c r="AB487">
        <v>620370.1</v>
      </c>
      <c r="AC487">
        <v>3246</v>
      </c>
      <c r="AD487" s="5">
        <v>37046.875</v>
      </c>
      <c r="AE487" s="5">
        <v>37050.875</v>
      </c>
    </row>
    <row r="488" spans="1:31" x14ac:dyDescent="0.2">
      <c r="A488" s="71">
        <f t="shared" si="42"/>
        <v>37034</v>
      </c>
      <c r="B488" s="71" t="str">
        <f t="shared" si="43"/>
        <v>US West Power</v>
      </c>
      <c r="C488" s="72">
        <f t="shared" si="44"/>
        <v>12400</v>
      </c>
      <c r="D488" s="72">
        <f t="shared" si="45"/>
        <v>93</v>
      </c>
      <c r="E488" s="3">
        <v>1286818</v>
      </c>
      <c r="F488" s="5">
        <v>37034.5453935185</v>
      </c>
      <c r="G488" t="s">
        <v>198</v>
      </c>
      <c r="H488" t="s">
        <v>32</v>
      </c>
      <c r="I488" t="s">
        <v>33</v>
      </c>
      <c r="K488" t="s">
        <v>34</v>
      </c>
      <c r="L488" t="s">
        <v>35</v>
      </c>
      <c r="M488">
        <v>40693</v>
      </c>
      <c r="N488" t="s">
        <v>661</v>
      </c>
      <c r="P488" s="7">
        <v>25</v>
      </c>
      <c r="R488" t="s">
        <v>37</v>
      </c>
      <c r="S488" t="s">
        <v>38</v>
      </c>
      <c r="T488" s="11">
        <v>138</v>
      </c>
      <c r="U488" t="s">
        <v>688</v>
      </c>
      <c r="V488" t="s">
        <v>40</v>
      </c>
      <c r="W488" t="s">
        <v>41</v>
      </c>
      <c r="X488" t="s">
        <v>42</v>
      </c>
      <c r="Y488" t="s">
        <v>43</v>
      </c>
      <c r="Z488" t="s">
        <v>44</v>
      </c>
      <c r="AA488">
        <v>96057479</v>
      </c>
      <c r="AB488">
        <v>620450.1</v>
      </c>
      <c r="AC488">
        <v>55134</v>
      </c>
      <c r="AD488" s="5">
        <v>37104.875</v>
      </c>
      <c r="AE488" s="5">
        <v>37134.875</v>
      </c>
    </row>
    <row r="489" spans="1:31" x14ac:dyDescent="0.2">
      <c r="A489" s="71">
        <f t="shared" si="42"/>
        <v>37034</v>
      </c>
      <c r="B489" s="71" t="str">
        <f t="shared" si="43"/>
        <v>US West Power</v>
      </c>
      <c r="C489" s="72">
        <f t="shared" si="44"/>
        <v>12400</v>
      </c>
      <c r="D489" s="72">
        <f t="shared" si="45"/>
        <v>93</v>
      </c>
      <c r="E489" s="3">
        <v>1286823</v>
      </c>
      <c r="F489" s="5">
        <v>37034.545578703699</v>
      </c>
      <c r="G489" t="s">
        <v>198</v>
      </c>
      <c r="H489" t="s">
        <v>32</v>
      </c>
      <c r="I489" t="s">
        <v>33</v>
      </c>
      <c r="K489" t="s">
        <v>34</v>
      </c>
      <c r="L489" t="s">
        <v>35</v>
      </c>
      <c r="M489">
        <v>40691</v>
      </c>
      <c r="N489" t="s">
        <v>657</v>
      </c>
      <c r="P489" s="7">
        <v>25</v>
      </c>
      <c r="R489" t="s">
        <v>37</v>
      </c>
      <c r="S489" t="s">
        <v>38</v>
      </c>
      <c r="T489" s="11">
        <v>126</v>
      </c>
      <c r="U489" t="s">
        <v>688</v>
      </c>
      <c r="V489" t="s">
        <v>40</v>
      </c>
      <c r="W489" t="s">
        <v>41</v>
      </c>
      <c r="X489" t="s">
        <v>42</v>
      </c>
      <c r="Y489" t="s">
        <v>43</v>
      </c>
      <c r="Z489" t="s">
        <v>44</v>
      </c>
      <c r="AA489">
        <v>96057479</v>
      </c>
      <c r="AB489">
        <v>620451.1</v>
      </c>
      <c r="AC489">
        <v>55134</v>
      </c>
      <c r="AD489" s="5">
        <v>37073.875</v>
      </c>
      <c r="AE489" s="5">
        <v>37103.875</v>
      </c>
    </row>
    <row r="490" spans="1:31" x14ac:dyDescent="0.2">
      <c r="A490" s="71">
        <f t="shared" si="42"/>
        <v>37034</v>
      </c>
      <c r="B490" s="71" t="str">
        <f t="shared" si="43"/>
        <v>US East Power</v>
      </c>
      <c r="C490" s="72">
        <f t="shared" si="44"/>
        <v>24000</v>
      </c>
      <c r="D490" s="72">
        <f t="shared" si="45"/>
        <v>120</v>
      </c>
      <c r="E490" s="3">
        <v>1287068</v>
      </c>
      <c r="F490" s="5">
        <v>37034.5557638889</v>
      </c>
      <c r="G490" t="s">
        <v>467</v>
      </c>
      <c r="H490" t="s">
        <v>118</v>
      </c>
      <c r="I490" t="s">
        <v>33</v>
      </c>
      <c r="K490" t="s">
        <v>34</v>
      </c>
      <c r="L490" t="s">
        <v>74</v>
      </c>
      <c r="M490">
        <v>26116</v>
      </c>
      <c r="N490" t="s">
        <v>690</v>
      </c>
      <c r="P490" s="7">
        <v>50</v>
      </c>
      <c r="R490" t="s">
        <v>37</v>
      </c>
      <c r="S490" t="s">
        <v>38</v>
      </c>
      <c r="T490" s="11">
        <v>54.75</v>
      </c>
      <c r="U490" t="s">
        <v>150</v>
      </c>
      <c r="V490" t="s">
        <v>123</v>
      </c>
      <c r="W490" t="s">
        <v>124</v>
      </c>
      <c r="X490" t="s">
        <v>42</v>
      </c>
      <c r="Y490" t="s">
        <v>43</v>
      </c>
      <c r="Z490" t="s">
        <v>44</v>
      </c>
      <c r="AB490">
        <v>620481.1</v>
      </c>
      <c r="AC490">
        <v>27457</v>
      </c>
      <c r="AD490" s="5">
        <v>37408.715972222199</v>
      </c>
      <c r="AE490" s="5">
        <v>37437.715972222199</v>
      </c>
    </row>
    <row r="491" spans="1:31" x14ac:dyDescent="0.2">
      <c r="A491" s="71">
        <f t="shared" si="42"/>
        <v>37034</v>
      </c>
      <c r="B491" s="71" t="str">
        <f t="shared" si="43"/>
        <v>US East Power</v>
      </c>
      <c r="C491" s="72">
        <f t="shared" si="44"/>
        <v>24000</v>
      </c>
      <c r="D491" s="72">
        <f t="shared" si="45"/>
        <v>120</v>
      </c>
      <c r="E491" s="3">
        <v>1287302</v>
      </c>
      <c r="F491" s="5">
        <v>37034.566562499997</v>
      </c>
      <c r="G491" t="s">
        <v>193</v>
      </c>
      <c r="H491" t="s">
        <v>118</v>
      </c>
      <c r="I491" t="s">
        <v>33</v>
      </c>
      <c r="K491" t="s">
        <v>34</v>
      </c>
      <c r="L491" t="s">
        <v>74</v>
      </c>
      <c r="M491">
        <v>26302</v>
      </c>
      <c r="N491" t="s">
        <v>710</v>
      </c>
      <c r="P491" s="7">
        <v>50</v>
      </c>
      <c r="R491" t="s">
        <v>37</v>
      </c>
      <c r="S491" t="s">
        <v>38</v>
      </c>
      <c r="T491" s="11">
        <v>60.75</v>
      </c>
      <c r="U491" t="s">
        <v>585</v>
      </c>
      <c r="V491" t="s">
        <v>464</v>
      </c>
      <c r="W491" t="s">
        <v>711</v>
      </c>
      <c r="X491" t="s">
        <v>42</v>
      </c>
      <c r="Y491" t="s">
        <v>43</v>
      </c>
      <c r="Z491" t="s">
        <v>44</v>
      </c>
      <c r="AA491">
        <v>96037738</v>
      </c>
      <c r="AB491">
        <v>620519.1</v>
      </c>
      <c r="AC491">
        <v>72209</v>
      </c>
      <c r="AD491" s="5">
        <v>37043.600694444402</v>
      </c>
      <c r="AE491" s="5">
        <v>37072.600694444402</v>
      </c>
    </row>
    <row r="492" spans="1:31" x14ac:dyDescent="0.2">
      <c r="A492" s="71">
        <f t="shared" si="42"/>
        <v>37034</v>
      </c>
      <c r="B492" s="71" t="str">
        <f t="shared" si="43"/>
        <v>Natural Gas</v>
      </c>
      <c r="C492" s="72">
        <f t="shared" si="44"/>
        <v>1530000</v>
      </c>
      <c r="D492" s="72">
        <f t="shared" si="45"/>
        <v>382.5</v>
      </c>
      <c r="E492" s="3">
        <v>1287330</v>
      </c>
      <c r="F492" s="5">
        <v>37034.567662037</v>
      </c>
      <c r="G492" t="s">
        <v>103</v>
      </c>
      <c r="H492" t="s">
        <v>118</v>
      </c>
      <c r="I492" t="s">
        <v>33</v>
      </c>
      <c r="K492" t="s">
        <v>63</v>
      </c>
      <c r="L492" t="s">
        <v>64</v>
      </c>
      <c r="M492">
        <v>47858</v>
      </c>
      <c r="N492" t="s">
        <v>712</v>
      </c>
      <c r="P492" s="7">
        <v>10000</v>
      </c>
      <c r="R492" t="s">
        <v>66</v>
      </c>
      <c r="S492" t="s">
        <v>38</v>
      </c>
      <c r="T492" s="11">
        <v>-7.0000000000000007E-2</v>
      </c>
      <c r="U492" t="s">
        <v>309</v>
      </c>
      <c r="V492" t="s">
        <v>229</v>
      </c>
      <c r="W492" t="s">
        <v>69</v>
      </c>
      <c r="X492" t="s">
        <v>70</v>
      </c>
      <c r="Y492" t="s">
        <v>43</v>
      </c>
      <c r="Z492" t="s">
        <v>71</v>
      </c>
      <c r="AA492">
        <v>96045266</v>
      </c>
      <c r="AB492" t="s">
        <v>713</v>
      </c>
      <c r="AC492">
        <v>53350</v>
      </c>
      <c r="AD492" s="5">
        <v>37043</v>
      </c>
      <c r="AE492" s="5">
        <v>37195</v>
      </c>
    </row>
    <row r="493" spans="1:31" x14ac:dyDescent="0.2">
      <c r="A493" s="71">
        <f t="shared" si="42"/>
        <v>37034</v>
      </c>
      <c r="B493" s="71" t="str">
        <f t="shared" si="43"/>
        <v>US East Power</v>
      </c>
      <c r="C493" s="72">
        <f t="shared" si="44"/>
        <v>800</v>
      </c>
      <c r="D493" s="72">
        <f t="shared" si="45"/>
        <v>4</v>
      </c>
      <c r="E493" s="3">
        <v>1287350</v>
      </c>
      <c r="F493" s="5">
        <v>37034.569340277798</v>
      </c>
      <c r="G493" t="s">
        <v>103</v>
      </c>
      <c r="H493" t="s">
        <v>118</v>
      </c>
      <c r="I493" t="s">
        <v>33</v>
      </c>
      <c r="K493" t="s">
        <v>34</v>
      </c>
      <c r="L493" t="s">
        <v>74</v>
      </c>
      <c r="M493">
        <v>29086</v>
      </c>
      <c r="N493" t="s">
        <v>686</v>
      </c>
      <c r="O493" s="7">
        <v>50</v>
      </c>
      <c r="R493" t="s">
        <v>37</v>
      </c>
      <c r="S493" t="s">
        <v>38</v>
      </c>
      <c r="T493" s="11">
        <v>30.75</v>
      </c>
      <c r="U493" t="s">
        <v>165</v>
      </c>
      <c r="V493" t="s">
        <v>94</v>
      </c>
      <c r="W493" t="s">
        <v>95</v>
      </c>
      <c r="X493" t="s">
        <v>42</v>
      </c>
      <c r="Y493" t="s">
        <v>43</v>
      </c>
      <c r="Z493" t="s">
        <v>44</v>
      </c>
      <c r="AA493">
        <v>96057469</v>
      </c>
      <c r="AB493">
        <v>620543.1</v>
      </c>
      <c r="AC493">
        <v>53350</v>
      </c>
      <c r="AD493" s="5">
        <v>37036.875</v>
      </c>
      <c r="AE493" s="5">
        <v>37036.875</v>
      </c>
    </row>
    <row r="494" spans="1:31" x14ac:dyDescent="0.2">
      <c r="A494" s="71">
        <f t="shared" si="42"/>
        <v>37034</v>
      </c>
      <c r="B494" s="71" t="str">
        <f t="shared" si="43"/>
        <v>Natural Gas</v>
      </c>
      <c r="C494" s="72">
        <f t="shared" si="44"/>
        <v>1500000</v>
      </c>
      <c r="D494" s="72">
        <f t="shared" si="45"/>
        <v>375</v>
      </c>
      <c r="E494" s="3">
        <v>1287419</v>
      </c>
      <c r="F494" s="5">
        <v>37034.572893518503</v>
      </c>
      <c r="G494" t="s">
        <v>79</v>
      </c>
      <c r="H494" t="s">
        <v>118</v>
      </c>
      <c r="I494" t="s">
        <v>33</v>
      </c>
      <c r="K494" t="s">
        <v>63</v>
      </c>
      <c r="L494" t="s">
        <v>64</v>
      </c>
      <c r="M494">
        <v>37083</v>
      </c>
      <c r="N494" t="s">
        <v>561</v>
      </c>
      <c r="O494" s="7">
        <v>50000</v>
      </c>
      <c r="R494" t="s">
        <v>66</v>
      </c>
      <c r="S494" t="s">
        <v>38</v>
      </c>
      <c r="T494" s="11">
        <v>-2.5000000000000001E-3</v>
      </c>
      <c r="U494" t="s">
        <v>309</v>
      </c>
      <c r="V494" t="s">
        <v>310</v>
      </c>
      <c r="W494" t="s">
        <v>311</v>
      </c>
      <c r="X494" t="s">
        <v>70</v>
      </c>
      <c r="Y494" t="s">
        <v>43</v>
      </c>
      <c r="Z494" t="s">
        <v>71</v>
      </c>
      <c r="AA494">
        <v>96021110</v>
      </c>
      <c r="AB494" t="s">
        <v>714</v>
      </c>
      <c r="AC494">
        <v>57399</v>
      </c>
      <c r="AD494" s="5">
        <v>37043.875</v>
      </c>
      <c r="AE494" s="5">
        <v>37072.875</v>
      </c>
    </row>
    <row r="495" spans="1:31" x14ac:dyDescent="0.2">
      <c r="A495" s="71">
        <f t="shared" si="42"/>
        <v>37034</v>
      </c>
      <c r="B495" s="71" t="str">
        <f t="shared" si="43"/>
        <v>US East Power</v>
      </c>
      <c r="C495" s="72">
        <f t="shared" si="44"/>
        <v>12800</v>
      </c>
      <c r="D495" s="72">
        <f t="shared" si="45"/>
        <v>64</v>
      </c>
      <c r="E495" s="3">
        <v>1287771</v>
      </c>
      <c r="F495" s="5">
        <v>37034.617696759298</v>
      </c>
      <c r="G495" t="s">
        <v>286</v>
      </c>
      <c r="H495" t="s">
        <v>118</v>
      </c>
      <c r="I495" t="s">
        <v>33</v>
      </c>
      <c r="K495" t="s">
        <v>34</v>
      </c>
      <c r="L495" t="s">
        <v>447</v>
      </c>
      <c r="M495">
        <v>50788</v>
      </c>
      <c r="N495" t="s">
        <v>715</v>
      </c>
      <c r="O495" s="7">
        <v>100</v>
      </c>
      <c r="R495" t="s">
        <v>37</v>
      </c>
      <c r="S495" t="s">
        <v>38</v>
      </c>
      <c r="T495" s="11">
        <v>51.75</v>
      </c>
      <c r="U495" t="s">
        <v>165</v>
      </c>
      <c r="V495" t="s">
        <v>623</v>
      </c>
      <c r="W495" t="s">
        <v>483</v>
      </c>
      <c r="X495" t="s">
        <v>42</v>
      </c>
      <c r="Y495" t="s">
        <v>43</v>
      </c>
      <c r="Z495" t="s">
        <v>44</v>
      </c>
      <c r="AA495">
        <v>96060365</v>
      </c>
      <c r="AB495">
        <v>620703.1</v>
      </c>
      <c r="AC495">
        <v>12</v>
      </c>
      <c r="AD495" s="5">
        <v>37043</v>
      </c>
      <c r="AE495" s="5">
        <v>37050</v>
      </c>
    </row>
    <row r="496" spans="1:31" x14ac:dyDescent="0.2">
      <c r="A496" s="71">
        <f t="shared" ref="A496:A535" si="46">DATEVALUE(TEXT(F496, "mm/dd/yy"))</f>
        <v>37035</v>
      </c>
      <c r="B496" s="71" t="str">
        <f t="shared" ref="B496:B535" si="47">IF(K496="Power",IF(Z496="Enron Canada Corp.",LEFT(L496,9),LEFT(L496,13)),K496)</f>
        <v>US East Power</v>
      </c>
      <c r="C496" s="72">
        <f t="shared" ref="C496:C535" si="48">IF(K496="Power",((AE496-AD496+1)*16*SUM(O496:P496)),((AE496-AD496+1)*SUM(O496:P496)))</f>
        <v>24000</v>
      </c>
      <c r="D496" s="72">
        <f t="shared" ref="D496:D535" si="49">VLOOKUP(H496,$A$7:$E$11,(HLOOKUP(B496,$B$5:$E$6,2,FALSE)),FALSE)*C496</f>
        <v>120</v>
      </c>
      <c r="E496" s="3">
        <v>1288459</v>
      </c>
      <c r="F496" s="5">
        <v>37035.279050925899</v>
      </c>
      <c r="G496" t="s">
        <v>198</v>
      </c>
      <c r="H496" t="s">
        <v>32</v>
      </c>
      <c r="I496" t="s">
        <v>33</v>
      </c>
      <c r="K496" t="s">
        <v>34</v>
      </c>
      <c r="L496" t="s">
        <v>74</v>
      </c>
      <c r="M496">
        <v>32554</v>
      </c>
      <c r="N496" t="s">
        <v>113</v>
      </c>
      <c r="O496" s="7">
        <v>50</v>
      </c>
      <c r="R496" t="s">
        <v>37</v>
      </c>
      <c r="S496" t="s">
        <v>38</v>
      </c>
      <c r="T496" s="11">
        <v>62.25</v>
      </c>
      <c r="U496" t="s">
        <v>683</v>
      </c>
      <c r="V496" t="s">
        <v>94</v>
      </c>
      <c r="W496" t="s">
        <v>115</v>
      </c>
      <c r="X496" t="s">
        <v>42</v>
      </c>
      <c r="Y496" t="s">
        <v>43</v>
      </c>
      <c r="Z496" t="s">
        <v>44</v>
      </c>
      <c r="AA496">
        <v>96057479</v>
      </c>
      <c r="AB496">
        <v>620974.1</v>
      </c>
      <c r="AC496">
        <v>55134</v>
      </c>
      <c r="AD496" s="5">
        <v>37043.591666666704</v>
      </c>
      <c r="AE496" s="5">
        <v>37072.591666666704</v>
      </c>
    </row>
    <row r="497" spans="1:31" x14ac:dyDescent="0.2">
      <c r="A497" s="71">
        <f t="shared" si="46"/>
        <v>37035</v>
      </c>
      <c r="B497" s="71" t="str">
        <f t="shared" si="47"/>
        <v>US East Power</v>
      </c>
      <c r="C497" s="72">
        <f t="shared" si="48"/>
        <v>800</v>
      </c>
      <c r="D497" s="72">
        <f t="shared" si="49"/>
        <v>4</v>
      </c>
      <c r="E497" s="3">
        <v>1288501</v>
      </c>
      <c r="F497" s="5">
        <v>37035.286238425899</v>
      </c>
      <c r="G497" t="s">
        <v>88</v>
      </c>
      <c r="H497" t="s">
        <v>32</v>
      </c>
      <c r="I497" t="s">
        <v>33</v>
      </c>
      <c r="K497" t="s">
        <v>34</v>
      </c>
      <c r="L497" t="s">
        <v>74</v>
      </c>
      <c r="M497">
        <v>29082</v>
      </c>
      <c r="N497" t="s">
        <v>718</v>
      </c>
      <c r="O497" s="7">
        <v>50</v>
      </c>
      <c r="R497" t="s">
        <v>37</v>
      </c>
      <c r="S497" t="s">
        <v>38</v>
      </c>
      <c r="T497" s="11">
        <v>44.75</v>
      </c>
      <c r="U497" t="s">
        <v>685</v>
      </c>
      <c r="V497" t="s">
        <v>77</v>
      </c>
      <c r="W497" t="s">
        <v>90</v>
      </c>
      <c r="X497" t="s">
        <v>42</v>
      </c>
      <c r="Y497" t="s">
        <v>43</v>
      </c>
      <c r="Z497" t="s">
        <v>44</v>
      </c>
      <c r="AA497">
        <v>96021791</v>
      </c>
      <c r="AB497">
        <v>621012.1</v>
      </c>
      <c r="AC497">
        <v>64168</v>
      </c>
      <c r="AD497" s="5">
        <v>37036.875</v>
      </c>
      <c r="AE497" s="5">
        <v>37036.875</v>
      </c>
    </row>
    <row r="498" spans="1:31" x14ac:dyDescent="0.2">
      <c r="A498" s="71">
        <f t="shared" si="46"/>
        <v>37035</v>
      </c>
      <c r="B498" s="71" t="str">
        <f t="shared" si="47"/>
        <v>US East Power</v>
      </c>
      <c r="C498" s="72">
        <f t="shared" si="48"/>
        <v>800</v>
      </c>
      <c r="D498" s="72">
        <f t="shared" si="49"/>
        <v>4</v>
      </c>
      <c r="E498" s="3">
        <v>1288506</v>
      </c>
      <c r="F498" s="5">
        <v>37035.287418981497</v>
      </c>
      <c r="G498" t="s">
        <v>120</v>
      </c>
      <c r="H498" t="s">
        <v>118</v>
      </c>
      <c r="I498" t="s">
        <v>33</v>
      </c>
      <c r="K498" t="s">
        <v>34</v>
      </c>
      <c r="L498" t="s">
        <v>74</v>
      </c>
      <c r="M498">
        <v>29075</v>
      </c>
      <c r="N498" t="s">
        <v>719</v>
      </c>
      <c r="O498" s="7">
        <v>50</v>
      </c>
      <c r="R498" t="s">
        <v>37</v>
      </c>
      <c r="S498" t="s">
        <v>38</v>
      </c>
      <c r="T498" s="11">
        <v>26.75</v>
      </c>
      <c r="U498" t="s">
        <v>585</v>
      </c>
      <c r="V498" t="s">
        <v>608</v>
      </c>
      <c r="W498" t="s">
        <v>475</v>
      </c>
      <c r="X498" t="s">
        <v>42</v>
      </c>
      <c r="Y498" t="s">
        <v>43</v>
      </c>
      <c r="Z498" t="s">
        <v>44</v>
      </c>
      <c r="AA498">
        <v>96004396</v>
      </c>
      <c r="AB498">
        <v>621017.1</v>
      </c>
      <c r="AC498">
        <v>64245</v>
      </c>
      <c r="AD498" s="5">
        <v>37036.875</v>
      </c>
      <c r="AE498" s="5">
        <v>37036.875</v>
      </c>
    </row>
    <row r="499" spans="1:31" x14ac:dyDescent="0.2">
      <c r="A499" s="71">
        <f t="shared" si="46"/>
        <v>37035</v>
      </c>
      <c r="B499" s="71" t="str">
        <f t="shared" si="47"/>
        <v>US East Power</v>
      </c>
      <c r="C499" s="72">
        <f t="shared" si="48"/>
        <v>24000</v>
      </c>
      <c r="D499" s="72">
        <f t="shared" si="49"/>
        <v>120</v>
      </c>
      <c r="E499" s="3">
        <v>1288626</v>
      </c>
      <c r="F499" s="5">
        <v>37035.3065740741</v>
      </c>
      <c r="G499" t="s">
        <v>198</v>
      </c>
      <c r="H499" t="s">
        <v>32</v>
      </c>
      <c r="I499" t="s">
        <v>33</v>
      </c>
      <c r="K499" t="s">
        <v>34</v>
      </c>
      <c r="L499" t="s">
        <v>74</v>
      </c>
      <c r="M499">
        <v>32554</v>
      </c>
      <c r="N499" t="s">
        <v>113</v>
      </c>
      <c r="P499" s="7">
        <v>50</v>
      </c>
      <c r="R499" t="s">
        <v>37</v>
      </c>
      <c r="S499" t="s">
        <v>38</v>
      </c>
      <c r="T499" s="11">
        <v>61.75</v>
      </c>
      <c r="U499" t="s">
        <v>683</v>
      </c>
      <c r="V499" t="s">
        <v>94</v>
      </c>
      <c r="W499" t="s">
        <v>115</v>
      </c>
      <c r="X499" t="s">
        <v>42</v>
      </c>
      <c r="Y499" t="s">
        <v>43</v>
      </c>
      <c r="Z499" t="s">
        <v>44</v>
      </c>
      <c r="AA499">
        <v>96057479</v>
      </c>
      <c r="AB499">
        <v>621097.1</v>
      </c>
      <c r="AC499">
        <v>55134</v>
      </c>
      <c r="AD499" s="5">
        <v>37043.591666666704</v>
      </c>
      <c r="AE499" s="5">
        <v>37072.591666666704</v>
      </c>
    </row>
    <row r="500" spans="1:31" x14ac:dyDescent="0.2">
      <c r="A500" s="71">
        <f t="shared" si="46"/>
        <v>37035</v>
      </c>
      <c r="B500" s="71" t="str">
        <f t="shared" si="47"/>
        <v>US East Power</v>
      </c>
      <c r="C500" s="72">
        <f t="shared" si="48"/>
        <v>24000</v>
      </c>
      <c r="D500" s="72">
        <f t="shared" si="49"/>
        <v>120</v>
      </c>
      <c r="E500" s="3">
        <v>1288805</v>
      </c>
      <c r="F500" s="5">
        <v>37035.321944444397</v>
      </c>
      <c r="G500" t="s">
        <v>193</v>
      </c>
      <c r="H500" t="s">
        <v>118</v>
      </c>
      <c r="I500" t="s">
        <v>33</v>
      </c>
      <c r="K500" t="s">
        <v>34</v>
      </c>
      <c r="L500" t="s">
        <v>74</v>
      </c>
      <c r="M500">
        <v>26311</v>
      </c>
      <c r="N500" t="s">
        <v>720</v>
      </c>
      <c r="O500" s="7">
        <v>50</v>
      </c>
      <c r="R500" t="s">
        <v>37</v>
      </c>
      <c r="S500" t="s">
        <v>38</v>
      </c>
      <c r="T500" s="11">
        <v>72.5</v>
      </c>
      <c r="U500" t="s">
        <v>585</v>
      </c>
      <c r="V500" t="s">
        <v>608</v>
      </c>
      <c r="W500" t="s">
        <v>721</v>
      </c>
      <c r="X500" t="s">
        <v>42</v>
      </c>
      <c r="Y500" t="s">
        <v>43</v>
      </c>
      <c r="Z500" t="s">
        <v>44</v>
      </c>
      <c r="AA500">
        <v>96037738</v>
      </c>
      <c r="AB500">
        <v>621144.1</v>
      </c>
      <c r="AC500">
        <v>72209</v>
      </c>
      <c r="AD500" s="5">
        <v>37043.594444444403</v>
      </c>
      <c r="AE500" s="5">
        <v>37072.594444444403</v>
      </c>
    </row>
    <row r="501" spans="1:31" x14ac:dyDescent="0.2">
      <c r="A501" s="71">
        <f t="shared" si="46"/>
        <v>37035</v>
      </c>
      <c r="B501" s="71" t="str">
        <f t="shared" si="47"/>
        <v>US East Power</v>
      </c>
      <c r="C501" s="72">
        <f t="shared" si="48"/>
        <v>24000</v>
      </c>
      <c r="D501" s="72">
        <f t="shared" si="49"/>
        <v>120</v>
      </c>
      <c r="E501" s="3">
        <v>1288858</v>
      </c>
      <c r="F501" s="5">
        <v>37035.325798611098</v>
      </c>
      <c r="G501" t="s">
        <v>286</v>
      </c>
      <c r="H501" t="s">
        <v>118</v>
      </c>
      <c r="I501" t="s">
        <v>33</v>
      </c>
      <c r="K501" t="s">
        <v>34</v>
      </c>
      <c r="L501" t="s">
        <v>74</v>
      </c>
      <c r="M501">
        <v>26116</v>
      </c>
      <c r="N501" t="s">
        <v>690</v>
      </c>
      <c r="P501" s="7">
        <v>50</v>
      </c>
      <c r="R501" t="s">
        <v>37</v>
      </c>
      <c r="S501" t="s">
        <v>38</v>
      </c>
      <c r="T501" s="11">
        <v>55.25</v>
      </c>
      <c r="U501" t="s">
        <v>150</v>
      </c>
      <c r="V501" t="s">
        <v>123</v>
      </c>
      <c r="W501" t="s">
        <v>124</v>
      </c>
      <c r="X501" t="s">
        <v>42</v>
      </c>
      <c r="Y501" t="s">
        <v>43</v>
      </c>
      <c r="Z501" t="s">
        <v>44</v>
      </c>
      <c r="AA501">
        <v>96060365</v>
      </c>
      <c r="AB501">
        <v>621168.1</v>
      </c>
      <c r="AC501">
        <v>12</v>
      </c>
      <c r="AD501" s="5">
        <v>37408.715972222199</v>
      </c>
      <c r="AE501" s="5">
        <v>37437.715972222199</v>
      </c>
    </row>
    <row r="502" spans="1:31" x14ac:dyDescent="0.2">
      <c r="A502" s="71">
        <f t="shared" si="46"/>
        <v>37035</v>
      </c>
      <c r="B502" s="71" t="str">
        <f t="shared" si="47"/>
        <v>US East Power</v>
      </c>
      <c r="C502" s="72">
        <f t="shared" si="48"/>
        <v>24000</v>
      </c>
      <c r="D502" s="72">
        <f t="shared" si="49"/>
        <v>120</v>
      </c>
      <c r="E502" s="3">
        <v>1288905</v>
      </c>
      <c r="F502" s="5">
        <v>37035.327499999999</v>
      </c>
      <c r="G502" t="s">
        <v>198</v>
      </c>
      <c r="H502" t="s">
        <v>32</v>
      </c>
      <c r="I502" t="s">
        <v>33</v>
      </c>
      <c r="K502" t="s">
        <v>34</v>
      </c>
      <c r="L502" t="s">
        <v>74</v>
      </c>
      <c r="M502">
        <v>32554</v>
      </c>
      <c r="N502" t="s">
        <v>113</v>
      </c>
      <c r="P502" s="7">
        <v>50</v>
      </c>
      <c r="R502" t="s">
        <v>37</v>
      </c>
      <c r="S502" t="s">
        <v>38</v>
      </c>
      <c r="T502" s="11">
        <v>62.5</v>
      </c>
      <c r="U502" t="s">
        <v>683</v>
      </c>
      <c r="V502" t="s">
        <v>94</v>
      </c>
      <c r="W502" t="s">
        <v>115</v>
      </c>
      <c r="X502" t="s">
        <v>42</v>
      </c>
      <c r="Y502" t="s">
        <v>43</v>
      </c>
      <c r="Z502" t="s">
        <v>44</v>
      </c>
      <c r="AA502">
        <v>96057479</v>
      </c>
      <c r="AB502">
        <v>621179.1</v>
      </c>
      <c r="AC502">
        <v>55134</v>
      </c>
      <c r="AD502" s="5">
        <v>37043.591666666704</v>
      </c>
      <c r="AE502" s="5">
        <v>37072.591666666704</v>
      </c>
    </row>
    <row r="503" spans="1:31" x14ac:dyDescent="0.2">
      <c r="A503" s="71">
        <f t="shared" si="46"/>
        <v>37035</v>
      </c>
      <c r="B503" s="71" t="str">
        <f t="shared" si="47"/>
        <v>US East Power</v>
      </c>
      <c r="C503" s="72">
        <f t="shared" si="48"/>
        <v>800</v>
      </c>
      <c r="D503" s="72">
        <f t="shared" si="49"/>
        <v>4</v>
      </c>
      <c r="E503" s="3">
        <v>1288934</v>
      </c>
      <c r="F503" s="5">
        <v>37035.3282638889</v>
      </c>
      <c r="G503" t="s">
        <v>111</v>
      </c>
      <c r="H503" t="s">
        <v>32</v>
      </c>
      <c r="I503" t="s">
        <v>33</v>
      </c>
      <c r="K503" t="s">
        <v>34</v>
      </c>
      <c r="L503" t="s">
        <v>74</v>
      </c>
      <c r="M503">
        <v>29088</v>
      </c>
      <c r="N503" t="s">
        <v>686</v>
      </c>
      <c r="O503" s="7">
        <v>50</v>
      </c>
      <c r="R503" t="s">
        <v>37</v>
      </c>
      <c r="S503" t="s">
        <v>38</v>
      </c>
      <c r="T503" s="11">
        <v>30.8</v>
      </c>
      <c r="U503" t="s">
        <v>683</v>
      </c>
      <c r="V503" t="s">
        <v>94</v>
      </c>
      <c r="W503" t="s">
        <v>95</v>
      </c>
      <c r="X503" t="s">
        <v>42</v>
      </c>
      <c r="Y503" t="s">
        <v>43</v>
      </c>
      <c r="Z503" t="s">
        <v>44</v>
      </c>
      <c r="AB503">
        <v>621184.1</v>
      </c>
      <c r="AC503">
        <v>3246</v>
      </c>
      <c r="AD503" s="5">
        <v>37036.875</v>
      </c>
      <c r="AE503" s="5">
        <v>37036.875</v>
      </c>
    </row>
    <row r="504" spans="1:31" x14ac:dyDescent="0.2">
      <c r="A504" s="71">
        <f t="shared" si="46"/>
        <v>37035</v>
      </c>
      <c r="B504" s="71" t="str">
        <f t="shared" si="47"/>
        <v>US East Power</v>
      </c>
      <c r="C504" s="72">
        <f t="shared" si="48"/>
        <v>800</v>
      </c>
      <c r="D504" s="72">
        <f t="shared" si="49"/>
        <v>4</v>
      </c>
      <c r="E504" s="3">
        <v>1288936</v>
      </c>
      <c r="F504" s="5">
        <v>37035.328321759298</v>
      </c>
      <c r="G504" t="s">
        <v>111</v>
      </c>
      <c r="H504" t="s">
        <v>32</v>
      </c>
      <c r="I504" t="s">
        <v>33</v>
      </c>
      <c r="K504" t="s">
        <v>34</v>
      </c>
      <c r="L504" t="s">
        <v>74</v>
      </c>
      <c r="M504">
        <v>29088</v>
      </c>
      <c r="N504" t="s">
        <v>686</v>
      </c>
      <c r="O504" s="7">
        <v>50</v>
      </c>
      <c r="R504" t="s">
        <v>37</v>
      </c>
      <c r="S504" t="s">
        <v>38</v>
      </c>
      <c r="T504" s="11">
        <v>30.7</v>
      </c>
      <c r="U504" t="s">
        <v>683</v>
      </c>
      <c r="V504" t="s">
        <v>94</v>
      </c>
      <c r="W504" t="s">
        <v>95</v>
      </c>
      <c r="X504" t="s">
        <v>42</v>
      </c>
      <c r="Y504" t="s">
        <v>43</v>
      </c>
      <c r="Z504" t="s">
        <v>44</v>
      </c>
      <c r="AB504">
        <v>621185.1</v>
      </c>
      <c r="AC504">
        <v>3246</v>
      </c>
      <c r="AD504" s="5">
        <v>37036.875</v>
      </c>
      <c r="AE504" s="5">
        <v>37036.875</v>
      </c>
    </row>
    <row r="505" spans="1:31" x14ac:dyDescent="0.2">
      <c r="A505" s="71">
        <f t="shared" si="46"/>
        <v>37035</v>
      </c>
      <c r="B505" s="71" t="str">
        <f t="shared" si="47"/>
        <v>US East Power</v>
      </c>
      <c r="C505" s="72">
        <f t="shared" si="48"/>
        <v>800</v>
      </c>
      <c r="D505" s="72">
        <f t="shared" si="49"/>
        <v>4</v>
      </c>
      <c r="E505" s="3">
        <v>1289208</v>
      </c>
      <c r="F505" s="5">
        <v>37035.3381828704</v>
      </c>
      <c r="G505" t="s">
        <v>111</v>
      </c>
      <c r="H505" t="s">
        <v>32</v>
      </c>
      <c r="I505" t="s">
        <v>33</v>
      </c>
      <c r="K505" t="s">
        <v>34</v>
      </c>
      <c r="L505" t="s">
        <v>74</v>
      </c>
      <c r="M505">
        <v>29088</v>
      </c>
      <c r="N505" t="s">
        <v>686</v>
      </c>
      <c r="O505" s="7">
        <v>50</v>
      </c>
      <c r="R505" t="s">
        <v>37</v>
      </c>
      <c r="S505" t="s">
        <v>38</v>
      </c>
      <c r="T505" s="11">
        <v>30.9</v>
      </c>
      <c r="U505" t="s">
        <v>683</v>
      </c>
      <c r="V505" t="s">
        <v>94</v>
      </c>
      <c r="W505" t="s">
        <v>95</v>
      </c>
      <c r="X505" t="s">
        <v>42</v>
      </c>
      <c r="Y505" t="s">
        <v>43</v>
      </c>
      <c r="Z505" t="s">
        <v>44</v>
      </c>
      <c r="AB505">
        <v>621256.1</v>
      </c>
      <c r="AC505">
        <v>3246</v>
      </c>
      <c r="AD505" s="5">
        <v>37036.875</v>
      </c>
      <c r="AE505" s="5">
        <v>37036.875</v>
      </c>
    </row>
    <row r="506" spans="1:31" x14ac:dyDescent="0.2">
      <c r="A506" s="71">
        <f t="shared" si="46"/>
        <v>37035</v>
      </c>
      <c r="B506" s="71" t="str">
        <f t="shared" si="47"/>
        <v>US West Power</v>
      </c>
      <c r="C506" s="72">
        <f t="shared" si="48"/>
        <v>12400</v>
      </c>
      <c r="D506" s="72">
        <f t="shared" si="49"/>
        <v>93</v>
      </c>
      <c r="E506" s="3">
        <v>1289851</v>
      </c>
      <c r="F506" s="5">
        <v>37035.359050925901</v>
      </c>
      <c r="G506" t="s">
        <v>120</v>
      </c>
      <c r="H506" t="s">
        <v>118</v>
      </c>
      <c r="I506" t="s">
        <v>33</v>
      </c>
      <c r="K506" t="s">
        <v>34</v>
      </c>
      <c r="L506" t="s">
        <v>35</v>
      </c>
      <c r="M506">
        <v>36473</v>
      </c>
      <c r="N506" t="s">
        <v>519</v>
      </c>
      <c r="P506" s="7">
        <v>25</v>
      </c>
      <c r="R506" t="s">
        <v>37</v>
      </c>
      <c r="S506" t="s">
        <v>38</v>
      </c>
      <c r="T506" s="11">
        <v>375</v>
      </c>
      <c r="U506" t="s">
        <v>722</v>
      </c>
      <c r="V506" t="s">
        <v>399</v>
      </c>
      <c r="W506" t="s">
        <v>41</v>
      </c>
      <c r="X506" t="s">
        <v>42</v>
      </c>
      <c r="Y506" t="s">
        <v>43</v>
      </c>
      <c r="Z506" t="s">
        <v>44</v>
      </c>
      <c r="AA506">
        <v>96004396</v>
      </c>
      <c r="AB506">
        <v>621397.1</v>
      </c>
      <c r="AC506">
        <v>64245</v>
      </c>
      <c r="AD506" s="5">
        <v>37073.875</v>
      </c>
      <c r="AE506" s="5">
        <v>37103.875</v>
      </c>
    </row>
    <row r="507" spans="1:31" x14ac:dyDescent="0.2">
      <c r="A507" s="71">
        <f t="shared" si="46"/>
        <v>37035</v>
      </c>
      <c r="B507" s="71" t="str">
        <f t="shared" si="47"/>
        <v>US East Power</v>
      </c>
      <c r="C507" s="72">
        <f t="shared" si="48"/>
        <v>4000</v>
      </c>
      <c r="D507" s="72">
        <f t="shared" si="49"/>
        <v>20</v>
      </c>
      <c r="E507" s="3">
        <v>1289996</v>
      </c>
      <c r="F507" s="5">
        <v>37035.361585648097</v>
      </c>
      <c r="G507" t="s">
        <v>88</v>
      </c>
      <c r="H507" t="s">
        <v>32</v>
      </c>
      <c r="I507" t="s">
        <v>33</v>
      </c>
      <c r="K507" t="s">
        <v>34</v>
      </c>
      <c r="L507" t="s">
        <v>170</v>
      </c>
      <c r="M507">
        <v>51152</v>
      </c>
      <c r="N507" t="s">
        <v>723</v>
      </c>
      <c r="P507" s="7">
        <v>50</v>
      </c>
      <c r="R507" t="s">
        <v>37</v>
      </c>
      <c r="S507" t="s">
        <v>38</v>
      </c>
      <c r="T507" s="11">
        <v>68.5</v>
      </c>
      <c r="U507" t="s">
        <v>724</v>
      </c>
      <c r="V507" t="s">
        <v>173</v>
      </c>
      <c r="W507" t="s">
        <v>90</v>
      </c>
      <c r="X507" t="s">
        <v>42</v>
      </c>
      <c r="Y507" t="s">
        <v>43</v>
      </c>
      <c r="Z507" t="s">
        <v>71</v>
      </c>
      <c r="AB507">
        <v>621409.1</v>
      </c>
      <c r="AC507">
        <v>64168</v>
      </c>
      <c r="AD507" s="5">
        <v>37046.875</v>
      </c>
      <c r="AE507" s="5">
        <v>37050.875</v>
      </c>
    </row>
    <row r="508" spans="1:31" x14ac:dyDescent="0.2">
      <c r="A508" s="71">
        <f t="shared" si="46"/>
        <v>37035</v>
      </c>
      <c r="B508" s="71" t="str">
        <f t="shared" si="47"/>
        <v>US East Power</v>
      </c>
      <c r="C508" s="72">
        <f t="shared" si="48"/>
        <v>800</v>
      </c>
      <c r="D508" s="72">
        <f t="shared" si="49"/>
        <v>4</v>
      </c>
      <c r="E508" s="3">
        <v>1290189</v>
      </c>
      <c r="F508" s="5">
        <v>37035.366493055597</v>
      </c>
      <c r="G508" t="s">
        <v>565</v>
      </c>
      <c r="H508" t="s">
        <v>596</v>
      </c>
      <c r="I508" t="s">
        <v>33</v>
      </c>
      <c r="K508" t="s">
        <v>34</v>
      </c>
      <c r="L508" t="s">
        <v>74</v>
      </c>
      <c r="M508">
        <v>29088</v>
      </c>
      <c r="N508" t="s">
        <v>686</v>
      </c>
      <c r="P508" s="7">
        <v>50</v>
      </c>
      <c r="R508" t="s">
        <v>37</v>
      </c>
      <c r="S508" t="s">
        <v>38</v>
      </c>
      <c r="T508" s="11">
        <v>31</v>
      </c>
      <c r="U508" t="s">
        <v>725</v>
      </c>
      <c r="V508" t="s">
        <v>94</v>
      </c>
      <c r="W508" t="s">
        <v>95</v>
      </c>
      <c r="X508" t="s">
        <v>42</v>
      </c>
      <c r="Y508" t="s">
        <v>43</v>
      </c>
      <c r="Z508" t="s">
        <v>44</v>
      </c>
      <c r="AA508">
        <v>96047472</v>
      </c>
      <c r="AB508">
        <v>621431.1</v>
      </c>
      <c r="AC508">
        <v>71243</v>
      </c>
      <c r="AD508" s="5">
        <v>37036.875</v>
      </c>
      <c r="AE508" s="5">
        <v>37036.875</v>
      </c>
    </row>
    <row r="509" spans="1:31" x14ac:dyDescent="0.2">
      <c r="A509" s="71">
        <f t="shared" si="46"/>
        <v>37035</v>
      </c>
      <c r="B509" s="71" t="str">
        <f t="shared" si="47"/>
        <v>US West Power</v>
      </c>
      <c r="C509" s="72">
        <f t="shared" si="48"/>
        <v>12400</v>
      </c>
      <c r="D509" s="72">
        <f t="shared" si="49"/>
        <v>93</v>
      </c>
      <c r="E509" s="3">
        <v>1291072</v>
      </c>
      <c r="F509" s="5">
        <v>37035.3850578704</v>
      </c>
      <c r="G509" t="s">
        <v>53</v>
      </c>
      <c r="H509" t="s">
        <v>118</v>
      </c>
      <c r="I509" t="s">
        <v>33</v>
      </c>
      <c r="K509" t="s">
        <v>34</v>
      </c>
      <c r="L509" t="s">
        <v>35</v>
      </c>
      <c r="M509">
        <v>36469</v>
      </c>
      <c r="N509" t="s">
        <v>726</v>
      </c>
      <c r="O509" s="7">
        <v>25</v>
      </c>
      <c r="R509" t="s">
        <v>37</v>
      </c>
      <c r="S509" t="s">
        <v>38</v>
      </c>
      <c r="T509" s="11">
        <v>349.5</v>
      </c>
      <c r="U509" t="s">
        <v>722</v>
      </c>
      <c r="V509" t="s">
        <v>51</v>
      </c>
      <c r="W509" t="s">
        <v>52</v>
      </c>
      <c r="X509" t="s">
        <v>42</v>
      </c>
      <c r="Y509" t="s">
        <v>43</v>
      </c>
      <c r="Z509" t="s">
        <v>44</v>
      </c>
      <c r="AA509">
        <v>96028954</v>
      </c>
      <c r="AB509">
        <v>621490.1</v>
      </c>
      <c r="AC509">
        <v>54979</v>
      </c>
      <c r="AD509" s="5">
        <v>37073.875</v>
      </c>
      <c r="AE509" s="5">
        <v>37103.875</v>
      </c>
    </row>
    <row r="510" spans="1:31" x14ac:dyDescent="0.2">
      <c r="A510" s="71">
        <f t="shared" si="46"/>
        <v>37035</v>
      </c>
      <c r="B510" s="71" t="str">
        <f t="shared" si="47"/>
        <v>US West Power</v>
      </c>
      <c r="C510" s="72">
        <f t="shared" si="48"/>
        <v>12400</v>
      </c>
      <c r="D510" s="72">
        <f t="shared" si="49"/>
        <v>93</v>
      </c>
      <c r="E510" s="3">
        <v>1291073</v>
      </c>
      <c r="F510" s="5">
        <v>37035.3850578704</v>
      </c>
      <c r="G510" t="s">
        <v>53</v>
      </c>
      <c r="H510" t="s">
        <v>118</v>
      </c>
      <c r="I510" t="s">
        <v>33</v>
      </c>
      <c r="K510" t="s">
        <v>34</v>
      </c>
      <c r="L510" t="s">
        <v>35</v>
      </c>
      <c r="M510">
        <v>36465</v>
      </c>
      <c r="N510" t="s">
        <v>727</v>
      </c>
      <c r="P510" s="7">
        <v>25</v>
      </c>
      <c r="R510" t="s">
        <v>37</v>
      </c>
      <c r="S510" t="s">
        <v>38</v>
      </c>
      <c r="T510" s="11">
        <v>357.5</v>
      </c>
      <c r="U510" t="s">
        <v>722</v>
      </c>
      <c r="V510" t="s">
        <v>51</v>
      </c>
      <c r="W510" t="s">
        <v>52</v>
      </c>
      <c r="X510" t="s">
        <v>42</v>
      </c>
      <c r="Y510" t="s">
        <v>43</v>
      </c>
      <c r="Z510" t="s">
        <v>44</v>
      </c>
      <c r="AA510">
        <v>96028954</v>
      </c>
      <c r="AB510">
        <v>621491.1</v>
      </c>
      <c r="AC510">
        <v>54979</v>
      </c>
      <c r="AD510" s="5">
        <v>37073.875</v>
      </c>
      <c r="AE510" s="5">
        <v>37103.875</v>
      </c>
    </row>
    <row r="511" spans="1:31" x14ac:dyDescent="0.2">
      <c r="A511" s="71">
        <f t="shared" si="46"/>
        <v>37035</v>
      </c>
      <c r="B511" s="71" t="str">
        <f t="shared" si="47"/>
        <v>US East Power</v>
      </c>
      <c r="C511" s="72">
        <f t="shared" si="48"/>
        <v>24000</v>
      </c>
      <c r="D511" s="72">
        <f t="shared" si="49"/>
        <v>120</v>
      </c>
      <c r="E511" s="3">
        <v>1291170</v>
      </c>
      <c r="F511" s="5">
        <v>37035.387499999997</v>
      </c>
      <c r="G511" t="s">
        <v>53</v>
      </c>
      <c r="H511" t="s">
        <v>118</v>
      </c>
      <c r="I511" t="s">
        <v>33</v>
      </c>
      <c r="K511" t="s">
        <v>34</v>
      </c>
      <c r="L511" t="s">
        <v>74</v>
      </c>
      <c r="M511">
        <v>26302</v>
      </c>
      <c r="N511" t="s">
        <v>710</v>
      </c>
      <c r="P511" s="7">
        <v>50</v>
      </c>
      <c r="R511" t="s">
        <v>37</v>
      </c>
      <c r="S511" t="s">
        <v>38</v>
      </c>
      <c r="T511" s="11">
        <v>65.75</v>
      </c>
      <c r="U511" t="s">
        <v>150</v>
      </c>
      <c r="V511" t="s">
        <v>464</v>
      </c>
      <c r="W511" t="s">
        <v>711</v>
      </c>
      <c r="X511" t="s">
        <v>42</v>
      </c>
      <c r="Y511" t="s">
        <v>43</v>
      </c>
      <c r="Z511" t="s">
        <v>44</v>
      </c>
      <c r="AA511">
        <v>96028954</v>
      </c>
      <c r="AB511">
        <v>621503.1</v>
      </c>
      <c r="AC511">
        <v>54979</v>
      </c>
      <c r="AD511" s="5">
        <v>37043.600694444402</v>
      </c>
      <c r="AE511" s="5">
        <v>37072.600694444402</v>
      </c>
    </row>
    <row r="512" spans="1:31" x14ac:dyDescent="0.2">
      <c r="A512" s="71">
        <f t="shared" si="46"/>
        <v>37035</v>
      </c>
      <c r="B512" s="71" t="str">
        <f t="shared" si="47"/>
        <v>Natural Gas</v>
      </c>
      <c r="C512" s="72">
        <f t="shared" si="48"/>
        <v>180000</v>
      </c>
      <c r="D512" s="72">
        <f t="shared" si="49"/>
        <v>45</v>
      </c>
      <c r="E512" s="3">
        <v>1291312</v>
      </c>
      <c r="F512" s="5">
        <v>37035.390810185199</v>
      </c>
      <c r="G512" t="s">
        <v>298</v>
      </c>
      <c r="H512" t="s">
        <v>118</v>
      </c>
      <c r="I512" t="s">
        <v>33</v>
      </c>
      <c r="K512" t="s">
        <v>63</v>
      </c>
      <c r="L512" t="s">
        <v>64</v>
      </c>
      <c r="M512">
        <v>36165</v>
      </c>
      <c r="N512" t="s">
        <v>691</v>
      </c>
      <c r="P512" s="7">
        <v>6000</v>
      </c>
      <c r="R512" t="s">
        <v>66</v>
      </c>
      <c r="S512" t="s">
        <v>38</v>
      </c>
      <c r="T512" s="11">
        <v>-7.4999999999999997E-2</v>
      </c>
      <c r="U512" t="s">
        <v>309</v>
      </c>
      <c r="V512" t="s">
        <v>310</v>
      </c>
      <c r="W512" t="s">
        <v>311</v>
      </c>
      <c r="X512" t="s">
        <v>70</v>
      </c>
      <c r="Y512" t="s">
        <v>43</v>
      </c>
      <c r="Z512" t="s">
        <v>71</v>
      </c>
      <c r="AA512">
        <v>95000242</v>
      </c>
      <c r="AB512" t="s">
        <v>728</v>
      </c>
      <c r="AC512">
        <v>232</v>
      </c>
      <c r="AD512" s="5">
        <v>37043.875</v>
      </c>
      <c r="AE512" s="5">
        <v>37072.875</v>
      </c>
    </row>
    <row r="513" spans="1:31" x14ac:dyDescent="0.2">
      <c r="A513" s="71">
        <f t="shared" si="46"/>
        <v>37035</v>
      </c>
      <c r="B513" s="71" t="str">
        <f t="shared" si="47"/>
        <v>Natural Gas</v>
      </c>
      <c r="C513" s="72">
        <f t="shared" si="48"/>
        <v>1500000</v>
      </c>
      <c r="D513" s="72">
        <f t="shared" si="49"/>
        <v>375</v>
      </c>
      <c r="E513" s="3">
        <v>1291522</v>
      </c>
      <c r="F513" s="5">
        <v>37035.397256944401</v>
      </c>
      <c r="G513" t="s">
        <v>103</v>
      </c>
      <c r="H513" t="s">
        <v>118</v>
      </c>
      <c r="I513" t="s">
        <v>33</v>
      </c>
      <c r="K513" t="s">
        <v>63</v>
      </c>
      <c r="L513" t="s">
        <v>64</v>
      </c>
      <c r="M513">
        <v>33999</v>
      </c>
      <c r="N513" t="s">
        <v>695</v>
      </c>
      <c r="P513" s="7">
        <v>50000</v>
      </c>
      <c r="R513" t="s">
        <v>66</v>
      </c>
      <c r="S513" t="s">
        <v>38</v>
      </c>
      <c r="T513" s="11">
        <v>0.03</v>
      </c>
      <c r="U513" t="s">
        <v>309</v>
      </c>
      <c r="V513" t="s">
        <v>160</v>
      </c>
      <c r="W513" t="s">
        <v>161</v>
      </c>
      <c r="X513" t="s">
        <v>70</v>
      </c>
      <c r="Y513" t="s">
        <v>43</v>
      </c>
      <c r="Z513" t="s">
        <v>71</v>
      </c>
      <c r="AA513">
        <v>96045266</v>
      </c>
      <c r="AB513" t="s">
        <v>729</v>
      </c>
      <c r="AC513">
        <v>53350</v>
      </c>
      <c r="AD513" s="5">
        <v>37043</v>
      </c>
      <c r="AE513" s="5">
        <v>37072</v>
      </c>
    </row>
    <row r="514" spans="1:31" x14ac:dyDescent="0.2">
      <c r="A514" s="71">
        <f t="shared" si="46"/>
        <v>37035</v>
      </c>
      <c r="B514" s="71" t="str">
        <f t="shared" si="47"/>
        <v>Natural Gas</v>
      </c>
      <c r="C514" s="72">
        <f t="shared" si="48"/>
        <v>300000</v>
      </c>
      <c r="D514" s="72">
        <f t="shared" si="49"/>
        <v>75</v>
      </c>
      <c r="E514" s="3">
        <v>1292445</v>
      </c>
      <c r="F514" s="5">
        <v>37035.4374537037</v>
      </c>
      <c r="G514" t="s">
        <v>195</v>
      </c>
      <c r="H514" t="s">
        <v>118</v>
      </c>
      <c r="I514" t="s">
        <v>33</v>
      </c>
      <c r="K514" t="s">
        <v>63</v>
      </c>
      <c r="L514" t="s">
        <v>64</v>
      </c>
      <c r="M514">
        <v>36157</v>
      </c>
      <c r="N514" t="s">
        <v>514</v>
      </c>
      <c r="O514" s="7">
        <v>10000</v>
      </c>
      <c r="R514" t="s">
        <v>66</v>
      </c>
      <c r="S514" t="s">
        <v>38</v>
      </c>
      <c r="T514" s="11">
        <v>-4.4999999999999998E-2</v>
      </c>
      <c r="U514" t="s">
        <v>679</v>
      </c>
      <c r="V514" t="s">
        <v>160</v>
      </c>
      <c r="W514" t="s">
        <v>161</v>
      </c>
      <c r="X514" t="s">
        <v>70</v>
      </c>
      <c r="Y514" t="s">
        <v>43</v>
      </c>
      <c r="Z514" t="s">
        <v>71</v>
      </c>
      <c r="AA514">
        <v>96041878</v>
      </c>
      <c r="AB514" t="s">
        <v>730</v>
      </c>
      <c r="AC514">
        <v>11135</v>
      </c>
      <c r="AD514" s="5">
        <v>37043.875</v>
      </c>
      <c r="AE514" s="5">
        <v>37072.875</v>
      </c>
    </row>
    <row r="515" spans="1:31" x14ac:dyDescent="0.2">
      <c r="A515" s="71">
        <f t="shared" si="46"/>
        <v>37035</v>
      </c>
      <c r="B515" s="71" t="str">
        <f t="shared" si="47"/>
        <v>US East Power</v>
      </c>
      <c r="C515" s="72">
        <f t="shared" si="48"/>
        <v>4000</v>
      </c>
      <c r="D515" s="72">
        <f t="shared" si="49"/>
        <v>20</v>
      </c>
      <c r="E515" s="3">
        <v>1292853</v>
      </c>
      <c r="F515" s="5">
        <v>37035.467743055597</v>
      </c>
      <c r="G515" t="s">
        <v>120</v>
      </c>
      <c r="H515" t="s">
        <v>118</v>
      </c>
      <c r="I515" t="s">
        <v>33</v>
      </c>
      <c r="K515" t="s">
        <v>34</v>
      </c>
      <c r="L515" t="s">
        <v>74</v>
      </c>
      <c r="M515">
        <v>29070</v>
      </c>
      <c r="N515" t="s">
        <v>665</v>
      </c>
      <c r="O515" s="7">
        <v>50</v>
      </c>
      <c r="R515" t="s">
        <v>37</v>
      </c>
      <c r="S515" t="s">
        <v>38</v>
      </c>
      <c r="T515" s="11">
        <v>31</v>
      </c>
      <c r="U515" t="s">
        <v>150</v>
      </c>
      <c r="V515" t="s">
        <v>151</v>
      </c>
      <c r="W515" t="s">
        <v>127</v>
      </c>
      <c r="X515" t="s">
        <v>42</v>
      </c>
      <c r="Y515" t="s">
        <v>43</v>
      </c>
      <c r="Z515" t="s">
        <v>44</v>
      </c>
      <c r="AA515">
        <v>96004396</v>
      </c>
      <c r="AB515">
        <v>621680.1</v>
      </c>
      <c r="AC515">
        <v>64245</v>
      </c>
      <c r="AD515" s="5">
        <v>37039.875</v>
      </c>
      <c r="AE515" s="5">
        <v>37043.875</v>
      </c>
    </row>
    <row r="516" spans="1:31" x14ac:dyDescent="0.2">
      <c r="A516" s="71">
        <f t="shared" si="46"/>
        <v>37035</v>
      </c>
      <c r="B516" s="71" t="str">
        <f t="shared" si="47"/>
        <v>US East Power</v>
      </c>
      <c r="C516" s="72">
        <f t="shared" si="48"/>
        <v>24000</v>
      </c>
      <c r="D516" s="72">
        <f t="shared" si="49"/>
        <v>120</v>
      </c>
      <c r="E516" s="3">
        <v>1292856</v>
      </c>
      <c r="F516" s="5">
        <v>37035.467870370398</v>
      </c>
      <c r="G516" t="s">
        <v>120</v>
      </c>
      <c r="H516" t="s">
        <v>118</v>
      </c>
      <c r="I516" t="s">
        <v>33</v>
      </c>
      <c r="K516" t="s">
        <v>34</v>
      </c>
      <c r="L516" t="s">
        <v>74</v>
      </c>
      <c r="M516">
        <v>3749</v>
      </c>
      <c r="N516" t="s">
        <v>126</v>
      </c>
      <c r="O516" s="7">
        <v>50</v>
      </c>
      <c r="R516" t="s">
        <v>37</v>
      </c>
      <c r="S516" t="s">
        <v>38</v>
      </c>
      <c r="T516" s="11">
        <v>63.4</v>
      </c>
      <c r="U516" t="s">
        <v>150</v>
      </c>
      <c r="V516" t="s">
        <v>151</v>
      </c>
      <c r="W516" t="s">
        <v>127</v>
      </c>
      <c r="X516" t="s">
        <v>42</v>
      </c>
      <c r="Y516" t="s">
        <v>43</v>
      </c>
      <c r="Z516" t="s">
        <v>44</v>
      </c>
      <c r="AA516">
        <v>96004396</v>
      </c>
      <c r="AB516">
        <v>621681.1</v>
      </c>
      <c r="AC516">
        <v>64245</v>
      </c>
      <c r="AD516" s="5">
        <v>37043.715972222199</v>
      </c>
      <c r="AE516" s="5">
        <v>37072.715972222199</v>
      </c>
    </row>
    <row r="517" spans="1:31" x14ac:dyDescent="0.2">
      <c r="A517" s="71">
        <f t="shared" si="46"/>
        <v>37035</v>
      </c>
      <c r="B517" s="71" t="str">
        <f t="shared" si="47"/>
        <v>Natural Gas</v>
      </c>
      <c r="C517" s="72">
        <f t="shared" si="48"/>
        <v>150000</v>
      </c>
      <c r="D517" s="72">
        <f t="shared" si="49"/>
        <v>37.5</v>
      </c>
      <c r="E517" s="3">
        <v>1292857</v>
      </c>
      <c r="F517" s="5">
        <v>37035.467951388899</v>
      </c>
      <c r="G517" t="s">
        <v>693</v>
      </c>
      <c r="H517" t="s">
        <v>556</v>
      </c>
      <c r="I517" t="s">
        <v>33</v>
      </c>
      <c r="K517" t="s">
        <v>63</v>
      </c>
      <c r="L517" t="s">
        <v>64</v>
      </c>
      <c r="M517">
        <v>33999</v>
      </c>
      <c r="N517" t="s">
        <v>695</v>
      </c>
      <c r="O517" s="7">
        <v>5000</v>
      </c>
      <c r="R517" t="s">
        <v>66</v>
      </c>
      <c r="S517" t="s">
        <v>38</v>
      </c>
      <c r="T517" s="11">
        <v>2.75E-2</v>
      </c>
      <c r="U517" t="s">
        <v>696</v>
      </c>
      <c r="V517" t="s">
        <v>160</v>
      </c>
      <c r="W517" t="s">
        <v>161</v>
      </c>
      <c r="X517" t="s">
        <v>70</v>
      </c>
      <c r="Y517" t="s">
        <v>43</v>
      </c>
      <c r="Z517" t="s">
        <v>71</v>
      </c>
      <c r="AA517">
        <v>96003709</v>
      </c>
      <c r="AB517" t="s">
        <v>731</v>
      </c>
      <c r="AC517">
        <v>51163</v>
      </c>
      <c r="AD517" s="5">
        <v>37043</v>
      </c>
      <c r="AE517" s="5">
        <v>37072</v>
      </c>
    </row>
    <row r="518" spans="1:31" x14ac:dyDescent="0.2">
      <c r="A518" s="71">
        <f t="shared" si="46"/>
        <v>37035</v>
      </c>
      <c r="B518" s="71" t="str">
        <f t="shared" si="47"/>
        <v>US East Power</v>
      </c>
      <c r="C518" s="72">
        <f t="shared" si="48"/>
        <v>4000</v>
      </c>
      <c r="D518" s="72">
        <f t="shared" si="49"/>
        <v>20</v>
      </c>
      <c r="E518" s="3">
        <v>1292909</v>
      </c>
      <c r="F518" s="5">
        <v>37035.472372685203</v>
      </c>
      <c r="G518" t="s">
        <v>120</v>
      </c>
      <c r="H518" t="s">
        <v>118</v>
      </c>
      <c r="I518" t="s">
        <v>33</v>
      </c>
      <c r="K518" t="s">
        <v>34</v>
      </c>
      <c r="L518" t="s">
        <v>74</v>
      </c>
      <c r="M518">
        <v>29070</v>
      </c>
      <c r="N518" t="s">
        <v>665</v>
      </c>
      <c r="O518" s="7">
        <v>50</v>
      </c>
      <c r="R518" t="s">
        <v>37</v>
      </c>
      <c r="S518" t="s">
        <v>38</v>
      </c>
      <c r="T518" s="11">
        <v>30.5</v>
      </c>
      <c r="U518" t="s">
        <v>150</v>
      </c>
      <c r="V518" t="s">
        <v>151</v>
      </c>
      <c r="W518" t="s">
        <v>127</v>
      </c>
      <c r="X518" t="s">
        <v>42</v>
      </c>
      <c r="Y518" t="s">
        <v>43</v>
      </c>
      <c r="Z518" t="s">
        <v>44</v>
      </c>
      <c r="AA518">
        <v>96004396</v>
      </c>
      <c r="AB518">
        <v>621702.1</v>
      </c>
      <c r="AC518">
        <v>64245</v>
      </c>
      <c r="AD518" s="5">
        <v>37039.875</v>
      </c>
      <c r="AE518" s="5">
        <v>37043.875</v>
      </c>
    </row>
    <row r="519" spans="1:31" x14ac:dyDescent="0.2">
      <c r="A519" s="71">
        <f t="shared" si="46"/>
        <v>37035</v>
      </c>
      <c r="B519" s="71" t="str">
        <f t="shared" si="47"/>
        <v>US East Power</v>
      </c>
      <c r="C519" s="72">
        <f t="shared" si="48"/>
        <v>24000</v>
      </c>
      <c r="D519" s="72">
        <f t="shared" si="49"/>
        <v>120</v>
      </c>
      <c r="E519" s="3">
        <v>1292984</v>
      </c>
      <c r="F519" s="5">
        <v>37035.479687500003</v>
      </c>
      <c r="G519" t="s">
        <v>101</v>
      </c>
      <c r="H519" t="s">
        <v>32</v>
      </c>
      <c r="I519" t="s">
        <v>33</v>
      </c>
      <c r="K519" t="s">
        <v>34</v>
      </c>
      <c r="L519" t="s">
        <v>74</v>
      </c>
      <c r="M519">
        <v>32554</v>
      </c>
      <c r="N519" t="s">
        <v>113</v>
      </c>
      <c r="O519" s="7">
        <v>50</v>
      </c>
      <c r="R519" t="s">
        <v>37</v>
      </c>
      <c r="S519" t="s">
        <v>38</v>
      </c>
      <c r="T519" s="11">
        <v>61.75</v>
      </c>
      <c r="U519" t="s">
        <v>683</v>
      </c>
      <c r="V519" t="s">
        <v>94</v>
      </c>
      <c r="W519" t="s">
        <v>115</v>
      </c>
      <c r="X519" t="s">
        <v>42</v>
      </c>
      <c r="Y519" t="s">
        <v>43</v>
      </c>
      <c r="Z519" t="s">
        <v>44</v>
      </c>
      <c r="AA519">
        <v>96006417</v>
      </c>
      <c r="AB519">
        <v>621724.1</v>
      </c>
      <c r="AC519">
        <v>56264</v>
      </c>
      <c r="AD519" s="5">
        <v>37043.591666666704</v>
      </c>
      <c r="AE519" s="5">
        <v>37072.591666666704</v>
      </c>
    </row>
    <row r="520" spans="1:31" x14ac:dyDescent="0.2">
      <c r="A520" s="71">
        <f t="shared" si="46"/>
        <v>37035</v>
      </c>
      <c r="B520" s="71" t="str">
        <f t="shared" si="47"/>
        <v>US East Power</v>
      </c>
      <c r="C520" s="72">
        <f t="shared" si="48"/>
        <v>73600</v>
      </c>
      <c r="D520" s="72">
        <f t="shared" si="49"/>
        <v>368</v>
      </c>
      <c r="E520" s="3">
        <v>1293087</v>
      </c>
      <c r="F520" s="5">
        <v>37035.487129629597</v>
      </c>
      <c r="G520" t="s">
        <v>91</v>
      </c>
      <c r="H520" t="s">
        <v>596</v>
      </c>
      <c r="I520" t="s">
        <v>33</v>
      </c>
      <c r="K520" t="s">
        <v>34</v>
      </c>
      <c r="L520" t="s">
        <v>447</v>
      </c>
      <c r="M520">
        <v>34797</v>
      </c>
      <c r="N520" t="s">
        <v>481</v>
      </c>
      <c r="P520" s="7">
        <v>50</v>
      </c>
      <c r="R520" t="s">
        <v>37</v>
      </c>
      <c r="S520" t="s">
        <v>38</v>
      </c>
      <c r="T520" s="11">
        <v>38.25</v>
      </c>
      <c r="U520" t="s">
        <v>655</v>
      </c>
      <c r="V520" t="s">
        <v>482</v>
      </c>
      <c r="W520" t="s">
        <v>483</v>
      </c>
      <c r="X520" t="s">
        <v>42</v>
      </c>
      <c r="Y520" t="s">
        <v>43</v>
      </c>
      <c r="Z520" t="s">
        <v>44</v>
      </c>
      <c r="AA520">
        <v>96009016</v>
      </c>
      <c r="AB520">
        <v>621750.1</v>
      </c>
      <c r="AC520">
        <v>18</v>
      </c>
      <c r="AD520" s="5">
        <v>37165</v>
      </c>
      <c r="AE520" s="5">
        <v>37256</v>
      </c>
    </row>
    <row r="521" spans="1:31" x14ac:dyDescent="0.2">
      <c r="A521" s="71">
        <f t="shared" si="46"/>
        <v>37035</v>
      </c>
      <c r="B521" s="71" t="str">
        <f t="shared" si="47"/>
        <v>US West Power</v>
      </c>
      <c r="C521" s="72">
        <f t="shared" si="48"/>
        <v>12000</v>
      </c>
      <c r="D521" s="72">
        <f t="shared" si="49"/>
        <v>90</v>
      </c>
      <c r="E521" s="3">
        <v>1293149</v>
      </c>
      <c r="F521" s="5">
        <v>37035.490821759297</v>
      </c>
      <c r="G521" t="s">
        <v>117</v>
      </c>
      <c r="H521" t="s">
        <v>118</v>
      </c>
      <c r="I521" t="s">
        <v>33</v>
      </c>
      <c r="K521" t="s">
        <v>34</v>
      </c>
      <c r="L521" t="s">
        <v>35</v>
      </c>
      <c r="M521">
        <v>36468</v>
      </c>
      <c r="N521" t="s">
        <v>57</v>
      </c>
      <c r="O521" s="7">
        <v>25</v>
      </c>
      <c r="R521" t="s">
        <v>37</v>
      </c>
      <c r="S521" t="s">
        <v>38</v>
      </c>
      <c r="T521" s="11">
        <v>300</v>
      </c>
      <c r="U521" t="s">
        <v>119</v>
      </c>
      <c r="V521" t="s">
        <v>51</v>
      </c>
      <c r="W521" t="s">
        <v>52</v>
      </c>
      <c r="X521" t="s">
        <v>42</v>
      </c>
      <c r="Y521" t="s">
        <v>43</v>
      </c>
      <c r="Z521" t="s">
        <v>44</v>
      </c>
      <c r="AA521">
        <v>96013065</v>
      </c>
      <c r="AB521">
        <v>621759.1</v>
      </c>
      <c r="AC521">
        <v>55265</v>
      </c>
      <c r="AD521" s="5">
        <v>37043.875</v>
      </c>
      <c r="AE521" s="5">
        <v>37072.875</v>
      </c>
    </row>
    <row r="522" spans="1:31" x14ac:dyDescent="0.2">
      <c r="A522" s="71">
        <f t="shared" si="46"/>
        <v>37035</v>
      </c>
      <c r="B522" s="71" t="str">
        <f t="shared" si="47"/>
        <v>US East Power</v>
      </c>
      <c r="C522" s="72">
        <f t="shared" si="48"/>
        <v>4000</v>
      </c>
      <c r="D522" s="72">
        <f t="shared" si="49"/>
        <v>20</v>
      </c>
      <c r="E522" s="3">
        <v>1293277</v>
      </c>
      <c r="F522" s="5">
        <v>37035.4993287037</v>
      </c>
      <c r="G522" t="s">
        <v>120</v>
      </c>
      <c r="H522" t="s">
        <v>118</v>
      </c>
      <c r="I522" t="s">
        <v>33</v>
      </c>
      <c r="K522" t="s">
        <v>34</v>
      </c>
      <c r="L522" t="s">
        <v>74</v>
      </c>
      <c r="M522">
        <v>51350</v>
      </c>
      <c r="N522" t="s">
        <v>732</v>
      </c>
      <c r="P522" s="7">
        <v>50</v>
      </c>
      <c r="R522" t="s">
        <v>37</v>
      </c>
      <c r="S522" t="s">
        <v>38</v>
      </c>
      <c r="T522" s="11">
        <v>63</v>
      </c>
      <c r="U522" t="s">
        <v>473</v>
      </c>
      <c r="V522" t="s">
        <v>151</v>
      </c>
      <c r="W522" t="s">
        <v>127</v>
      </c>
      <c r="X522" t="s">
        <v>42</v>
      </c>
      <c r="Y522" t="s">
        <v>43</v>
      </c>
      <c r="Z522" t="s">
        <v>44</v>
      </c>
      <c r="AA522">
        <v>96004396</v>
      </c>
      <c r="AB522">
        <v>621795.1</v>
      </c>
      <c r="AC522">
        <v>64245</v>
      </c>
      <c r="AD522" s="5">
        <v>37046.875</v>
      </c>
      <c r="AE522" s="5">
        <v>37050.875</v>
      </c>
    </row>
    <row r="523" spans="1:31" x14ac:dyDescent="0.2">
      <c r="A523" s="71">
        <f t="shared" si="46"/>
        <v>37035</v>
      </c>
      <c r="B523" s="71" t="str">
        <f t="shared" si="47"/>
        <v>US East Power</v>
      </c>
      <c r="C523" s="72">
        <f t="shared" si="48"/>
        <v>24000</v>
      </c>
      <c r="D523" s="72">
        <f t="shared" si="49"/>
        <v>120</v>
      </c>
      <c r="E523" s="3">
        <v>1293513</v>
      </c>
      <c r="F523" s="5">
        <v>37035.516446759299</v>
      </c>
      <c r="G523" t="s">
        <v>120</v>
      </c>
      <c r="H523" t="s">
        <v>32</v>
      </c>
      <c r="I523" t="s">
        <v>33</v>
      </c>
      <c r="K523" t="s">
        <v>34</v>
      </c>
      <c r="L523" t="s">
        <v>74</v>
      </c>
      <c r="M523">
        <v>32554</v>
      </c>
      <c r="N523" t="s">
        <v>113</v>
      </c>
      <c r="P523" s="7">
        <v>50</v>
      </c>
      <c r="R523" t="s">
        <v>37</v>
      </c>
      <c r="S523" t="s">
        <v>38</v>
      </c>
      <c r="T523" s="11">
        <v>61</v>
      </c>
      <c r="U523" t="s">
        <v>683</v>
      </c>
      <c r="V523" t="s">
        <v>94</v>
      </c>
      <c r="W523" t="s">
        <v>115</v>
      </c>
      <c r="X523" t="s">
        <v>42</v>
      </c>
      <c r="Y523" t="s">
        <v>43</v>
      </c>
      <c r="Z523" t="s">
        <v>44</v>
      </c>
      <c r="AA523">
        <v>96004396</v>
      </c>
      <c r="AB523">
        <v>621840.1</v>
      </c>
      <c r="AC523">
        <v>64245</v>
      </c>
      <c r="AD523" s="5">
        <v>37043.591666666704</v>
      </c>
      <c r="AE523" s="5">
        <v>37072.591666666704</v>
      </c>
    </row>
    <row r="524" spans="1:31" x14ac:dyDescent="0.2">
      <c r="A524" s="71">
        <f t="shared" si="46"/>
        <v>37035</v>
      </c>
      <c r="B524" s="71" t="str">
        <f t="shared" si="47"/>
        <v>US East Power</v>
      </c>
      <c r="C524" s="72">
        <f t="shared" si="48"/>
        <v>4000</v>
      </c>
      <c r="D524" s="72">
        <f t="shared" si="49"/>
        <v>20</v>
      </c>
      <c r="E524" s="3">
        <v>1293697</v>
      </c>
      <c r="F524" s="5">
        <v>37035.533506944397</v>
      </c>
      <c r="G524" t="s">
        <v>193</v>
      </c>
      <c r="H524" t="s">
        <v>118</v>
      </c>
      <c r="I524" t="s">
        <v>33</v>
      </c>
      <c r="K524" t="s">
        <v>34</v>
      </c>
      <c r="L524" t="s">
        <v>74</v>
      </c>
      <c r="M524">
        <v>25667</v>
      </c>
      <c r="N524" t="s">
        <v>669</v>
      </c>
      <c r="O524" s="7">
        <v>50</v>
      </c>
      <c r="R524" t="s">
        <v>37</v>
      </c>
      <c r="S524" t="s">
        <v>38</v>
      </c>
      <c r="T524" s="11">
        <v>32.5</v>
      </c>
      <c r="U524" t="s">
        <v>585</v>
      </c>
      <c r="V524" t="s">
        <v>464</v>
      </c>
      <c r="W524" t="s">
        <v>609</v>
      </c>
      <c r="X524" t="s">
        <v>42</v>
      </c>
      <c r="Y524" t="s">
        <v>43</v>
      </c>
      <c r="Z524" t="s">
        <v>44</v>
      </c>
      <c r="AA524">
        <v>96037738</v>
      </c>
      <c r="AB524">
        <v>621911.1</v>
      </c>
      <c r="AC524">
        <v>72209</v>
      </c>
      <c r="AD524" s="5">
        <v>37039.875</v>
      </c>
      <c r="AE524" s="5">
        <v>37043.875</v>
      </c>
    </row>
    <row r="525" spans="1:31" x14ac:dyDescent="0.2">
      <c r="A525" s="71">
        <f t="shared" si="46"/>
        <v>37035</v>
      </c>
      <c r="B525" s="71" t="str">
        <f t="shared" si="47"/>
        <v>US East Power</v>
      </c>
      <c r="C525" s="72">
        <f t="shared" si="48"/>
        <v>24000</v>
      </c>
      <c r="D525" s="72">
        <f t="shared" si="49"/>
        <v>120</v>
      </c>
      <c r="E525" s="3">
        <v>1293899</v>
      </c>
      <c r="F525" s="5">
        <v>37035.562256944402</v>
      </c>
      <c r="G525" t="s">
        <v>286</v>
      </c>
      <c r="H525" t="s">
        <v>596</v>
      </c>
      <c r="I525" t="s">
        <v>33</v>
      </c>
      <c r="K525" t="s">
        <v>34</v>
      </c>
      <c r="L525" t="s">
        <v>447</v>
      </c>
      <c r="M525">
        <v>34802</v>
      </c>
      <c r="N525" t="s">
        <v>733</v>
      </c>
      <c r="O525" s="7">
        <v>50</v>
      </c>
      <c r="R525" t="s">
        <v>37</v>
      </c>
      <c r="S525" t="s">
        <v>38</v>
      </c>
      <c r="T525" s="11">
        <v>54.3</v>
      </c>
      <c r="U525" t="s">
        <v>734</v>
      </c>
      <c r="V525" t="s">
        <v>623</v>
      </c>
      <c r="W525" t="s">
        <v>483</v>
      </c>
      <c r="X525" t="s">
        <v>42</v>
      </c>
      <c r="Y525" t="s">
        <v>43</v>
      </c>
      <c r="Z525" t="s">
        <v>44</v>
      </c>
      <c r="AA525">
        <v>96060365</v>
      </c>
      <c r="AB525">
        <v>622001.1</v>
      </c>
      <c r="AC525">
        <v>12</v>
      </c>
      <c r="AD525" s="5">
        <v>37043</v>
      </c>
      <c r="AE525" s="5">
        <v>37072</v>
      </c>
    </row>
    <row r="526" spans="1:31" x14ac:dyDescent="0.2">
      <c r="A526" s="71">
        <f t="shared" si="46"/>
        <v>37035</v>
      </c>
      <c r="B526" s="71" t="str">
        <f t="shared" si="47"/>
        <v>Natural Gas</v>
      </c>
      <c r="C526" s="72">
        <f t="shared" si="48"/>
        <v>600000</v>
      </c>
      <c r="D526" s="72">
        <f t="shared" si="49"/>
        <v>150</v>
      </c>
      <c r="E526" s="3">
        <v>1293903</v>
      </c>
      <c r="F526" s="5">
        <v>37035.5633101852</v>
      </c>
      <c r="G526" t="s">
        <v>432</v>
      </c>
      <c r="H526" t="s">
        <v>556</v>
      </c>
      <c r="I526" t="s">
        <v>33</v>
      </c>
      <c r="K526" t="s">
        <v>63</v>
      </c>
      <c r="L526" t="s">
        <v>80</v>
      </c>
      <c r="M526">
        <v>36233</v>
      </c>
      <c r="N526" t="s">
        <v>571</v>
      </c>
      <c r="P526" s="7">
        <v>20000</v>
      </c>
      <c r="R526" t="s">
        <v>66</v>
      </c>
      <c r="S526" t="s">
        <v>38</v>
      </c>
      <c r="T526" s="11">
        <v>-0.01</v>
      </c>
      <c r="U526" t="s">
        <v>572</v>
      </c>
      <c r="V526" t="s">
        <v>160</v>
      </c>
      <c r="W526" t="s">
        <v>161</v>
      </c>
      <c r="X526" t="s">
        <v>70</v>
      </c>
      <c r="Y526" t="s">
        <v>43</v>
      </c>
      <c r="Z526" t="s">
        <v>71</v>
      </c>
      <c r="AA526">
        <v>96022095</v>
      </c>
      <c r="AB526" t="s">
        <v>735</v>
      </c>
      <c r="AC526">
        <v>31699</v>
      </c>
      <c r="AD526" s="5">
        <v>37043.875</v>
      </c>
      <c r="AE526" s="5">
        <v>37072.875</v>
      </c>
    </row>
    <row r="527" spans="1:31" x14ac:dyDescent="0.2">
      <c r="A527" s="71">
        <f t="shared" si="46"/>
        <v>37035</v>
      </c>
      <c r="B527" s="71" t="str">
        <f t="shared" si="47"/>
        <v>US East Power</v>
      </c>
      <c r="C527" s="72">
        <f t="shared" si="48"/>
        <v>49600</v>
      </c>
      <c r="D527" s="72">
        <f t="shared" si="49"/>
        <v>248</v>
      </c>
      <c r="E527" s="3">
        <v>1293904</v>
      </c>
      <c r="F527" s="5">
        <v>37035.563587962999</v>
      </c>
      <c r="G527" t="s">
        <v>286</v>
      </c>
      <c r="H527" t="s">
        <v>596</v>
      </c>
      <c r="I527" t="s">
        <v>33</v>
      </c>
      <c r="K527" t="s">
        <v>34</v>
      </c>
      <c r="L527" t="s">
        <v>447</v>
      </c>
      <c r="M527">
        <v>34801</v>
      </c>
      <c r="N527" t="s">
        <v>736</v>
      </c>
      <c r="O527" s="7">
        <v>50</v>
      </c>
      <c r="R527" t="s">
        <v>37</v>
      </c>
      <c r="S527" t="s">
        <v>38</v>
      </c>
      <c r="T527" s="11">
        <v>68.25</v>
      </c>
      <c r="U527" t="s">
        <v>734</v>
      </c>
      <c r="V527" t="s">
        <v>482</v>
      </c>
      <c r="W527" t="s">
        <v>483</v>
      </c>
      <c r="X527" t="s">
        <v>42</v>
      </c>
      <c r="Y527" t="s">
        <v>43</v>
      </c>
      <c r="Z527" t="s">
        <v>44</v>
      </c>
      <c r="AA527">
        <v>96060365</v>
      </c>
      <c r="AB527">
        <v>622002.1</v>
      </c>
      <c r="AC527">
        <v>12</v>
      </c>
      <c r="AD527" s="5">
        <v>37073</v>
      </c>
      <c r="AE527" s="5">
        <v>37134</v>
      </c>
    </row>
    <row r="528" spans="1:31" x14ac:dyDescent="0.2">
      <c r="A528" s="71">
        <f t="shared" si="46"/>
        <v>37035</v>
      </c>
      <c r="B528" s="71" t="str">
        <f t="shared" si="47"/>
        <v>US West Power</v>
      </c>
      <c r="C528" s="72">
        <f t="shared" si="48"/>
        <v>12400</v>
      </c>
      <c r="D528" s="72">
        <f t="shared" si="49"/>
        <v>93</v>
      </c>
      <c r="E528" s="3">
        <v>1294081</v>
      </c>
      <c r="F528" s="5">
        <v>37035.574340277803</v>
      </c>
      <c r="G528" t="s">
        <v>198</v>
      </c>
      <c r="H528" t="s">
        <v>32</v>
      </c>
      <c r="I528" t="s">
        <v>33</v>
      </c>
      <c r="K528" t="s">
        <v>34</v>
      </c>
      <c r="L528" t="s">
        <v>35</v>
      </c>
      <c r="M528">
        <v>36469</v>
      </c>
      <c r="N528" t="s">
        <v>726</v>
      </c>
      <c r="P528" s="7">
        <v>25</v>
      </c>
      <c r="R528" t="s">
        <v>37</v>
      </c>
      <c r="S528" t="s">
        <v>38</v>
      </c>
      <c r="T528" s="11">
        <v>348</v>
      </c>
      <c r="U528" t="s">
        <v>688</v>
      </c>
      <c r="V528" t="s">
        <v>51</v>
      </c>
      <c r="W528" t="s">
        <v>52</v>
      </c>
      <c r="X528" t="s">
        <v>42</v>
      </c>
      <c r="Y528" t="s">
        <v>43</v>
      </c>
      <c r="Z528" t="s">
        <v>44</v>
      </c>
      <c r="AA528">
        <v>96057479</v>
      </c>
      <c r="AB528">
        <v>622036.1</v>
      </c>
      <c r="AC528">
        <v>55134</v>
      </c>
      <c r="AD528" s="5">
        <v>37073.875</v>
      </c>
      <c r="AE528" s="5">
        <v>37103.875</v>
      </c>
    </row>
    <row r="529" spans="1:31" x14ac:dyDescent="0.2">
      <c r="A529" s="71">
        <f t="shared" si="46"/>
        <v>37035</v>
      </c>
      <c r="B529" s="71" t="str">
        <f t="shared" si="47"/>
        <v>US East Power</v>
      </c>
      <c r="C529" s="72">
        <f t="shared" si="48"/>
        <v>4000</v>
      </c>
      <c r="D529" s="72">
        <f t="shared" si="49"/>
        <v>20</v>
      </c>
      <c r="E529" s="3">
        <v>1294139</v>
      </c>
      <c r="F529" s="5">
        <v>37035.578877314802</v>
      </c>
      <c r="G529" t="s">
        <v>342</v>
      </c>
      <c r="H529" t="s">
        <v>32</v>
      </c>
      <c r="I529" t="s">
        <v>33</v>
      </c>
      <c r="K529" t="s">
        <v>34</v>
      </c>
      <c r="L529" t="s">
        <v>74</v>
      </c>
      <c r="M529">
        <v>51148</v>
      </c>
      <c r="N529" t="s">
        <v>709</v>
      </c>
      <c r="P529" s="7">
        <v>50</v>
      </c>
      <c r="R529" t="s">
        <v>37</v>
      </c>
      <c r="S529" t="s">
        <v>38</v>
      </c>
      <c r="T529" s="11">
        <v>62.5</v>
      </c>
      <c r="U529" t="s">
        <v>683</v>
      </c>
      <c r="V529" t="s">
        <v>94</v>
      </c>
      <c r="W529" t="s">
        <v>95</v>
      </c>
      <c r="X529" t="s">
        <v>42</v>
      </c>
      <c r="Y529" t="s">
        <v>43</v>
      </c>
      <c r="Z529" t="s">
        <v>44</v>
      </c>
      <c r="AA529">
        <v>96018786</v>
      </c>
      <c r="AB529">
        <v>622053.1</v>
      </c>
      <c r="AC529">
        <v>59207</v>
      </c>
      <c r="AD529" s="5">
        <v>37046.875</v>
      </c>
      <c r="AE529" s="5">
        <v>37050.875</v>
      </c>
    </row>
    <row r="530" spans="1:31" x14ac:dyDescent="0.2">
      <c r="A530" s="71">
        <f t="shared" si="46"/>
        <v>37035</v>
      </c>
      <c r="B530" s="71" t="str">
        <f t="shared" si="47"/>
        <v>Natural Gas</v>
      </c>
      <c r="C530" s="72">
        <f t="shared" si="48"/>
        <v>300000</v>
      </c>
      <c r="D530" s="72">
        <f t="shared" si="49"/>
        <v>75</v>
      </c>
      <c r="E530" s="3">
        <v>1294244</v>
      </c>
      <c r="F530" s="5">
        <v>37035.585856481499</v>
      </c>
      <c r="G530" t="s">
        <v>130</v>
      </c>
      <c r="H530" t="s">
        <v>118</v>
      </c>
      <c r="I530" t="s">
        <v>33</v>
      </c>
      <c r="K530" t="s">
        <v>63</v>
      </c>
      <c r="L530" t="s">
        <v>237</v>
      </c>
      <c r="M530">
        <v>37174</v>
      </c>
      <c r="N530" t="s">
        <v>737</v>
      </c>
      <c r="P530" s="7">
        <v>10000</v>
      </c>
      <c r="R530" t="s">
        <v>66</v>
      </c>
      <c r="S530" t="s">
        <v>38</v>
      </c>
      <c r="T530" s="11">
        <v>-0.01</v>
      </c>
      <c r="U530" t="s">
        <v>144</v>
      </c>
      <c r="V530" t="s">
        <v>738</v>
      </c>
      <c r="W530" t="s">
        <v>739</v>
      </c>
      <c r="X530" t="s">
        <v>241</v>
      </c>
      <c r="Y530" t="s">
        <v>43</v>
      </c>
      <c r="Z530" t="s">
        <v>71</v>
      </c>
      <c r="AA530">
        <v>96038539</v>
      </c>
      <c r="AB530" t="s">
        <v>740</v>
      </c>
      <c r="AC530">
        <v>91219</v>
      </c>
      <c r="AD530" s="5">
        <v>37043.875</v>
      </c>
      <c r="AE530" s="5">
        <v>37072.875</v>
      </c>
    </row>
    <row r="531" spans="1:31" x14ac:dyDescent="0.2">
      <c r="A531" s="71">
        <f t="shared" si="46"/>
        <v>37035</v>
      </c>
      <c r="B531" s="71" t="str">
        <f t="shared" si="47"/>
        <v>US East Power</v>
      </c>
      <c r="C531" s="72">
        <f t="shared" si="48"/>
        <v>24000</v>
      </c>
      <c r="D531" s="72">
        <f t="shared" si="49"/>
        <v>120</v>
      </c>
      <c r="E531" s="3">
        <v>1294315</v>
      </c>
      <c r="F531" s="5">
        <v>37035.588472222204</v>
      </c>
      <c r="G531" t="s">
        <v>53</v>
      </c>
      <c r="H531" t="s">
        <v>118</v>
      </c>
      <c r="I531" t="s">
        <v>33</v>
      </c>
      <c r="K531" t="s">
        <v>34</v>
      </c>
      <c r="L531" t="s">
        <v>74</v>
      </c>
      <c r="M531">
        <v>3749</v>
      </c>
      <c r="N531" t="s">
        <v>126</v>
      </c>
      <c r="O531" s="7">
        <v>50</v>
      </c>
      <c r="R531" t="s">
        <v>37</v>
      </c>
      <c r="S531" t="s">
        <v>38</v>
      </c>
      <c r="T531" s="11">
        <v>62.4</v>
      </c>
      <c r="U531" t="s">
        <v>150</v>
      </c>
      <c r="V531" t="s">
        <v>123</v>
      </c>
      <c r="W531" t="s">
        <v>127</v>
      </c>
      <c r="X531" t="s">
        <v>42</v>
      </c>
      <c r="Y531" t="s">
        <v>43</v>
      </c>
      <c r="Z531" t="s">
        <v>44</v>
      </c>
      <c r="AA531">
        <v>96028954</v>
      </c>
      <c r="AB531">
        <v>622103.1</v>
      </c>
      <c r="AC531">
        <v>54979</v>
      </c>
      <c r="AD531" s="5">
        <v>37043.715972222199</v>
      </c>
      <c r="AE531" s="5">
        <v>37072.715972222199</v>
      </c>
    </row>
    <row r="532" spans="1:31" x14ac:dyDescent="0.2">
      <c r="A532" s="71">
        <f t="shared" si="46"/>
        <v>37035</v>
      </c>
      <c r="B532" s="71" t="str">
        <f t="shared" si="47"/>
        <v>Natural Gas</v>
      </c>
      <c r="C532" s="72">
        <f t="shared" si="48"/>
        <v>305000</v>
      </c>
      <c r="D532" s="72">
        <f t="shared" si="49"/>
        <v>76.25</v>
      </c>
      <c r="E532" s="3">
        <v>1294448</v>
      </c>
      <c r="F532" s="5">
        <v>37035.595659722203</v>
      </c>
      <c r="G532" t="s">
        <v>109</v>
      </c>
      <c r="H532" t="s">
        <v>556</v>
      </c>
      <c r="I532" t="s">
        <v>33</v>
      </c>
      <c r="K532" t="s">
        <v>63</v>
      </c>
      <c r="L532" t="s">
        <v>64</v>
      </c>
      <c r="M532">
        <v>49143</v>
      </c>
      <c r="N532" t="s">
        <v>741</v>
      </c>
      <c r="O532" s="7">
        <v>5000</v>
      </c>
      <c r="R532" t="s">
        <v>66</v>
      </c>
      <c r="S532" t="s">
        <v>38</v>
      </c>
      <c r="T532" s="11">
        <v>5.12</v>
      </c>
      <c r="U532" t="s">
        <v>614</v>
      </c>
      <c r="V532" t="s">
        <v>742</v>
      </c>
      <c r="W532" t="s">
        <v>743</v>
      </c>
      <c r="X532" t="s">
        <v>70</v>
      </c>
      <c r="Y532" t="s">
        <v>43</v>
      </c>
      <c r="Z532" t="s">
        <v>71</v>
      </c>
      <c r="AA532">
        <v>96030374</v>
      </c>
      <c r="AB532" t="s">
        <v>744</v>
      </c>
      <c r="AC532">
        <v>53461</v>
      </c>
      <c r="AD532" s="5">
        <v>37196</v>
      </c>
      <c r="AE532" s="5">
        <v>37256</v>
      </c>
    </row>
    <row r="533" spans="1:31" x14ac:dyDescent="0.2">
      <c r="A533" s="71">
        <f t="shared" si="46"/>
        <v>37035</v>
      </c>
      <c r="B533" s="71" t="str">
        <f t="shared" si="47"/>
        <v>Natural Gas</v>
      </c>
      <c r="C533" s="72">
        <f t="shared" si="48"/>
        <v>150000</v>
      </c>
      <c r="D533" s="72">
        <f t="shared" si="49"/>
        <v>37.5</v>
      </c>
      <c r="E533" s="3">
        <v>1294482</v>
      </c>
      <c r="F533" s="5">
        <v>37035.598692129599</v>
      </c>
      <c r="G533" t="s">
        <v>693</v>
      </c>
      <c r="H533" t="s">
        <v>556</v>
      </c>
      <c r="I533" t="s">
        <v>33</v>
      </c>
      <c r="K533" t="s">
        <v>63</v>
      </c>
      <c r="L533" t="s">
        <v>64</v>
      </c>
      <c r="M533">
        <v>36135</v>
      </c>
      <c r="N533" t="s">
        <v>613</v>
      </c>
      <c r="O533" s="7">
        <v>5000</v>
      </c>
      <c r="R533" t="s">
        <v>66</v>
      </c>
      <c r="S533" t="s">
        <v>38</v>
      </c>
      <c r="T533" s="11">
        <v>-1.26</v>
      </c>
      <c r="U533" t="s">
        <v>614</v>
      </c>
      <c r="V533" t="s">
        <v>98</v>
      </c>
      <c r="W533" t="s">
        <v>134</v>
      </c>
      <c r="X533" t="s">
        <v>70</v>
      </c>
      <c r="Y533" t="s">
        <v>43</v>
      </c>
      <c r="Z533" t="s">
        <v>71</v>
      </c>
      <c r="AA533">
        <v>96003709</v>
      </c>
      <c r="AB533" t="s">
        <v>745</v>
      </c>
      <c r="AC533">
        <v>51163</v>
      </c>
      <c r="AD533" s="5">
        <v>37043.875</v>
      </c>
      <c r="AE533" s="5">
        <v>37072.875</v>
      </c>
    </row>
    <row r="534" spans="1:31" x14ac:dyDescent="0.2">
      <c r="A534" s="71">
        <f t="shared" si="46"/>
        <v>37035</v>
      </c>
      <c r="B534" s="71" t="str">
        <f t="shared" si="47"/>
        <v>US East Power</v>
      </c>
      <c r="C534" s="72">
        <f t="shared" si="48"/>
        <v>24000</v>
      </c>
      <c r="D534" s="72">
        <f t="shared" si="49"/>
        <v>120</v>
      </c>
      <c r="E534" s="3">
        <v>1294497</v>
      </c>
      <c r="F534" s="5">
        <v>37035.600497685198</v>
      </c>
      <c r="G534" t="s">
        <v>101</v>
      </c>
      <c r="H534" t="s">
        <v>32</v>
      </c>
      <c r="I534" t="s">
        <v>33</v>
      </c>
      <c r="K534" t="s">
        <v>34</v>
      </c>
      <c r="L534" t="s">
        <v>74</v>
      </c>
      <c r="M534">
        <v>32554</v>
      </c>
      <c r="N534" t="s">
        <v>113</v>
      </c>
      <c r="P534" s="7">
        <v>50</v>
      </c>
      <c r="R534" t="s">
        <v>37</v>
      </c>
      <c r="S534" t="s">
        <v>38</v>
      </c>
      <c r="T534" s="11">
        <v>61.25</v>
      </c>
      <c r="U534" t="s">
        <v>683</v>
      </c>
      <c r="V534" t="s">
        <v>94</v>
      </c>
      <c r="W534" t="s">
        <v>115</v>
      </c>
      <c r="X534" t="s">
        <v>42</v>
      </c>
      <c r="Y534" t="s">
        <v>43</v>
      </c>
      <c r="Z534" t="s">
        <v>44</v>
      </c>
      <c r="AA534">
        <v>96006417</v>
      </c>
      <c r="AB534">
        <v>622143.1</v>
      </c>
      <c r="AC534">
        <v>56264</v>
      </c>
      <c r="AD534" s="5">
        <v>37043.591666666704</v>
      </c>
      <c r="AE534" s="5">
        <v>37072.591666666704</v>
      </c>
    </row>
    <row r="535" spans="1:31" x14ac:dyDescent="0.2">
      <c r="A535" s="71">
        <f t="shared" si="46"/>
        <v>37035</v>
      </c>
      <c r="B535" s="71" t="str">
        <f t="shared" si="47"/>
        <v>Natural Gas</v>
      </c>
      <c r="C535" s="72">
        <f t="shared" si="48"/>
        <v>660000</v>
      </c>
      <c r="D535" s="72">
        <f t="shared" si="49"/>
        <v>165</v>
      </c>
      <c r="E535" s="3">
        <v>1294631</v>
      </c>
      <c r="F535" s="5">
        <v>37035.643634259301</v>
      </c>
      <c r="G535" t="s">
        <v>283</v>
      </c>
      <c r="H535" t="s">
        <v>556</v>
      </c>
      <c r="I535" t="s">
        <v>33</v>
      </c>
      <c r="K535" t="s">
        <v>63</v>
      </c>
      <c r="L535" t="s">
        <v>64</v>
      </c>
      <c r="M535">
        <v>49195</v>
      </c>
      <c r="N535" t="s">
        <v>746</v>
      </c>
      <c r="O535" s="7">
        <v>22000</v>
      </c>
      <c r="R535" t="s">
        <v>66</v>
      </c>
      <c r="S535" t="s">
        <v>38</v>
      </c>
      <c r="T535" s="11">
        <v>-1.4999999999999999E-2</v>
      </c>
      <c r="U535" t="s">
        <v>548</v>
      </c>
      <c r="V535" t="s">
        <v>310</v>
      </c>
      <c r="W535" t="s">
        <v>311</v>
      </c>
      <c r="X535" t="s">
        <v>70</v>
      </c>
      <c r="Y535" t="s">
        <v>43</v>
      </c>
      <c r="Z535" t="s">
        <v>71</v>
      </c>
      <c r="AA535">
        <v>95000199</v>
      </c>
      <c r="AB535" t="s">
        <v>747</v>
      </c>
      <c r="AC535">
        <v>61981</v>
      </c>
      <c r="AD535" s="5">
        <v>37043.875</v>
      </c>
      <c r="AE535" s="5">
        <v>37072.875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D2" sqref="D2"/>
    </sheetView>
  </sheetViews>
  <sheetFormatPr defaultRowHeight="12.75" x14ac:dyDescent="0.2"/>
  <cols>
    <col min="2" max="2" width="18.42578125" style="30" bestFit="1" customWidth="1"/>
    <col min="3" max="3" width="40.42578125" bestFit="1" customWidth="1"/>
    <col min="4" max="4" width="36.28515625" bestFit="1" customWidth="1"/>
    <col min="17" max="17" width="17.28515625" style="33" bestFit="1" customWidth="1"/>
  </cols>
  <sheetData>
    <row r="1" spans="1:19" x14ac:dyDescent="0.2">
      <c r="B1" s="30" t="s">
        <v>203</v>
      </c>
    </row>
    <row r="2" spans="1:19" x14ac:dyDescent="0.2">
      <c r="C2" t="s">
        <v>205</v>
      </c>
    </row>
    <row r="4" spans="1:19" x14ac:dyDescent="0.2">
      <c r="B4" s="30">
        <v>1</v>
      </c>
      <c r="C4">
        <v>1</v>
      </c>
    </row>
    <row r="5" spans="1:19" x14ac:dyDescent="0.2">
      <c r="A5" s="125" t="s">
        <v>225</v>
      </c>
      <c r="B5" s="126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15" t="s">
        <v>8</v>
      </c>
      <c r="J5" s="15" t="s">
        <v>9</v>
      </c>
      <c r="K5" s="15" t="s">
        <v>206</v>
      </c>
      <c r="L5" s="15" t="s">
        <v>207</v>
      </c>
      <c r="M5" s="15" t="s">
        <v>13</v>
      </c>
      <c r="N5" s="15" t="s">
        <v>14</v>
      </c>
      <c r="O5" s="15" t="s">
        <v>15</v>
      </c>
      <c r="P5" s="15" t="s">
        <v>208</v>
      </c>
      <c r="Q5" s="127" t="s">
        <v>209</v>
      </c>
      <c r="R5" s="15" t="s">
        <v>25</v>
      </c>
      <c r="S5" s="15" t="s">
        <v>26</v>
      </c>
    </row>
    <row r="6" spans="1:19" x14ac:dyDescent="0.2">
      <c r="A6" s="71">
        <f t="shared" ref="A6:A67" si="0">DATEVALUE(TEXT(B6, "mm/dd/yy"))</f>
        <v>36978</v>
      </c>
      <c r="B6" s="30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215</v>
      </c>
      <c r="Q6" s="33">
        <v>9108.25</v>
      </c>
      <c r="R6">
        <v>37012.564583333296</v>
      </c>
      <c r="S6">
        <v>37042.564583333296</v>
      </c>
    </row>
    <row r="7" spans="1:19" x14ac:dyDescent="0.2">
      <c r="A7" s="71">
        <f t="shared" si="0"/>
        <v>36978</v>
      </c>
      <c r="B7" s="30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215</v>
      </c>
      <c r="Q7" s="33">
        <v>9108.25</v>
      </c>
      <c r="R7">
        <v>37012.564583333296</v>
      </c>
      <c r="S7">
        <v>37042.564583333296</v>
      </c>
    </row>
    <row r="8" spans="1:19" x14ac:dyDescent="0.2">
      <c r="A8" s="71">
        <f t="shared" si="0"/>
        <v>36978</v>
      </c>
      <c r="B8" s="30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215</v>
      </c>
      <c r="Q8" s="33">
        <v>9108.25</v>
      </c>
      <c r="R8">
        <v>37012.564583333296</v>
      </c>
      <c r="S8">
        <v>37042.564583333296</v>
      </c>
    </row>
    <row r="9" spans="1:19" x14ac:dyDescent="0.2">
      <c r="A9" s="71">
        <f t="shared" si="0"/>
        <v>36985</v>
      </c>
      <c r="B9" s="30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214</v>
      </c>
      <c r="Q9" s="33">
        <v>9108.25</v>
      </c>
      <c r="R9">
        <v>37012.564583333296</v>
      </c>
      <c r="S9">
        <v>37042.564583333296</v>
      </c>
    </row>
    <row r="10" spans="1:19" x14ac:dyDescent="0.2">
      <c r="A10" s="71">
        <f t="shared" si="0"/>
        <v>36991</v>
      </c>
      <c r="B10" s="30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212</v>
      </c>
      <c r="Q10" s="33">
        <v>9108.25</v>
      </c>
      <c r="R10">
        <v>37012.564583333296</v>
      </c>
      <c r="S10">
        <v>37042.564583333296</v>
      </c>
    </row>
    <row r="11" spans="1:19" x14ac:dyDescent="0.2">
      <c r="A11" s="71">
        <f t="shared" si="0"/>
        <v>36991</v>
      </c>
      <c r="B11" s="30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216</v>
      </c>
      <c r="K11">
        <v>50</v>
      </c>
      <c r="M11" t="s">
        <v>37</v>
      </c>
      <c r="N11" t="s">
        <v>38</v>
      </c>
      <c r="O11">
        <v>100.5</v>
      </c>
      <c r="P11" t="s">
        <v>217</v>
      </c>
      <c r="Q11" s="33">
        <v>25296.5</v>
      </c>
      <c r="R11">
        <v>37073.715972222199</v>
      </c>
      <c r="S11">
        <v>37134.715972222199</v>
      </c>
    </row>
    <row r="12" spans="1:19" x14ac:dyDescent="0.2">
      <c r="A12" s="71">
        <f t="shared" si="0"/>
        <v>36998</v>
      </c>
      <c r="B12" s="30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218</v>
      </c>
      <c r="K12">
        <v>50</v>
      </c>
      <c r="M12" t="s">
        <v>37</v>
      </c>
      <c r="N12" t="s">
        <v>38</v>
      </c>
      <c r="O12">
        <v>76.75</v>
      </c>
      <c r="P12" t="s">
        <v>214</v>
      </c>
      <c r="Q12" s="33">
        <v>12240</v>
      </c>
      <c r="R12">
        <v>37043.715972222199</v>
      </c>
      <c r="S12">
        <v>37072.715972222199</v>
      </c>
    </row>
    <row r="13" spans="1:19" x14ac:dyDescent="0.2">
      <c r="A13" s="71">
        <f>DATEVALUE(TEXT(B13, "mm/dd/yy"))</f>
        <v>36998</v>
      </c>
      <c r="B13" s="30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210</v>
      </c>
      <c r="Q13" s="33">
        <v>9108.25</v>
      </c>
      <c r="R13">
        <v>37012.564583333296</v>
      </c>
      <c r="S13">
        <v>37042.564583333296</v>
      </c>
    </row>
    <row r="14" spans="1:19" x14ac:dyDescent="0.2">
      <c r="A14" s="71">
        <f t="shared" si="0"/>
        <v>36998</v>
      </c>
      <c r="B14" s="30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211</v>
      </c>
      <c r="L14">
        <v>5000</v>
      </c>
      <c r="M14" t="s">
        <v>66</v>
      </c>
      <c r="N14" t="s">
        <v>38</v>
      </c>
      <c r="O14">
        <v>-0.62</v>
      </c>
      <c r="P14" t="s">
        <v>212</v>
      </c>
      <c r="Q14" s="33">
        <v>150000</v>
      </c>
      <c r="R14">
        <v>37012.875</v>
      </c>
      <c r="S14">
        <v>37042.875</v>
      </c>
    </row>
    <row r="15" spans="1:19" x14ac:dyDescent="0.2">
      <c r="A15" s="71">
        <f t="shared" si="0"/>
        <v>36998</v>
      </c>
      <c r="B15" s="30">
        <v>36998.616365740701</v>
      </c>
      <c r="D15" t="s">
        <v>350</v>
      </c>
      <c r="E15" t="s">
        <v>33</v>
      </c>
      <c r="G15" t="s">
        <v>63</v>
      </c>
      <c r="H15" t="s">
        <v>80</v>
      </c>
      <c r="I15">
        <v>43378</v>
      </c>
      <c r="J15" t="s">
        <v>221</v>
      </c>
      <c r="L15">
        <v>2500</v>
      </c>
      <c r="M15" t="s">
        <v>66</v>
      </c>
      <c r="N15" t="s">
        <v>38</v>
      </c>
      <c r="O15">
        <v>5.35</v>
      </c>
      <c r="P15" t="s">
        <v>210</v>
      </c>
      <c r="Q15" s="33">
        <v>75000</v>
      </c>
      <c r="R15">
        <v>37043.875</v>
      </c>
      <c r="S15">
        <v>37072.875</v>
      </c>
    </row>
    <row r="16" spans="1:19" x14ac:dyDescent="0.2">
      <c r="A16" s="71">
        <f t="shared" si="0"/>
        <v>36999</v>
      </c>
      <c r="B16" s="30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213</v>
      </c>
      <c r="L16">
        <v>10000</v>
      </c>
      <c r="M16" t="s">
        <v>66</v>
      </c>
      <c r="N16" t="s">
        <v>38</v>
      </c>
      <c r="O16">
        <v>0.24249999999999999</v>
      </c>
      <c r="P16" t="s">
        <v>214</v>
      </c>
      <c r="Q16" s="33">
        <v>300000</v>
      </c>
      <c r="R16">
        <v>37012.875</v>
      </c>
      <c r="S16">
        <v>37042.875</v>
      </c>
    </row>
    <row r="17" spans="1:19" x14ac:dyDescent="0.2">
      <c r="A17" s="71">
        <f t="shared" si="0"/>
        <v>36999</v>
      </c>
      <c r="B17" s="30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219</v>
      </c>
      <c r="K17">
        <v>25</v>
      </c>
      <c r="M17" t="s">
        <v>37</v>
      </c>
      <c r="N17" t="s">
        <v>38</v>
      </c>
      <c r="O17">
        <v>225</v>
      </c>
      <c r="P17" t="s">
        <v>220</v>
      </c>
      <c r="Q17" s="33">
        <v>7714.75</v>
      </c>
      <c r="R17">
        <v>37012.875</v>
      </c>
      <c r="S17">
        <v>37042.875</v>
      </c>
    </row>
    <row r="18" spans="1:19" x14ac:dyDescent="0.2">
      <c r="A18" s="71">
        <f t="shared" si="0"/>
        <v>36999</v>
      </c>
      <c r="B18" s="30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219</v>
      </c>
      <c r="K18">
        <v>25</v>
      </c>
      <c r="M18" t="s">
        <v>37</v>
      </c>
      <c r="N18" t="s">
        <v>38</v>
      </c>
      <c r="O18">
        <v>225</v>
      </c>
      <c r="P18" t="s">
        <v>220</v>
      </c>
      <c r="Q18" s="33">
        <v>7714.75</v>
      </c>
      <c r="R18">
        <v>37012.875</v>
      </c>
      <c r="S18">
        <v>37042.875</v>
      </c>
    </row>
    <row r="19" spans="1:19" x14ac:dyDescent="0.2">
      <c r="A19" s="71">
        <f t="shared" si="0"/>
        <v>37000</v>
      </c>
      <c r="B19" s="30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214</v>
      </c>
      <c r="Q19" s="33">
        <v>8814.5</v>
      </c>
      <c r="R19">
        <v>37043.875</v>
      </c>
      <c r="S19">
        <v>37072.875</v>
      </c>
    </row>
    <row r="20" spans="1:19" x14ac:dyDescent="0.2">
      <c r="A20" s="71">
        <f t="shared" si="0"/>
        <v>37001</v>
      </c>
      <c r="B20" s="34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218</v>
      </c>
      <c r="K20">
        <v>50</v>
      </c>
      <c r="M20" t="s">
        <v>37</v>
      </c>
      <c r="N20" t="s">
        <v>38</v>
      </c>
      <c r="O20">
        <v>73.75</v>
      </c>
      <c r="P20" t="s">
        <v>220</v>
      </c>
      <c r="Q20" s="33">
        <v>12240</v>
      </c>
      <c r="R20" s="31">
        <v>37043</v>
      </c>
      <c r="S20" s="31">
        <v>37072</v>
      </c>
    </row>
    <row r="21" spans="1:19" x14ac:dyDescent="0.2">
      <c r="A21" s="71">
        <f t="shared" si="0"/>
        <v>37004</v>
      </c>
      <c r="B21" s="34">
        <v>37004.29583333333</v>
      </c>
      <c r="C21" t="s">
        <v>257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256</v>
      </c>
      <c r="L21">
        <v>50</v>
      </c>
      <c r="M21" t="s">
        <v>37</v>
      </c>
      <c r="N21" t="s">
        <v>38</v>
      </c>
      <c r="O21">
        <v>50.75</v>
      </c>
      <c r="P21" t="s">
        <v>215</v>
      </c>
      <c r="Q21" s="33">
        <v>408</v>
      </c>
      <c r="R21" s="31">
        <v>37005</v>
      </c>
      <c r="S21" s="31">
        <v>37005</v>
      </c>
    </row>
    <row r="22" spans="1:19" x14ac:dyDescent="0.2">
      <c r="A22" s="71">
        <f t="shared" si="0"/>
        <v>37004</v>
      </c>
      <c r="B22" s="34">
        <v>37004.55972222222</v>
      </c>
      <c r="C22" t="s">
        <v>255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258</v>
      </c>
      <c r="L22" s="32">
        <v>20000</v>
      </c>
      <c r="M22" t="s">
        <v>66</v>
      </c>
      <c r="N22" t="s">
        <v>38</v>
      </c>
      <c r="O22">
        <v>-2.5000000000000001E-3</v>
      </c>
      <c r="P22" t="s">
        <v>215</v>
      </c>
      <c r="Q22" s="33">
        <v>600000</v>
      </c>
      <c r="R22" s="31">
        <v>37012</v>
      </c>
      <c r="S22" s="31">
        <v>37042</v>
      </c>
    </row>
    <row r="23" spans="1:19" x14ac:dyDescent="0.2">
      <c r="A23" s="71">
        <f t="shared" si="0"/>
        <v>37005</v>
      </c>
      <c r="B23" s="30">
        <v>37005.348611111112</v>
      </c>
      <c r="C23" t="s">
        <v>275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276</v>
      </c>
      <c r="L23" s="32">
        <v>10000</v>
      </c>
      <c r="M23" t="s">
        <v>66</v>
      </c>
      <c r="N23" t="s">
        <v>38</v>
      </c>
      <c r="O23">
        <v>-7.4999999999999997E-2</v>
      </c>
      <c r="P23" t="s">
        <v>214</v>
      </c>
      <c r="Q23" s="33">
        <v>300000</v>
      </c>
      <c r="R23" s="31">
        <v>37012</v>
      </c>
      <c r="S23" s="31">
        <v>37042</v>
      </c>
    </row>
    <row r="24" spans="1:19" x14ac:dyDescent="0.2">
      <c r="A24" s="71">
        <f t="shared" si="0"/>
        <v>37005</v>
      </c>
      <c r="B24" s="30">
        <v>37005.348611111112</v>
      </c>
      <c r="C24" t="s">
        <v>275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276</v>
      </c>
      <c r="L24" s="32">
        <v>10000</v>
      </c>
      <c r="M24" t="s">
        <v>66</v>
      </c>
      <c r="N24" t="s">
        <v>38</v>
      </c>
      <c r="O24">
        <v>-7.4999999999999997E-2</v>
      </c>
      <c r="P24" t="s">
        <v>214</v>
      </c>
      <c r="Q24" s="33">
        <v>300000</v>
      </c>
      <c r="R24" s="31">
        <v>37012</v>
      </c>
      <c r="S24" s="31">
        <v>37042</v>
      </c>
    </row>
    <row r="25" spans="1:19" x14ac:dyDescent="0.2">
      <c r="A25" s="71">
        <f t="shared" si="0"/>
        <v>37005</v>
      </c>
      <c r="B25" s="30">
        <v>37005.349305555559</v>
      </c>
      <c r="C25" t="s">
        <v>275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276</v>
      </c>
      <c r="L25" s="32">
        <v>10000</v>
      </c>
      <c r="M25" t="s">
        <v>66</v>
      </c>
      <c r="N25" t="s">
        <v>38</v>
      </c>
      <c r="O25">
        <v>-7.4999999999999997E-2</v>
      </c>
      <c r="P25" t="s">
        <v>214</v>
      </c>
      <c r="Q25" s="33">
        <v>300000</v>
      </c>
      <c r="R25" s="31">
        <v>37012</v>
      </c>
      <c r="S25" s="31">
        <v>37042</v>
      </c>
    </row>
    <row r="26" spans="1:19" x14ac:dyDescent="0.2">
      <c r="A26" s="71">
        <f t="shared" si="0"/>
        <v>37005</v>
      </c>
      <c r="B26" s="30">
        <v>37005.446527777778</v>
      </c>
      <c r="C26" t="s">
        <v>195</v>
      </c>
      <c r="D26" t="s">
        <v>118</v>
      </c>
      <c r="E26" t="s">
        <v>33</v>
      </c>
      <c r="G26" t="s">
        <v>34</v>
      </c>
      <c r="H26" t="s">
        <v>170</v>
      </c>
      <c r="I26">
        <v>32201</v>
      </c>
      <c r="J26" t="s">
        <v>277</v>
      </c>
      <c r="K26">
        <v>50</v>
      </c>
      <c r="M26" t="s">
        <v>37</v>
      </c>
      <c r="N26" t="s">
        <v>38</v>
      </c>
      <c r="O26">
        <v>60.75</v>
      </c>
      <c r="P26" t="s">
        <v>210</v>
      </c>
      <c r="Q26" s="33">
        <v>4080</v>
      </c>
      <c r="R26" s="31">
        <v>37011</v>
      </c>
      <c r="S26" s="31">
        <v>37015</v>
      </c>
    </row>
    <row r="27" spans="1:19" x14ac:dyDescent="0.2">
      <c r="A27" s="71">
        <f t="shared" si="0"/>
        <v>37005</v>
      </c>
      <c r="B27" s="30">
        <v>37005.450694444444</v>
      </c>
      <c r="C27" t="s">
        <v>278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243</v>
      </c>
      <c r="L27">
        <v>50</v>
      </c>
      <c r="M27" t="s">
        <v>37</v>
      </c>
      <c r="N27" t="s">
        <v>38</v>
      </c>
      <c r="O27">
        <v>56.75</v>
      </c>
      <c r="P27" t="s">
        <v>212</v>
      </c>
      <c r="Q27" s="33">
        <v>37537</v>
      </c>
      <c r="R27" s="31">
        <v>37165</v>
      </c>
      <c r="S27" s="31">
        <v>37256</v>
      </c>
    </row>
    <row r="28" spans="1:19" x14ac:dyDescent="0.2">
      <c r="A28" s="71">
        <f t="shared" si="0"/>
        <v>37005</v>
      </c>
      <c r="B28" s="30">
        <v>37005.459722222222</v>
      </c>
      <c r="C28" t="s">
        <v>265</v>
      </c>
      <c r="D28" t="s">
        <v>350</v>
      </c>
      <c r="E28" t="s">
        <v>33</v>
      </c>
      <c r="G28" t="s">
        <v>63</v>
      </c>
      <c r="H28" t="s">
        <v>279</v>
      </c>
      <c r="I28">
        <v>44705</v>
      </c>
      <c r="J28" t="s">
        <v>280</v>
      </c>
      <c r="L28">
        <v>100</v>
      </c>
      <c r="M28" t="s">
        <v>267</v>
      </c>
      <c r="N28" t="s">
        <v>38</v>
      </c>
      <c r="O28">
        <v>4.8000000000000001E-2</v>
      </c>
      <c r="P28" t="s">
        <v>210</v>
      </c>
      <c r="Q28" s="33">
        <v>100</v>
      </c>
      <c r="R28" s="31">
        <v>37012</v>
      </c>
      <c r="S28" s="31">
        <v>37072</v>
      </c>
    </row>
    <row r="29" spans="1:19" x14ac:dyDescent="0.2">
      <c r="A29" s="71">
        <f t="shared" si="0"/>
        <v>37005</v>
      </c>
      <c r="B29" s="30">
        <v>37005.464583333334</v>
      </c>
      <c r="C29" t="s">
        <v>265</v>
      </c>
      <c r="D29" t="s">
        <v>350</v>
      </c>
      <c r="E29" t="s">
        <v>33</v>
      </c>
      <c r="G29" t="s">
        <v>63</v>
      </c>
      <c r="H29" t="s">
        <v>279</v>
      </c>
      <c r="I29">
        <v>44705</v>
      </c>
      <c r="J29" t="s">
        <v>280</v>
      </c>
      <c r="L29">
        <v>100</v>
      </c>
      <c r="M29" t="s">
        <v>267</v>
      </c>
      <c r="N29" t="s">
        <v>38</v>
      </c>
      <c r="O29">
        <v>4.8000000000000001E-2</v>
      </c>
      <c r="P29" t="s">
        <v>210</v>
      </c>
      <c r="Q29" s="33">
        <v>100</v>
      </c>
      <c r="R29" s="31">
        <v>37012</v>
      </c>
      <c r="S29" s="31">
        <v>37072</v>
      </c>
    </row>
    <row r="30" spans="1:19" x14ac:dyDescent="0.2">
      <c r="A30" s="71">
        <f t="shared" si="0"/>
        <v>37005</v>
      </c>
      <c r="B30" s="30">
        <v>37005.482638888891</v>
      </c>
      <c r="C30" t="s">
        <v>265</v>
      </c>
      <c r="D30" t="s">
        <v>350</v>
      </c>
      <c r="E30" t="s">
        <v>33</v>
      </c>
      <c r="G30" t="s">
        <v>63</v>
      </c>
      <c r="H30" t="s">
        <v>279</v>
      </c>
      <c r="I30">
        <v>44705</v>
      </c>
      <c r="J30" t="s">
        <v>280</v>
      </c>
      <c r="L30">
        <v>250</v>
      </c>
      <c r="M30" t="s">
        <v>267</v>
      </c>
      <c r="N30" t="s">
        <v>38</v>
      </c>
      <c r="O30">
        <v>4.8000000000000001E-2</v>
      </c>
      <c r="P30" t="s">
        <v>210</v>
      </c>
      <c r="Q30" s="33">
        <v>250</v>
      </c>
      <c r="R30" s="31">
        <v>37012</v>
      </c>
      <c r="S30" s="31">
        <v>37072</v>
      </c>
    </row>
    <row r="31" spans="1:19" x14ac:dyDescent="0.2">
      <c r="A31" s="71">
        <f t="shared" si="0"/>
        <v>37005</v>
      </c>
      <c r="B31" s="30">
        <v>37005.504861111112</v>
      </c>
      <c r="C31" t="s">
        <v>265</v>
      </c>
      <c r="D31" t="s">
        <v>350</v>
      </c>
      <c r="E31" t="s">
        <v>33</v>
      </c>
      <c r="G31" t="s">
        <v>63</v>
      </c>
      <c r="H31" t="s">
        <v>279</v>
      </c>
      <c r="I31">
        <v>44705</v>
      </c>
      <c r="J31" t="s">
        <v>280</v>
      </c>
      <c r="L31">
        <v>250</v>
      </c>
      <c r="M31" t="s">
        <v>267</v>
      </c>
      <c r="N31" t="s">
        <v>38</v>
      </c>
      <c r="O31">
        <v>4.8000000000000001E-2</v>
      </c>
      <c r="P31" t="s">
        <v>210</v>
      </c>
      <c r="Q31" s="33">
        <v>250</v>
      </c>
      <c r="R31" s="31">
        <v>37012</v>
      </c>
      <c r="S31" s="31">
        <v>37072</v>
      </c>
    </row>
    <row r="32" spans="1:19" x14ac:dyDescent="0.2">
      <c r="A32" s="71">
        <f t="shared" si="0"/>
        <v>37005</v>
      </c>
      <c r="B32" s="30">
        <v>37005.518750000003</v>
      </c>
      <c r="C32" t="s">
        <v>265</v>
      </c>
      <c r="D32" t="s">
        <v>350</v>
      </c>
      <c r="E32" t="s">
        <v>33</v>
      </c>
      <c r="G32" t="s">
        <v>63</v>
      </c>
      <c r="H32" t="s">
        <v>279</v>
      </c>
      <c r="I32">
        <v>44705</v>
      </c>
      <c r="J32" t="s">
        <v>280</v>
      </c>
      <c r="L32">
        <v>250</v>
      </c>
      <c r="M32" t="s">
        <v>267</v>
      </c>
      <c r="N32" t="s">
        <v>38</v>
      </c>
      <c r="O32">
        <v>4.8000000000000001E-2</v>
      </c>
      <c r="P32" t="s">
        <v>210</v>
      </c>
      <c r="Q32" s="33">
        <v>250</v>
      </c>
      <c r="R32" s="31">
        <v>37012</v>
      </c>
      <c r="S32" s="31">
        <v>37072</v>
      </c>
    </row>
    <row r="33" spans="1:19" x14ac:dyDescent="0.2">
      <c r="A33" s="71">
        <f t="shared" si="0"/>
        <v>37006</v>
      </c>
      <c r="B33" s="30">
        <v>37006.310416666667</v>
      </c>
      <c r="C33" t="s">
        <v>198</v>
      </c>
      <c r="D33" t="s">
        <v>32</v>
      </c>
      <c r="E33" t="s">
        <v>33</v>
      </c>
      <c r="G33" t="s">
        <v>34</v>
      </c>
      <c r="H33" t="s">
        <v>170</v>
      </c>
      <c r="I33">
        <v>32214</v>
      </c>
      <c r="J33" t="s">
        <v>281</v>
      </c>
      <c r="L33">
        <v>50</v>
      </c>
      <c r="M33" t="s">
        <v>37</v>
      </c>
      <c r="N33" t="s">
        <v>38</v>
      </c>
      <c r="O33">
        <v>61</v>
      </c>
      <c r="P33" t="s">
        <v>214</v>
      </c>
      <c r="Q33" s="33">
        <v>12648.5</v>
      </c>
      <c r="R33" s="31">
        <v>37012</v>
      </c>
      <c r="S33" s="31">
        <v>37042</v>
      </c>
    </row>
    <row r="34" spans="1:19" x14ac:dyDescent="0.2">
      <c r="A34" s="71">
        <f t="shared" si="0"/>
        <v>37006</v>
      </c>
      <c r="B34" s="30">
        <v>37006.323611111111</v>
      </c>
      <c r="C34" t="s">
        <v>198</v>
      </c>
      <c r="D34" t="s">
        <v>32</v>
      </c>
      <c r="E34" t="s">
        <v>33</v>
      </c>
      <c r="G34" t="s">
        <v>34</v>
      </c>
      <c r="H34" t="s">
        <v>170</v>
      </c>
      <c r="I34">
        <v>32198</v>
      </c>
      <c r="J34" t="s">
        <v>282</v>
      </c>
      <c r="L34">
        <v>50</v>
      </c>
      <c r="M34" t="s">
        <v>37</v>
      </c>
      <c r="N34" t="s">
        <v>38</v>
      </c>
      <c r="O34">
        <v>50.5</v>
      </c>
      <c r="P34" t="s">
        <v>214</v>
      </c>
      <c r="Q34" s="33">
        <v>408</v>
      </c>
      <c r="R34" s="31">
        <v>37007</v>
      </c>
      <c r="S34" s="31">
        <v>37007</v>
      </c>
    </row>
    <row r="35" spans="1:19" x14ac:dyDescent="0.2">
      <c r="A35" s="71">
        <f t="shared" si="0"/>
        <v>37006</v>
      </c>
      <c r="B35" s="30">
        <v>37006.401388888888</v>
      </c>
      <c r="C35" t="s">
        <v>142</v>
      </c>
      <c r="D35" t="s">
        <v>118</v>
      </c>
      <c r="E35" t="s">
        <v>33</v>
      </c>
      <c r="G35" t="s">
        <v>63</v>
      </c>
      <c r="H35" t="s">
        <v>64</v>
      </c>
      <c r="I35">
        <v>38619</v>
      </c>
      <c r="J35" t="s">
        <v>263</v>
      </c>
      <c r="K35" s="32">
        <v>10000</v>
      </c>
      <c r="M35" t="s">
        <v>66</v>
      </c>
      <c r="N35" t="s">
        <v>38</v>
      </c>
      <c r="O35">
        <v>-2.5000000000000001E-2</v>
      </c>
      <c r="P35" t="s">
        <v>287</v>
      </c>
      <c r="Q35" s="33">
        <v>300000</v>
      </c>
      <c r="R35" s="31">
        <v>37012</v>
      </c>
      <c r="S35" s="31">
        <v>37042</v>
      </c>
    </row>
    <row r="36" spans="1:19" x14ac:dyDescent="0.2">
      <c r="A36" s="71">
        <f t="shared" si="0"/>
        <v>37006</v>
      </c>
      <c r="B36" s="30">
        <v>37006.413194444445</v>
      </c>
      <c r="C36" t="s">
        <v>79</v>
      </c>
      <c r="D36" t="s">
        <v>118</v>
      </c>
      <c r="E36" t="s">
        <v>33</v>
      </c>
      <c r="G36" t="s">
        <v>34</v>
      </c>
      <c r="H36" t="s">
        <v>74</v>
      </c>
      <c r="I36">
        <v>3751</v>
      </c>
      <c r="J36" t="s">
        <v>288</v>
      </c>
      <c r="L36">
        <v>50</v>
      </c>
      <c r="M36" t="s">
        <v>37</v>
      </c>
      <c r="N36" t="s">
        <v>38</v>
      </c>
      <c r="O36">
        <v>44.75</v>
      </c>
      <c r="P36" t="s">
        <v>212</v>
      </c>
      <c r="Q36" s="33">
        <v>12240</v>
      </c>
      <c r="R36" s="31">
        <v>37135</v>
      </c>
      <c r="S36" s="31">
        <v>37164</v>
      </c>
    </row>
    <row r="37" spans="1:19" x14ac:dyDescent="0.2">
      <c r="A37" s="71">
        <f t="shared" si="0"/>
        <v>37006</v>
      </c>
      <c r="B37" s="30">
        <v>37006.413888888892</v>
      </c>
      <c r="C37" t="s">
        <v>79</v>
      </c>
      <c r="D37" t="s">
        <v>118</v>
      </c>
      <c r="E37" t="s">
        <v>33</v>
      </c>
      <c r="G37" t="s">
        <v>34</v>
      </c>
      <c r="H37" t="s">
        <v>74</v>
      </c>
      <c r="I37">
        <v>3751</v>
      </c>
      <c r="J37" t="s">
        <v>288</v>
      </c>
      <c r="L37">
        <v>50</v>
      </c>
      <c r="M37" t="s">
        <v>37</v>
      </c>
      <c r="N37" t="s">
        <v>38</v>
      </c>
      <c r="O37">
        <v>44.75</v>
      </c>
      <c r="P37" t="s">
        <v>212</v>
      </c>
      <c r="Q37" s="33">
        <v>12240</v>
      </c>
      <c r="R37" s="31">
        <v>37135</v>
      </c>
      <c r="S37" s="31">
        <v>37164</v>
      </c>
    </row>
    <row r="38" spans="1:19" x14ac:dyDescent="0.2">
      <c r="A38" s="71">
        <f t="shared" si="0"/>
        <v>37006</v>
      </c>
      <c r="B38" s="30">
        <v>37006.572916666664</v>
      </c>
      <c r="C38" t="s">
        <v>148</v>
      </c>
      <c r="D38" t="s">
        <v>118</v>
      </c>
      <c r="E38" t="s">
        <v>33</v>
      </c>
      <c r="G38" t="s">
        <v>34</v>
      </c>
      <c r="H38" t="s">
        <v>74</v>
      </c>
      <c r="I38">
        <v>29070</v>
      </c>
      <c r="J38" t="s">
        <v>284</v>
      </c>
      <c r="L38">
        <v>50</v>
      </c>
      <c r="M38" t="s">
        <v>37</v>
      </c>
      <c r="N38" t="s">
        <v>38</v>
      </c>
      <c r="O38">
        <v>62</v>
      </c>
      <c r="P38" t="s">
        <v>210</v>
      </c>
      <c r="Q38" s="33">
        <v>4080</v>
      </c>
      <c r="R38" s="31">
        <v>37011</v>
      </c>
      <c r="S38" s="31">
        <v>37015</v>
      </c>
    </row>
    <row r="39" spans="1:19" x14ac:dyDescent="0.2">
      <c r="A39" s="71">
        <f t="shared" si="0"/>
        <v>37007</v>
      </c>
      <c r="B39" s="30">
        <v>37007.367361111108</v>
      </c>
      <c r="C39" t="s">
        <v>343</v>
      </c>
      <c r="D39" t="s">
        <v>350</v>
      </c>
      <c r="E39" t="s">
        <v>33</v>
      </c>
      <c r="G39" t="s">
        <v>63</v>
      </c>
      <c r="H39" t="s">
        <v>80</v>
      </c>
      <c r="I39">
        <v>41970</v>
      </c>
      <c r="J39" t="s">
        <v>344</v>
      </c>
      <c r="K39" s="32">
        <v>5000</v>
      </c>
      <c r="M39" t="s">
        <v>66</v>
      </c>
      <c r="N39" t="s">
        <v>38</v>
      </c>
      <c r="O39">
        <v>4.99</v>
      </c>
      <c r="P39" t="s">
        <v>215</v>
      </c>
      <c r="Q39" s="33">
        <v>155000</v>
      </c>
      <c r="R39" s="31">
        <v>37012</v>
      </c>
      <c r="S39" s="31">
        <v>37042</v>
      </c>
    </row>
    <row r="40" spans="1:19" x14ac:dyDescent="0.2">
      <c r="A40" s="71">
        <f t="shared" si="0"/>
        <v>37007</v>
      </c>
      <c r="B40" s="30">
        <v>37007.371527777781</v>
      </c>
      <c r="C40" t="s">
        <v>345</v>
      </c>
      <c r="D40" t="s">
        <v>350</v>
      </c>
      <c r="E40" t="s">
        <v>33</v>
      </c>
      <c r="G40" t="s">
        <v>63</v>
      </c>
      <c r="H40" t="s">
        <v>80</v>
      </c>
      <c r="I40">
        <v>41970</v>
      </c>
      <c r="J40" t="s">
        <v>344</v>
      </c>
      <c r="K40" s="32">
        <v>2500</v>
      </c>
      <c r="M40" t="s">
        <v>66</v>
      </c>
      <c r="N40" t="s">
        <v>38</v>
      </c>
      <c r="O40">
        <v>4.9450000000000003</v>
      </c>
      <c r="P40" t="s">
        <v>214</v>
      </c>
      <c r="Q40" s="33">
        <v>77500</v>
      </c>
      <c r="R40" s="31">
        <v>37012</v>
      </c>
      <c r="S40" s="31">
        <v>37042</v>
      </c>
    </row>
    <row r="41" spans="1:19" x14ac:dyDescent="0.2">
      <c r="A41" s="71">
        <f t="shared" si="0"/>
        <v>37007</v>
      </c>
      <c r="B41" s="30">
        <v>37007.375</v>
      </c>
      <c r="C41" t="s">
        <v>53</v>
      </c>
      <c r="D41" t="s">
        <v>32</v>
      </c>
      <c r="E41" t="s">
        <v>33</v>
      </c>
      <c r="G41" t="s">
        <v>63</v>
      </c>
      <c r="H41" t="s">
        <v>153</v>
      </c>
      <c r="I41">
        <v>32953</v>
      </c>
      <c r="J41" t="s">
        <v>319</v>
      </c>
      <c r="L41" s="32">
        <v>5000</v>
      </c>
      <c r="M41" t="s">
        <v>66</v>
      </c>
      <c r="N41" t="s">
        <v>38</v>
      </c>
      <c r="O41">
        <v>-0.2</v>
      </c>
      <c r="P41" t="s">
        <v>212</v>
      </c>
      <c r="Q41" s="33">
        <v>755000</v>
      </c>
      <c r="R41" s="31">
        <v>37196</v>
      </c>
      <c r="S41" s="31">
        <v>37346</v>
      </c>
    </row>
    <row r="42" spans="1:19" x14ac:dyDescent="0.2">
      <c r="A42" s="71">
        <f t="shared" si="0"/>
        <v>37007</v>
      </c>
      <c r="B42" s="30">
        <v>37007.415277777778</v>
      </c>
      <c r="C42" t="s">
        <v>53</v>
      </c>
      <c r="D42" t="s">
        <v>118</v>
      </c>
      <c r="E42" t="s">
        <v>33</v>
      </c>
      <c r="G42" t="s">
        <v>34</v>
      </c>
      <c r="H42" t="s">
        <v>46</v>
      </c>
      <c r="I42">
        <v>38573</v>
      </c>
      <c r="J42" t="s">
        <v>346</v>
      </c>
      <c r="L42">
        <v>25</v>
      </c>
      <c r="M42" t="s">
        <v>37</v>
      </c>
      <c r="N42" t="s">
        <v>38</v>
      </c>
      <c r="O42">
        <v>170</v>
      </c>
      <c r="P42" t="s">
        <v>210</v>
      </c>
      <c r="Q42" s="33">
        <v>7714.75</v>
      </c>
      <c r="R42" s="31">
        <v>37043</v>
      </c>
      <c r="S42" s="31">
        <v>37072</v>
      </c>
    </row>
    <row r="43" spans="1:19" x14ac:dyDescent="0.2">
      <c r="A43" s="71">
        <f t="shared" si="0"/>
        <v>37007</v>
      </c>
      <c r="B43" s="30">
        <v>37007.571527777778</v>
      </c>
      <c r="C43" t="s">
        <v>96</v>
      </c>
      <c r="D43" t="s">
        <v>350</v>
      </c>
      <c r="E43" t="s">
        <v>33</v>
      </c>
      <c r="G43" t="s">
        <v>63</v>
      </c>
      <c r="H43" t="s">
        <v>80</v>
      </c>
      <c r="I43">
        <v>41970</v>
      </c>
      <c r="J43" t="s">
        <v>344</v>
      </c>
      <c r="K43" s="32">
        <v>20000</v>
      </c>
      <c r="M43" t="s">
        <v>66</v>
      </c>
      <c r="N43" t="s">
        <v>38</v>
      </c>
      <c r="O43">
        <v>4.88</v>
      </c>
      <c r="P43" t="s">
        <v>210</v>
      </c>
      <c r="Q43" s="33">
        <v>620000</v>
      </c>
      <c r="R43" s="31">
        <v>37012</v>
      </c>
      <c r="S43" s="31">
        <v>37042</v>
      </c>
    </row>
    <row r="44" spans="1:19" x14ac:dyDescent="0.2">
      <c r="A44" s="71">
        <f t="shared" si="0"/>
        <v>37007</v>
      </c>
      <c r="B44" s="30">
        <v>37007.582638888889</v>
      </c>
      <c r="C44" t="s">
        <v>347</v>
      </c>
      <c r="D44" t="s">
        <v>350</v>
      </c>
      <c r="E44" t="s">
        <v>33</v>
      </c>
      <c r="G44" t="s">
        <v>63</v>
      </c>
      <c r="H44" t="s">
        <v>80</v>
      </c>
      <c r="I44">
        <v>41970</v>
      </c>
      <c r="J44" t="s">
        <v>344</v>
      </c>
      <c r="K44" s="32">
        <v>20000</v>
      </c>
      <c r="M44" t="s">
        <v>66</v>
      </c>
      <c r="N44" t="s">
        <v>38</v>
      </c>
      <c r="O44">
        <v>4.88</v>
      </c>
      <c r="P44" t="s">
        <v>210</v>
      </c>
      <c r="Q44" s="33">
        <v>620000</v>
      </c>
      <c r="R44" s="31">
        <v>37012</v>
      </c>
      <c r="S44" s="31">
        <v>37042</v>
      </c>
    </row>
    <row r="45" spans="1:19" x14ac:dyDescent="0.2">
      <c r="A45" s="71">
        <f t="shared" si="0"/>
        <v>37007</v>
      </c>
      <c r="B45" s="30">
        <v>37007.586111111108</v>
      </c>
      <c r="C45" t="s">
        <v>347</v>
      </c>
      <c r="D45" t="s">
        <v>350</v>
      </c>
      <c r="E45" t="s">
        <v>33</v>
      </c>
      <c r="G45" t="s">
        <v>63</v>
      </c>
      <c r="H45" t="s">
        <v>80</v>
      </c>
      <c r="I45">
        <v>41970</v>
      </c>
      <c r="J45" t="s">
        <v>344</v>
      </c>
      <c r="K45" s="32">
        <v>20000</v>
      </c>
      <c r="M45" t="s">
        <v>66</v>
      </c>
      <c r="N45" t="s">
        <v>38</v>
      </c>
      <c r="O45">
        <v>4.8849999999999998</v>
      </c>
      <c r="P45" t="s">
        <v>210</v>
      </c>
      <c r="Q45" s="33">
        <v>620000</v>
      </c>
      <c r="R45" s="31">
        <v>37012</v>
      </c>
      <c r="S45" s="31">
        <v>37042</v>
      </c>
    </row>
    <row r="46" spans="1:19" x14ac:dyDescent="0.2">
      <c r="A46" s="71">
        <f t="shared" si="0"/>
        <v>37007</v>
      </c>
      <c r="B46" s="30">
        <v>37007.587500000001</v>
      </c>
      <c r="C46" t="s">
        <v>347</v>
      </c>
      <c r="D46" t="s">
        <v>350</v>
      </c>
      <c r="E46" t="s">
        <v>33</v>
      </c>
      <c r="G46" t="s">
        <v>63</v>
      </c>
      <c r="H46" t="s">
        <v>80</v>
      </c>
      <c r="I46">
        <v>41970</v>
      </c>
      <c r="J46" t="s">
        <v>344</v>
      </c>
      <c r="K46" s="32">
        <v>20000</v>
      </c>
      <c r="M46" t="s">
        <v>66</v>
      </c>
      <c r="N46" t="s">
        <v>38</v>
      </c>
      <c r="O46">
        <v>4.8875000000000002</v>
      </c>
      <c r="P46" t="s">
        <v>210</v>
      </c>
      <c r="Q46" s="33">
        <v>620000</v>
      </c>
      <c r="R46" s="31">
        <v>37012</v>
      </c>
      <c r="S46" s="31">
        <v>37042</v>
      </c>
    </row>
    <row r="47" spans="1:19" x14ac:dyDescent="0.2">
      <c r="A47" s="71">
        <f t="shared" si="0"/>
        <v>37007</v>
      </c>
      <c r="B47" s="30">
        <v>37007.620138888888</v>
      </c>
      <c r="C47" t="s">
        <v>348</v>
      </c>
      <c r="D47" t="s">
        <v>118</v>
      </c>
      <c r="E47" t="s">
        <v>33</v>
      </c>
      <c r="G47" t="s">
        <v>63</v>
      </c>
      <c r="H47" t="s">
        <v>80</v>
      </c>
      <c r="I47">
        <v>49335</v>
      </c>
      <c r="J47" t="s">
        <v>349</v>
      </c>
      <c r="K47" s="32">
        <v>10000</v>
      </c>
      <c r="M47" t="s">
        <v>66</v>
      </c>
      <c r="N47" t="s">
        <v>38</v>
      </c>
      <c r="O47">
        <v>4.8849999999999998</v>
      </c>
      <c r="P47" t="s">
        <v>214</v>
      </c>
      <c r="Q47" s="33">
        <v>310000</v>
      </c>
      <c r="R47" s="31">
        <v>37012</v>
      </c>
      <c r="S47" s="31">
        <v>37042</v>
      </c>
    </row>
    <row r="48" spans="1:19" x14ac:dyDescent="0.2">
      <c r="A48" s="71">
        <f t="shared" si="0"/>
        <v>37007</v>
      </c>
      <c r="B48" s="30">
        <v>37007.661111111112</v>
      </c>
      <c r="C48" t="s">
        <v>348</v>
      </c>
      <c r="D48" t="s">
        <v>32</v>
      </c>
      <c r="E48" t="s">
        <v>33</v>
      </c>
      <c r="G48" t="s">
        <v>63</v>
      </c>
      <c r="H48" t="s">
        <v>80</v>
      </c>
      <c r="I48">
        <v>49335</v>
      </c>
      <c r="J48" t="s">
        <v>349</v>
      </c>
      <c r="K48" s="32">
        <v>10000</v>
      </c>
      <c r="M48" t="s">
        <v>66</v>
      </c>
      <c r="N48" t="s">
        <v>38</v>
      </c>
      <c r="O48">
        <v>4.8825000000000003</v>
      </c>
      <c r="P48" t="s">
        <v>214</v>
      </c>
      <c r="Q48" s="33">
        <v>310000</v>
      </c>
      <c r="R48" s="31">
        <v>37012</v>
      </c>
      <c r="S48" s="31">
        <v>37042</v>
      </c>
    </row>
    <row r="49" spans="1:19" x14ac:dyDescent="0.2">
      <c r="A49" s="71">
        <f t="shared" si="0"/>
        <v>37008</v>
      </c>
      <c r="B49" s="30">
        <v>37008.308333333334</v>
      </c>
      <c r="C49" t="s">
        <v>111</v>
      </c>
      <c r="D49" t="s">
        <v>32</v>
      </c>
      <c r="E49" t="s">
        <v>33</v>
      </c>
      <c r="G49" t="s">
        <v>34</v>
      </c>
      <c r="H49" t="s">
        <v>74</v>
      </c>
      <c r="I49">
        <v>49119</v>
      </c>
      <c r="J49" t="s">
        <v>271</v>
      </c>
      <c r="L49">
        <v>50</v>
      </c>
      <c r="M49" t="s">
        <v>37</v>
      </c>
      <c r="N49" t="s">
        <v>38</v>
      </c>
      <c r="O49">
        <v>60.5</v>
      </c>
      <c r="P49" t="s">
        <v>210</v>
      </c>
      <c r="Q49" s="33">
        <v>571</v>
      </c>
      <c r="R49" s="31">
        <v>37011</v>
      </c>
      <c r="S49" s="31">
        <v>37011</v>
      </c>
    </row>
    <row r="50" spans="1:19" x14ac:dyDescent="0.2">
      <c r="A50" s="71">
        <f t="shared" si="0"/>
        <v>37008</v>
      </c>
      <c r="B50" s="30">
        <v>37008.356249999997</v>
      </c>
      <c r="C50" t="s">
        <v>278</v>
      </c>
      <c r="D50" t="s">
        <v>32</v>
      </c>
      <c r="E50" t="s">
        <v>33</v>
      </c>
      <c r="G50" t="s">
        <v>34</v>
      </c>
      <c r="H50" t="s">
        <v>74</v>
      </c>
      <c r="I50">
        <v>7473</v>
      </c>
      <c r="J50" t="s">
        <v>218</v>
      </c>
      <c r="K50">
        <v>50</v>
      </c>
      <c r="M50" t="s">
        <v>37</v>
      </c>
      <c r="N50" t="s">
        <v>38</v>
      </c>
      <c r="O50">
        <v>77.5</v>
      </c>
      <c r="P50" t="s">
        <v>214</v>
      </c>
      <c r="Q50" s="33">
        <v>12240</v>
      </c>
      <c r="R50" s="31">
        <v>37043</v>
      </c>
      <c r="S50" s="31">
        <v>37072</v>
      </c>
    </row>
    <row r="51" spans="1:19" x14ac:dyDescent="0.2">
      <c r="A51" s="71">
        <f t="shared" si="0"/>
        <v>37008</v>
      </c>
      <c r="B51" s="30">
        <v>37008.414583333331</v>
      </c>
      <c r="C51" t="s">
        <v>375</v>
      </c>
      <c r="D51" t="s">
        <v>32</v>
      </c>
      <c r="E51" t="s">
        <v>33</v>
      </c>
      <c r="G51" t="s">
        <v>34</v>
      </c>
      <c r="H51" t="s">
        <v>74</v>
      </c>
      <c r="I51">
        <v>33009</v>
      </c>
      <c r="J51" t="s">
        <v>243</v>
      </c>
      <c r="L51">
        <v>50</v>
      </c>
      <c r="M51" t="s">
        <v>37</v>
      </c>
      <c r="N51" t="s">
        <v>38</v>
      </c>
      <c r="O51">
        <v>57</v>
      </c>
      <c r="P51" t="s">
        <v>217</v>
      </c>
      <c r="Q51" s="33">
        <v>37537</v>
      </c>
      <c r="R51" s="31">
        <v>37165</v>
      </c>
      <c r="S51" s="31">
        <v>37256</v>
      </c>
    </row>
    <row r="52" spans="1:19" x14ac:dyDescent="0.2">
      <c r="A52" s="71">
        <f t="shared" si="0"/>
        <v>37008</v>
      </c>
      <c r="B52" s="30">
        <v>37008.488888888889</v>
      </c>
      <c r="C52" t="s">
        <v>45</v>
      </c>
      <c r="D52" t="s">
        <v>118</v>
      </c>
      <c r="E52" t="s">
        <v>33</v>
      </c>
      <c r="G52" t="s">
        <v>34</v>
      </c>
      <c r="H52" t="s">
        <v>170</v>
      </c>
      <c r="I52">
        <v>49345</v>
      </c>
      <c r="J52" t="s">
        <v>372</v>
      </c>
      <c r="L52">
        <v>50</v>
      </c>
      <c r="M52" t="s">
        <v>37</v>
      </c>
      <c r="N52" t="s">
        <v>38</v>
      </c>
      <c r="O52">
        <v>57</v>
      </c>
      <c r="P52" t="s">
        <v>212</v>
      </c>
      <c r="Q52" s="33">
        <v>2284.91</v>
      </c>
      <c r="R52" s="31">
        <v>37012</v>
      </c>
      <c r="S52" s="31">
        <v>37015</v>
      </c>
    </row>
    <row r="53" spans="1:19" x14ac:dyDescent="0.2">
      <c r="A53" s="71">
        <f t="shared" si="0"/>
        <v>37008</v>
      </c>
      <c r="B53" s="30">
        <v>37008.489583333336</v>
      </c>
      <c r="C53" t="s">
        <v>45</v>
      </c>
      <c r="D53" t="s">
        <v>118</v>
      </c>
      <c r="E53" t="s">
        <v>33</v>
      </c>
      <c r="G53" t="s">
        <v>34</v>
      </c>
      <c r="H53" t="s">
        <v>170</v>
      </c>
      <c r="I53">
        <v>49345</v>
      </c>
      <c r="J53" t="s">
        <v>372</v>
      </c>
      <c r="L53">
        <v>50</v>
      </c>
      <c r="M53" t="s">
        <v>37</v>
      </c>
      <c r="N53" t="s">
        <v>38</v>
      </c>
      <c r="O53">
        <v>57</v>
      </c>
      <c r="P53" t="s">
        <v>212</v>
      </c>
      <c r="Q53" s="33">
        <v>2284.91</v>
      </c>
      <c r="R53" s="31">
        <v>37012</v>
      </c>
      <c r="S53" s="31">
        <v>37015</v>
      </c>
    </row>
    <row r="54" spans="1:19" x14ac:dyDescent="0.2">
      <c r="A54" s="71">
        <f t="shared" si="0"/>
        <v>37011</v>
      </c>
      <c r="B54" s="30">
        <v>37011.324305555558</v>
      </c>
      <c r="C54" t="s">
        <v>342</v>
      </c>
      <c r="D54" t="s">
        <v>32</v>
      </c>
      <c r="E54" t="s">
        <v>33</v>
      </c>
      <c r="G54" t="s">
        <v>34</v>
      </c>
      <c r="H54" t="s">
        <v>170</v>
      </c>
      <c r="I54">
        <v>30600</v>
      </c>
      <c r="J54" t="s">
        <v>388</v>
      </c>
      <c r="L54">
        <v>50</v>
      </c>
      <c r="M54" t="s">
        <v>37</v>
      </c>
      <c r="N54" t="s">
        <v>38</v>
      </c>
      <c r="O54">
        <v>50</v>
      </c>
      <c r="P54" t="s">
        <v>212</v>
      </c>
      <c r="Q54" s="33">
        <v>4080</v>
      </c>
      <c r="R54" s="31">
        <v>37018</v>
      </c>
      <c r="S54" s="31">
        <v>37022</v>
      </c>
    </row>
    <row r="55" spans="1:19" x14ac:dyDescent="0.2">
      <c r="A55" s="71">
        <f t="shared" si="0"/>
        <v>37011</v>
      </c>
      <c r="B55" s="30">
        <v>37011.361805555556</v>
      </c>
      <c r="C55" t="s">
        <v>120</v>
      </c>
      <c r="D55" t="s">
        <v>32</v>
      </c>
      <c r="E55" t="s">
        <v>33</v>
      </c>
      <c r="G55" t="s">
        <v>63</v>
      </c>
      <c r="H55" t="s">
        <v>80</v>
      </c>
      <c r="I55">
        <v>36219</v>
      </c>
      <c r="J55" t="s">
        <v>357</v>
      </c>
      <c r="L55" s="32">
        <v>10000</v>
      </c>
      <c r="M55" t="s">
        <v>66</v>
      </c>
      <c r="N55" t="s">
        <v>38</v>
      </c>
      <c r="O55">
        <v>4.42</v>
      </c>
      <c r="P55" t="s">
        <v>389</v>
      </c>
      <c r="Q55" s="33">
        <v>300000</v>
      </c>
      <c r="R55" s="31">
        <v>37012</v>
      </c>
      <c r="S55" s="31">
        <v>37042</v>
      </c>
    </row>
    <row r="56" spans="1:19" x14ac:dyDescent="0.2">
      <c r="A56" s="71">
        <f t="shared" si="0"/>
        <v>37011</v>
      </c>
      <c r="B56" s="30">
        <v>37011.38958333333</v>
      </c>
      <c r="C56" t="s">
        <v>275</v>
      </c>
      <c r="D56" t="s">
        <v>118</v>
      </c>
      <c r="E56" t="s">
        <v>33</v>
      </c>
      <c r="G56" t="s">
        <v>34</v>
      </c>
      <c r="H56" t="s">
        <v>74</v>
      </c>
      <c r="I56">
        <v>33301</v>
      </c>
      <c r="J56" t="s">
        <v>231</v>
      </c>
      <c r="K56">
        <v>50</v>
      </c>
      <c r="M56" t="s">
        <v>37</v>
      </c>
      <c r="N56" t="s">
        <v>38</v>
      </c>
      <c r="O56">
        <v>57.5</v>
      </c>
      <c r="P56" t="s">
        <v>220</v>
      </c>
      <c r="Q56" s="33">
        <v>12240</v>
      </c>
      <c r="R56" s="31">
        <v>37135</v>
      </c>
      <c r="S56" s="31">
        <v>37164</v>
      </c>
    </row>
    <row r="57" spans="1:19" x14ac:dyDescent="0.2">
      <c r="A57" s="71">
        <f t="shared" si="0"/>
        <v>37011</v>
      </c>
      <c r="B57" s="30">
        <v>37011.465277777781</v>
      </c>
      <c r="C57" t="s">
        <v>166</v>
      </c>
      <c r="D57" t="s">
        <v>32</v>
      </c>
      <c r="E57" t="s">
        <v>33</v>
      </c>
      <c r="G57" t="s">
        <v>34</v>
      </c>
      <c r="H57" t="s">
        <v>74</v>
      </c>
      <c r="I57">
        <v>29085</v>
      </c>
      <c r="J57" t="s">
        <v>385</v>
      </c>
      <c r="K57">
        <v>50</v>
      </c>
      <c r="M57" t="s">
        <v>37</v>
      </c>
      <c r="N57" t="s">
        <v>38</v>
      </c>
      <c r="O57">
        <v>65</v>
      </c>
      <c r="P57" t="s">
        <v>210</v>
      </c>
      <c r="Q57" s="33">
        <v>3060</v>
      </c>
      <c r="R57" s="31">
        <v>37013</v>
      </c>
      <c r="S57" s="31">
        <v>37015</v>
      </c>
    </row>
    <row r="58" spans="1:19" x14ac:dyDescent="0.2">
      <c r="A58" s="71">
        <f t="shared" si="0"/>
        <v>37011</v>
      </c>
      <c r="B58" s="30">
        <v>37011.507638888892</v>
      </c>
      <c r="C58" t="s">
        <v>177</v>
      </c>
      <c r="D58" t="s">
        <v>32</v>
      </c>
      <c r="E58" t="s">
        <v>33</v>
      </c>
      <c r="G58" t="s">
        <v>34</v>
      </c>
      <c r="H58" t="s">
        <v>35</v>
      </c>
      <c r="I58">
        <v>10632</v>
      </c>
      <c r="J58" t="s">
        <v>386</v>
      </c>
      <c r="K58">
        <v>25</v>
      </c>
      <c r="M58" t="s">
        <v>37</v>
      </c>
      <c r="N58" t="s">
        <v>38</v>
      </c>
      <c r="O58">
        <v>290</v>
      </c>
      <c r="P58" t="s">
        <v>215</v>
      </c>
      <c r="Q58" s="33">
        <v>8568.43</v>
      </c>
      <c r="R58" s="31">
        <v>37013</v>
      </c>
      <c r="S58" s="31">
        <v>37042</v>
      </c>
    </row>
    <row r="59" spans="1:19" x14ac:dyDescent="0.2">
      <c r="A59" s="71">
        <f t="shared" si="0"/>
        <v>37012</v>
      </c>
      <c r="B59" s="30">
        <v>37012.323611111111</v>
      </c>
      <c r="C59" t="s">
        <v>198</v>
      </c>
      <c r="D59" t="s">
        <v>32</v>
      </c>
      <c r="E59" t="s">
        <v>33</v>
      </c>
      <c r="G59" t="s">
        <v>34</v>
      </c>
      <c r="H59" t="s">
        <v>170</v>
      </c>
      <c r="I59">
        <v>32197</v>
      </c>
      <c r="J59" t="s">
        <v>403</v>
      </c>
      <c r="K59">
        <v>50</v>
      </c>
      <c r="M59" t="s">
        <v>37</v>
      </c>
      <c r="N59" t="s">
        <v>38</v>
      </c>
      <c r="O59">
        <v>76</v>
      </c>
      <c r="P59" t="s">
        <v>214</v>
      </c>
      <c r="Q59" s="33">
        <v>3060.06</v>
      </c>
      <c r="R59" s="31">
        <v>37013</v>
      </c>
      <c r="S59" s="31">
        <v>37015</v>
      </c>
    </row>
    <row r="60" spans="1:19" x14ac:dyDescent="0.2">
      <c r="A60" s="71">
        <f t="shared" si="0"/>
        <v>37012</v>
      </c>
      <c r="B60" s="30">
        <v>37012.575694444444</v>
      </c>
      <c r="C60" t="s">
        <v>45</v>
      </c>
      <c r="D60" t="s">
        <v>118</v>
      </c>
      <c r="E60" t="s">
        <v>33</v>
      </c>
      <c r="G60" t="s">
        <v>34</v>
      </c>
      <c r="H60" t="s">
        <v>170</v>
      </c>
      <c r="I60">
        <v>32201</v>
      </c>
      <c r="J60" t="s">
        <v>404</v>
      </c>
      <c r="L60">
        <v>50</v>
      </c>
      <c r="M60" t="s">
        <v>37</v>
      </c>
      <c r="N60" t="s">
        <v>38</v>
      </c>
      <c r="O60">
        <v>61</v>
      </c>
      <c r="P60" t="s">
        <v>212</v>
      </c>
      <c r="Q60" s="33">
        <v>4080</v>
      </c>
      <c r="R60" s="31">
        <v>37018</v>
      </c>
      <c r="S60" s="31">
        <v>37022</v>
      </c>
    </row>
    <row r="61" spans="1:19" x14ac:dyDescent="0.2">
      <c r="A61" s="71">
        <f t="shared" si="0"/>
        <v>37013</v>
      </c>
      <c r="B61" s="30">
        <v>37013.417361111111</v>
      </c>
      <c r="C61" t="s">
        <v>195</v>
      </c>
      <c r="D61" t="s">
        <v>32</v>
      </c>
      <c r="E61" t="s">
        <v>33</v>
      </c>
      <c r="G61" t="s">
        <v>63</v>
      </c>
      <c r="H61" t="s">
        <v>411</v>
      </c>
      <c r="I61">
        <v>49377</v>
      </c>
      <c r="J61" t="s">
        <v>421</v>
      </c>
      <c r="L61" s="32">
        <v>10000</v>
      </c>
      <c r="M61" t="s">
        <v>66</v>
      </c>
      <c r="N61" t="s">
        <v>38</v>
      </c>
      <c r="O61">
        <v>0.20499999999999999</v>
      </c>
      <c r="P61" t="s">
        <v>210</v>
      </c>
      <c r="Q61" s="33">
        <v>1530000</v>
      </c>
      <c r="R61" s="31">
        <v>37043</v>
      </c>
      <c r="S61" s="31">
        <v>37195</v>
      </c>
    </row>
    <row r="62" spans="1:19" x14ac:dyDescent="0.2">
      <c r="A62" s="71">
        <f t="shared" si="0"/>
        <v>37013</v>
      </c>
      <c r="B62" s="30">
        <v>37013.601388888892</v>
      </c>
      <c r="C62" t="s">
        <v>45</v>
      </c>
      <c r="D62" t="s">
        <v>118</v>
      </c>
      <c r="E62" t="s">
        <v>33</v>
      </c>
      <c r="G62" t="s">
        <v>34</v>
      </c>
      <c r="H62" t="s">
        <v>74</v>
      </c>
      <c r="I62">
        <v>33288</v>
      </c>
      <c r="J62" t="s">
        <v>422</v>
      </c>
      <c r="L62">
        <v>50</v>
      </c>
      <c r="M62" t="s">
        <v>37</v>
      </c>
      <c r="N62" t="s">
        <v>38</v>
      </c>
      <c r="O62">
        <v>44</v>
      </c>
      <c r="P62" t="s">
        <v>210</v>
      </c>
      <c r="Q62" s="33">
        <v>24072.48</v>
      </c>
      <c r="R62" s="31">
        <v>37257</v>
      </c>
      <c r="S62" s="31">
        <v>37315</v>
      </c>
    </row>
    <row r="63" spans="1:19" x14ac:dyDescent="0.2">
      <c r="A63" s="71">
        <f t="shared" si="0"/>
        <v>37014</v>
      </c>
      <c r="B63" s="51">
        <v>37014.353530092594</v>
      </c>
      <c r="C63" t="s">
        <v>286</v>
      </c>
      <c r="D63" t="s">
        <v>118</v>
      </c>
      <c r="E63" t="s">
        <v>33</v>
      </c>
      <c r="G63" t="s">
        <v>34</v>
      </c>
      <c r="H63" t="s">
        <v>46</v>
      </c>
      <c r="I63" s="3">
        <v>29487</v>
      </c>
      <c r="J63" t="s">
        <v>423</v>
      </c>
      <c r="K63" s="52">
        <v>25</v>
      </c>
      <c r="L63" s="52"/>
      <c r="M63" t="s">
        <v>37</v>
      </c>
      <c r="N63" t="s">
        <v>38</v>
      </c>
      <c r="O63" s="52">
        <v>158</v>
      </c>
      <c r="P63" t="s">
        <v>210</v>
      </c>
      <c r="Q63" s="53">
        <v>881.5</v>
      </c>
      <c r="R63" s="54">
        <v>37015.875</v>
      </c>
      <c r="S63" s="54">
        <v>37016.875</v>
      </c>
    </row>
    <row r="64" spans="1:19" x14ac:dyDescent="0.2">
      <c r="A64" s="71">
        <f t="shared" si="0"/>
        <v>37014</v>
      </c>
      <c r="B64" s="51">
        <v>37014.359224537038</v>
      </c>
      <c r="C64" t="s">
        <v>286</v>
      </c>
      <c r="D64" t="s">
        <v>118</v>
      </c>
      <c r="E64" t="s">
        <v>33</v>
      </c>
      <c r="G64" t="s">
        <v>34</v>
      </c>
      <c r="H64" t="s">
        <v>46</v>
      </c>
      <c r="I64" s="3">
        <v>29487</v>
      </c>
      <c r="J64" t="s">
        <v>423</v>
      </c>
      <c r="K64" s="52">
        <v>25</v>
      </c>
      <c r="L64" s="52"/>
      <c r="M64" t="s">
        <v>37</v>
      </c>
      <c r="N64" t="s">
        <v>38</v>
      </c>
      <c r="O64" s="52">
        <v>158</v>
      </c>
      <c r="P64" t="s">
        <v>210</v>
      </c>
      <c r="Q64" s="53">
        <v>881.5</v>
      </c>
      <c r="R64" s="54">
        <v>37015.875</v>
      </c>
      <c r="S64" s="54">
        <v>37016.875</v>
      </c>
    </row>
    <row r="65" spans="1:19" x14ac:dyDescent="0.2">
      <c r="A65" s="71">
        <f t="shared" si="0"/>
        <v>37014</v>
      </c>
      <c r="B65" s="51">
        <v>37014.402118055557</v>
      </c>
      <c r="C65" t="s">
        <v>424</v>
      </c>
      <c r="D65" t="s">
        <v>32</v>
      </c>
      <c r="E65" t="s">
        <v>33</v>
      </c>
      <c r="G65" t="s">
        <v>34</v>
      </c>
      <c r="H65" t="s">
        <v>365</v>
      </c>
      <c r="I65" s="3">
        <v>38337</v>
      </c>
      <c r="J65" t="s">
        <v>425</v>
      </c>
      <c r="K65" s="52">
        <v>15</v>
      </c>
      <c r="L65" s="52"/>
      <c r="M65" t="s">
        <v>367</v>
      </c>
      <c r="N65" t="s">
        <v>368</v>
      </c>
      <c r="O65" s="52">
        <v>139.25</v>
      </c>
      <c r="P65" t="s">
        <v>220</v>
      </c>
      <c r="Q65" s="53">
        <v>7200.3</v>
      </c>
      <c r="R65" s="54">
        <v>37016.875</v>
      </c>
      <c r="S65" s="54">
        <v>37042.875</v>
      </c>
    </row>
    <row r="66" spans="1:19" x14ac:dyDescent="0.2">
      <c r="A66" s="71">
        <f t="shared" si="0"/>
        <v>37014</v>
      </c>
      <c r="B66" s="51">
        <v>37014.40289351852</v>
      </c>
      <c r="C66" t="s">
        <v>424</v>
      </c>
      <c r="D66" t="s">
        <v>32</v>
      </c>
      <c r="E66" t="s">
        <v>33</v>
      </c>
      <c r="G66" t="s">
        <v>34</v>
      </c>
      <c r="H66" t="s">
        <v>365</v>
      </c>
      <c r="I66" s="3">
        <v>38337</v>
      </c>
      <c r="J66" t="s">
        <v>425</v>
      </c>
      <c r="K66" s="52">
        <v>15</v>
      </c>
      <c r="L66" s="52"/>
      <c r="M66" t="s">
        <v>367</v>
      </c>
      <c r="N66" t="s">
        <v>368</v>
      </c>
      <c r="O66" s="52">
        <v>139.25</v>
      </c>
      <c r="P66" t="s">
        <v>220</v>
      </c>
      <c r="Q66" s="53">
        <v>7200.3</v>
      </c>
      <c r="R66" s="54">
        <v>37016.875</v>
      </c>
      <c r="S66" s="54">
        <v>37042.875</v>
      </c>
    </row>
    <row r="67" spans="1:19" x14ac:dyDescent="0.2">
      <c r="A67" s="71">
        <f t="shared" si="0"/>
        <v>37014</v>
      </c>
      <c r="B67" s="51">
        <v>37014.518414351849</v>
      </c>
      <c r="C67" t="s">
        <v>198</v>
      </c>
      <c r="D67" t="s">
        <v>32</v>
      </c>
      <c r="E67" t="s">
        <v>33</v>
      </c>
      <c r="G67" t="s">
        <v>34</v>
      </c>
      <c r="H67" t="s">
        <v>74</v>
      </c>
      <c r="I67" s="3">
        <v>32554</v>
      </c>
      <c r="J67" t="s">
        <v>113</v>
      </c>
      <c r="K67" s="52"/>
      <c r="L67" s="52">
        <v>50</v>
      </c>
      <c r="M67" t="s">
        <v>37</v>
      </c>
      <c r="N67" t="s">
        <v>38</v>
      </c>
      <c r="O67" s="52">
        <v>65.25</v>
      </c>
      <c r="P67" t="s">
        <v>210</v>
      </c>
      <c r="Q67" s="53">
        <v>12240</v>
      </c>
      <c r="R67" s="54">
        <v>37043.591666666667</v>
      </c>
      <c r="S67" s="54">
        <v>37072.591666666667</v>
      </c>
    </row>
    <row r="68" spans="1:19" x14ac:dyDescent="0.2">
      <c r="A68" s="71">
        <f t="shared" ref="A68:A131" si="1">DATEVALUE(TEXT(B68, "mm/dd/yy"))</f>
        <v>37015</v>
      </c>
      <c r="B68" s="30">
        <v>37015.427777777775</v>
      </c>
      <c r="C68" t="s">
        <v>328</v>
      </c>
      <c r="D68" t="s">
        <v>32</v>
      </c>
      <c r="E68" t="s">
        <v>33</v>
      </c>
      <c r="G68" t="s">
        <v>34</v>
      </c>
      <c r="H68" t="s">
        <v>74</v>
      </c>
      <c r="I68">
        <v>32554</v>
      </c>
      <c r="J68" t="s">
        <v>113</v>
      </c>
      <c r="K68">
        <v>50</v>
      </c>
      <c r="M68" t="s">
        <v>37</v>
      </c>
      <c r="N68" t="s">
        <v>38</v>
      </c>
      <c r="O68">
        <v>66.75</v>
      </c>
      <c r="P68" t="s">
        <v>210</v>
      </c>
      <c r="Q68" s="33">
        <v>12240</v>
      </c>
      <c r="R68" s="31">
        <v>37043</v>
      </c>
      <c r="S68" s="31">
        <v>37072</v>
      </c>
    </row>
    <row r="69" spans="1:19" x14ac:dyDescent="0.2">
      <c r="A69" s="71">
        <f t="shared" si="1"/>
        <v>37018</v>
      </c>
      <c r="B69" s="30">
        <v>37018.318749999999</v>
      </c>
      <c r="C69" t="s">
        <v>101</v>
      </c>
      <c r="D69" t="s">
        <v>32</v>
      </c>
      <c r="E69" t="s">
        <v>33</v>
      </c>
      <c r="G69" t="s">
        <v>34</v>
      </c>
      <c r="H69" t="s">
        <v>170</v>
      </c>
      <c r="I69">
        <v>32215</v>
      </c>
      <c r="J69" t="s">
        <v>460</v>
      </c>
      <c r="K69">
        <v>50</v>
      </c>
      <c r="M69" t="s">
        <v>37</v>
      </c>
      <c r="N69" t="s">
        <v>38</v>
      </c>
      <c r="O69">
        <v>69</v>
      </c>
      <c r="P69" t="s">
        <v>210</v>
      </c>
      <c r="Q69" s="33">
        <v>12240</v>
      </c>
      <c r="R69" s="31">
        <v>37043</v>
      </c>
      <c r="S69" s="31">
        <v>37072</v>
      </c>
    </row>
    <row r="70" spans="1:19" x14ac:dyDescent="0.2">
      <c r="A70" s="71">
        <f t="shared" si="1"/>
        <v>37018</v>
      </c>
      <c r="B70" s="30">
        <v>37018.472916666666</v>
      </c>
      <c r="C70" t="s">
        <v>424</v>
      </c>
      <c r="D70" t="s">
        <v>32</v>
      </c>
      <c r="E70" t="s">
        <v>33</v>
      </c>
      <c r="G70" t="s">
        <v>34</v>
      </c>
      <c r="H70" t="s">
        <v>365</v>
      </c>
      <c r="I70">
        <v>47112</v>
      </c>
      <c r="J70" t="s">
        <v>461</v>
      </c>
      <c r="L70">
        <v>25</v>
      </c>
      <c r="M70" t="s">
        <v>367</v>
      </c>
      <c r="N70" t="s">
        <v>368</v>
      </c>
      <c r="O70">
        <v>99.5</v>
      </c>
      <c r="P70" t="s">
        <v>212</v>
      </c>
      <c r="Q70" s="33">
        <v>1800</v>
      </c>
      <c r="R70" s="31">
        <v>37043</v>
      </c>
      <c r="S70" s="31">
        <v>37072</v>
      </c>
    </row>
    <row r="71" spans="1:19" x14ac:dyDescent="0.2">
      <c r="A71" s="71">
        <f t="shared" si="1"/>
        <v>37019</v>
      </c>
      <c r="B71" s="30">
        <v>37019.539803240703</v>
      </c>
      <c r="C71" t="s">
        <v>484</v>
      </c>
      <c r="D71" t="s">
        <v>32</v>
      </c>
      <c r="E71" t="s">
        <v>33</v>
      </c>
      <c r="G71" t="s">
        <v>34</v>
      </c>
      <c r="H71" t="s">
        <v>35</v>
      </c>
      <c r="I71">
        <v>33072</v>
      </c>
      <c r="J71" t="s">
        <v>408</v>
      </c>
      <c r="L71">
        <v>25</v>
      </c>
      <c r="M71" t="s">
        <v>37</v>
      </c>
      <c r="N71" t="s">
        <v>38</v>
      </c>
      <c r="O71">
        <v>260</v>
      </c>
      <c r="P71" t="s">
        <v>210</v>
      </c>
      <c r="Q71" s="33">
        <v>22520.5</v>
      </c>
      <c r="R71">
        <v>37165.564583333296</v>
      </c>
      <c r="S71">
        <v>37256.564583333296</v>
      </c>
    </row>
    <row r="72" spans="1:19" x14ac:dyDescent="0.2">
      <c r="A72" s="71">
        <f t="shared" si="1"/>
        <v>37020</v>
      </c>
      <c r="B72" s="30">
        <v>37020.337500000001</v>
      </c>
      <c r="C72" t="s">
        <v>345</v>
      </c>
      <c r="D72" t="s">
        <v>350</v>
      </c>
      <c r="E72" t="s">
        <v>33</v>
      </c>
      <c r="G72" t="s">
        <v>63</v>
      </c>
      <c r="H72" t="s">
        <v>80</v>
      </c>
      <c r="I72">
        <v>43378</v>
      </c>
      <c r="J72" t="s">
        <v>221</v>
      </c>
      <c r="L72" s="32">
        <v>5000</v>
      </c>
      <c r="M72" t="s">
        <v>66</v>
      </c>
      <c r="N72" t="s">
        <v>38</v>
      </c>
      <c r="O72">
        <v>4.2525000000000004</v>
      </c>
      <c r="P72" t="s">
        <v>214</v>
      </c>
      <c r="Q72" s="33">
        <v>150000</v>
      </c>
      <c r="R72" s="31">
        <v>37043</v>
      </c>
      <c r="S72" s="31">
        <v>37072</v>
      </c>
    </row>
    <row r="73" spans="1:19" x14ac:dyDescent="0.2">
      <c r="A73" s="71">
        <f t="shared" si="1"/>
        <v>37021</v>
      </c>
      <c r="B73" s="30">
        <v>37021.400694444441</v>
      </c>
      <c r="C73" t="s">
        <v>505</v>
      </c>
      <c r="D73" t="s">
        <v>350</v>
      </c>
      <c r="E73" t="s">
        <v>33</v>
      </c>
      <c r="G73" t="s">
        <v>63</v>
      </c>
      <c r="H73" t="s">
        <v>80</v>
      </c>
      <c r="I73">
        <v>43378</v>
      </c>
      <c r="J73" t="s">
        <v>221</v>
      </c>
      <c r="K73" s="32">
        <v>2500</v>
      </c>
      <c r="M73" t="s">
        <v>66</v>
      </c>
      <c r="N73" t="s">
        <v>38</v>
      </c>
      <c r="O73">
        <v>4.1900000000000004</v>
      </c>
      <c r="P73" t="s">
        <v>220</v>
      </c>
      <c r="Q73" s="33">
        <v>75000</v>
      </c>
      <c r="R73" s="31">
        <v>37043</v>
      </c>
      <c r="S73" s="31">
        <v>37072</v>
      </c>
    </row>
    <row r="74" spans="1:19" x14ac:dyDescent="0.2">
      <c r="A74" s="71">
        <f t="shared" si="1"/>
        <v>37021</v>
      </c>
      <c r="B74" s="30">
        <v>37021.415277777778</v>
      </c>
      <c r="C74" t="s">
        <v>255</v>
      </c>
      <c r="D74" t="s">
        <v>350</v>
      </c>
      <c r="E74" t="s">
        <v>33</v>
      </c>
      <c r="G74" t="s">
        <v>63</v>
      </c>
      <c r="H74" t="s">
        <v>80</v>
      </c>
      <c r="I74">
        <v>43378</v>
      </c>
      <c r="J74" t="s">
        <v>221</v>
      </c>
      <c r="K74" s="32">
        <v>2500</v>
      </c>
      <c r="M74" t="s">
        <v>66</v>
      </c>
      <c r="N74" t="s">
        <v>38</v>
      </c>
      <c r="O74">
        <v>4.26</v>
      </c>
      <c r="P74" t="s">
        <v>506</v>
      </c>
      <c r="Q74" s="33">
        <v>75000</v>
      </c>
      <c r="R74" s="31">
        <v>37043</v>
      </c>
      <c r="S74" s="31">
        <v>37072</v>
      </c>
    </row>
    <row r="75" spans="1:19" x14ac:dyDescent="0.2">
      <c r="A75" s="71">
        <f t="shared" si="1"/>
        <v>37021</v>
      </c>
      <c r="B75" s="30">
        <v>37021.453472222223</v>
      </c>
      <c r="C75" t="s">
        <v>272</v>
      </c>
      <c r="D75" t="s">
        <v>118</v>
      </c>
      <c r="E75" t="s">
        <v>33</v>
      </c>
      <c r="G75" t="s">
        <v>63</v>
      </c>
      <c r="H75" t="s">
        <v>501</v>
      </c>
      <c r="I75">
        <v>45239</v>
      </c>
      <c r="J75" t="s">
        <v>502</v>
      </c>
      <c r="K75" s="32">
        <v>10000</v>
      </c>
      <c r="M75" t="s">
        <v>66</v>
      </c>
      <c r="N75" t="s">
        <v>38</v>
      </c>
      <c r="O75">
        <v>-7.4999999999999997E-3</v>
      </c>
      <c r="P75" t="s">
        <v>506</v>
      </c>
      <c r="Q75" s="33">
        <v>1510000</v>
      </c>
      <c r="R75" s="31">
        <v>37196</v>
      </c>
      <c r="S75" s="31">
        <v>37346</v>
      </c>
    </row>
    <row r="76" spans="1:19" x14ac:dyDescent="0.2">
      <c r="A76" s="71">
        <f t="shared" si="1"/>
        <v>37021</v>
      </c>
      <c r="B76" s="30">
        <v>37021.504861111112</v>
      </c>
      <c r="C76" t="s">
        <v>117</v>
      </c>
      <c r="D76" t="s">
        <v>350</v>
      </c>
      <c r="E76" t="s">
        <v>33</v>
      </c>
      <c r="G76" t="s">
        <v>63</v>
      </c>
      <c r="H76" t="s">
        <v>80</v>
      </c>
      <c r="I76">
        <v>43378</v>
      </c>
      <c r="J76" t="s">
        <v>221</v>
      </c>
      <c r="K76" s="32">
        <v>2500</v>
      </c>
      <c r="M76" t="s">
        <v>66</v>
      </c>
      <c r="N76" t="s">
        <v>38</v>
      </c>
      <c r="O76">
        <v>4.2575000000000003</v>
      </c>
      <c r="P76" t="s">
        <v>506</v>
      </c>
      <c r="Q76" s="33">
        <v>75000</v>
      </c>
      <c r="R76" s="31">
        <v>37043</v>
      </c>
      <c r="S76" s="31">
        <v>37072</v>
      </c>
    </row>
    <row r="77" spans="1:19" x14ac:dyDescent="0.2">
      <c r="A77" s="71">
        <f t="shared" si="1"/>
        <v>37022</v>
      </c>
      <c r="B77" s="30">
        <v>37022.354166666664</v>
      </c>
      <c r="C77" t="s">
        <v>286</v>
      </c>
      <c r="D77" t="s">
        <v>118</v>
      </c>
      <c r="E77" t="s">
        <v>33</v>
      </c>
      <c r="G77" t="s">
        <v>34</v>
      </c>
      <c r="H77" t="s">
        <v>46</v>
      </c>
      <c r="I77">
        <v>29487</v>
      </c>
      <c r="J77" t="s">
        <v>516</v>
      </c>
      <c r="K77">
        <v>25</v>
      </c>
      <c r="M77" t="s">
        <v>37</v>
      </c>
      <c r="N77" t="s">
        <v>38</v>
      </c>
      <c r="O77">
        <v>400</v>
      </c>
      <c r="P77" t="s">
        <v>210</v>
      </c>
      <c r="Q77" s="33">
        <v>881.5</v>
      </c>
      <c r="R77" s="31">
        <v>37025</v>
      </c>
      <c r="S77" s="31">
        <v>37025</v>
      </c>
    </row>
    <row r="78" spans="1:19" x14ac:dyDescent="0.2">
      <c r="A78" s="71">
        <f t="shared" si="1"/>
        <v>37022</v>
      </c>
      <c r="B78" s="30">
        <v>37022.441666666666</v>
      </c>
      <c r="C78" t="s">
        <v>91</v>
      </c>
      <c r="D78" t="s">
        <v>118</v>
      </c>
      <c r="E78" t="s">
        <v>33</v>
      </c>
      <c r="G78" t="s">
        <v>34</v>
      </c>
      <c r="H78" t="s">
        <v>74</v>
      </c>
      <c r="I78">
        <v>33303</v>
      </c>
      <c r="J78" t="s">
        <v>458</v>
      </c>
      <c r="K78">
        <v>25</v>
      </c>
      <c r="M78" t="s">
        <v>37</v>
      </c>
      <c r="N78" t="s">
        <v>38</v>
      </c>
      <c r="O78">
        <v>74.5</v>
      </c>
      <c r="P78" t="s">
        <v>506</v>
      </c>
      <c r="Q78" s="33">
        <v>17708</v>
      </c>
      <c r="R78" s="31">
        <v>37438</v>
      </c>
      <c r="S78" s="31">
        <v>37499</v>
      </c>
    </row>
    <row r="79" spans="1:19" x14ac:dyDescent="0.2">
      <c r="A79" s="71">
        <f t="shared" si="1"/>
        <v>37022</v>
      </c>
      <c r="B79" s="30">
        <v>37022.513888888891</v>
      </c>
      <c r="C79" t="s">
        <v>53</v>
      </c>
      <c r="D79" t="s">
        <v>118</v>
      </c>
      <c r="E79" t="s">
        <v>33</v>
      </c>
      <c r="G79" t="s">
        <v>34</v>
      </c>
      <c r="H79" t="s">
        <v>74</v>
      </c>
      <c r="I79">
        <v>29065</v>
      </c>
      <c r="J79" t="s">
        <v>520</v>
      </c>
      <c r="L79">
        <v>50</v>
      </c>
      <c r="M79" t="s">
        <v>37</v>
      </c>
      <c r="N79" t="s">
        <v>38</v>
      </c>
      <c r="O79">
        <v>41.75</v>
      </c>
      <c r="P79" t="s">
        <v>506</v>
      </c>
      <c r="Q79" s="33">
        <v>12240</v>
      </c>
      <c r="R79" s="31">
        <v>37026</v>
      </c>
      <c r="S79" s="31">
        <v>37042</v>
      </c>
    </row>
    <row r="80" spans="1:19" x14ac:dyDescent="0.2">
      <c r="A80" s="71">
        <f t="shared" si="1"/>
        <v>37026</v>
      </c>
      <c r="B80" s="30">
        <v>37026.355555555558</v>
      </c>
      <c r="C80" t="s">
        <v>286</v>
      </c>
      <c r="D80" t="s">
        <v>118</v>
      </c>
      <c r="E80" t="s">
        <v>33</v>
      </c>
      <c r="G80" t="s">
        <v>34</v>
      </c>
      <c r="H80" t="s">
        <v>46</v>
      </c>
      <c r="I80">
        <v>29383</v>
      </c>
      <c r="J80" t="s">
        <v>544</v>
      </c>
      <c r="K80">
        <v>25</v>
      </c>
      <c r="M80" t="s">
        <v>37</v>
      </c>
      <c r="N80" t="s">
        <v>38</v>
      </c>
      <c r="O80">
        <v>95</v>
      </c>
      <c r="P80" t="s">
        <v>210</v>
      </c>
      <c r="Q80" s="33">
        <v>771.5</v>
      </c>
      <c r="R80" s="31">
        <v>37027</v>
      </c>
      <c r="S80" s="31">
        <v>37027</v>
      </c>
    </row>
    <row r="81" spans="1:19" x14ac:dyDescent="0.2">
      <c r="A81" s="71">
        <f t="shared" si="1"/>
        <v>37026</v>
      </c>
      <c r="B81" s="30">
        <v>37026.368750000001</v>
      </c>
      <c r="C81" t="s">
        <v>348</v>
      </c>
      <c r="D81" t="s">
        <v>556</v>
      </c>
      <c r="E81" t="s">
        <v>33</v>
      </c>
      <c r="G81" t="s">
        <v>63</v>
      </c>
      <c r="H81" t="s">
        <v>64</v>
      </c>
      <c r="I81">
        <v>36167</v>
      </c>
      <c r="J81" t="s">
        <v>545</v>
      </c>
      <c r="K81" s="32">
        <v>10000</v>
      </c>
      <c r="M81" t="s">
        <v>66</v>
      </c>
      <c r="N81" t="s">
        <v>38</v>
      </c>
      <c r="O81">
        <v>1.7500000000000002E-2</v>
      </c>
      <c r="P81" t="s">
        <v>214</v>
      </c>
      <c r="Q81" s="33">
        <v>300000</v>
      </c>
      <c r="R81" s="31">
        <v>37043</v>
      </c>
      <c r="S81" s="31">
        <v>37072</v>
      </c>
    </row>
    <row r="82" spans="1:19" x14ac:dyDescent="0.2">
      <c r="A82" s="71">
        <f t="shared" si="1"/>
        <v>37026</v>
      </c>
      <c r="B82" s="30">
        <v>37026.368750000001</v>
      </c>
      <c r="C82" t="s">
        <v>348</v>
      </c>
      <c r="D82" t="s">
        <v>556</v>
      </c>
      <c r="E82" t="s">
        <v>33</v>
      </c>
      <c r="G82" t="s">
        <v>63</v>
      </c>
      <c r="H82" t="s">
        <v>64</v>
      </c>
      <c r="I82">
        <v>36167</v>
      </c>
      <c r="J82" t="s">
        <v>545</v>
      </c>
      <c r="K82" s="32">
        <v>10000</v>
      </c>
      <c r="M82" t="s">
        <v>66</v>
      </c>
      <c r="N82" t="s">
        <v>38</v>
      </c>
      <c r="O82">
        <v>1.7500000000000002E-2</v>
      </c>
      <c r="P82" t="s">
        <v>214</v>
      </c>
      <c r="Q82" s="33">
        <v>300000</v>
      </c>
      <c r="R82" s="31">
        <v>37043</v>
      </c>
      <c r="S82" s="31">
        <v>37072</v>
      </c>
    </row>
    <row r="83" spans="1:19" x14ac:dyDescent="0.2">
      <c r="A83" s="71">
        <f t="shared" si="1"/>
        <v>37026</v>
      </c>
      <c r="B83" s="30">
        <v>37026.369444444441</v>
      </c>
      <c r="C83" t="s">
        <v>348</v>
      </c>
      <c r="D83" t="s">
        <v>556</v>
      </c>
      <c r="E83" t="s">
        <v>33</v>
      </c>
      <c r="G83" t="s">
        <v>63</v>
      </c>
      <c r="H83" t="s">
        <v>64</v>
      </c>
      <c r="I83">
        <v>36167</v>
      </c>
      <c r="J83" t="s">
        <v>545</v>
      </c>
      <c r="K83" s="32">
        <v>10000</v>
      </c>
      <c r="M83" t="s">
        <v>66</v>
      </c>
      <c r="N83" t="s">
        <v>38</v>
      </c>
      <c r="O83">
        <v>1.7500000000000002E-2</v>
      </c>
      <c r="P83" t="s">
        <v>214</v>
      </c>
      <c r="Q83" s="33">
        <v>300000</v>
      </c>
      <c r="R83" s="31">
        <v>37043</v>
      </c>
      <c r="S83" s="31">
        <v>37072</v>
      </c>
    </row>
    <row r="84" spans="1:19" x14ac:dyDescent="0.2">
      <c r="A84" s="71">
        <f t="shared" si="1"/>
        <v>37026</v>
      </c>
      <c r="B84" s="30">
        <v>37026.59652777778</v>
      </c>
      <c r="C84" t="s">
        <v>120</v>
      </c>
      <c r="D84" t="s">
        <v>118</v>
      </c>
      <c r="E84" t="s">
        <v>33</v>
      </c>
      <c r="G84" t="s">
        <v>63</v>
      </c>
      <c r="H84" t="s">
        <v>64</v>
      </c>
      <c r="I84">
        <v>35677</v>
      </c>
      <c r="J84" t="s">
        <v>557</v>
      </c>
      <c r="L84" s="32">
        <v>15000</v>
      </c>
      <c r="M84" t="s">
        <v>66</v>
      </c>
      <c r="N84" t="s">
        <v>38</v>
      </c>
      <c r="O84">
        <v>-0.11749999999999999</v>
      </c>
      <c r="P84" t="s">
        <v>506</v>
      </c>
      <c r="Q84" s="33">
        <v>2265000</v>
      </c>
      <c r="R84" s="31">
        <v>37196</v>
      </c>
      <c r="S84" s="31">
        <v>37346</v>
      </c>
    </row>
    <row r="85" spans="1:19" x14ac:dyDescent="0.2">
      <c r="A85" s="71">
        <f t="shared" si="1"/>
        <v>37027</v>
      </c>
      <c r="B85" s="30">
        <v>37027.36041666667</v>
      </c>
      <c r="C85" t="s">
        <v>591</v>
      </c>
      <c r="D85" t="s">
        <v>118</v>
      </c>
      <c r="E85" t="s">
        <v>33</v>
      </c>
      <c r="G85" t="s">
        <v>34</v>
      </c>
      <c r="H85" t="s">
        <v>170</v>
      </c>
      <c r="I85">
        <v>32198</v>
      </c>
      <c r="J85" t="s">
        <v>592</v>
      </c>
      <c r="K85">
        <v>50</v>
      </c>
      <c r="M85" t="s">
        <v>37</v>
      </c>
      <c r="N85" t="s">
        <v>38</v>
      </c>
      <c r="O85">
        <v>51.25</v>
      </c>
      <c r="P85" t="s">
        <v>220</v>
      </c>
      <c r="Q85" s="33">
        <v>408</v>
      </c>
      <c r="R85" s="31">
        <v>37028</v>
      </c>
      <c r="S85" s="31">
        <v>37028</v>
      </c>
    </row>
    <row r="86" spans="1:19" x14ac:dyDescent="0.2">
      <c r="A86" s="71">
        <f t="shared" si="1"/>
        <v>37027</v>
      </c>
      <c r="B86" s="30">
        <v>37027.37222222222</v>
      </c>
      <c r="C86" t="s">
        <v>345</v>
      </c>
      <c r="D86" t="s">
        <v>118</v>
      </c>
      <c r="E86" t="s">
        <v>33</v>
      </c>
      <c r="G86" t="s">
        <v>63</v>
      </c>
      <c r="H86" t="s">
        <v>64</v>
      </c>
      <c r="I86">
        <v>48734</v>
      </c>
      <c r="J86" t="s">
        <v>496</v>
      </c>
      <c r="K86" s="32">
        <v>5000</v>
      </c>
      <c r="M86" t="s">
        <v>66</v>
      </c>
      <c r="N86" t="s">
        <v>38</v>
      </c>
      <c r="O86">
        <v>0.17</v>
      </c>
      <c r="P86" t="s">
        <v>214</v>
      </c>
      <c r="Q86" s="33">
        <v>765000</v>
      </c>
      <c r="R86" s="31">
        <v>37043</v>
      </c>
      <c r="S86" s="31">
        <v>37195</v>
      </c>
    </row>
    <row r="87" spans="1:19" x14ac:dyDescent="0.2">
      <c r="A87" s="71">
        <f t="shared" si="1"/>
        <v>37027</v>
      </c>
      <c r="B87" s="30">
        <v>37027.396527777775</v>
      </c>
      <c r="C87" t="s">
        <v>195</v>
      </c>
      <c r="D87" t="s">
        <v>118</v>
      </c>
      <c r="E87" t="s">
        <v>33</v>
      </c>
      <c r="G87" t="s">
        <v>63</v>
      </c>
      <c r="H87" t="s">
        <v>64</v>
      </c>
      <c r="I87">
        <v>48734</v>
      </c>
      <c r="J87" t="s">
        <v>496</v>
      </c>
      <c r="K87" s="32">
        <v>5000</v>
      </c>
      <c r="M87" t="s">
        <v>66</v>
      </c>
      <c r="N87" t="s">
        <v>38</v>
      </c>
      <c r="O87">
        <v>0.16500000000000001</v>
      </c>
      <c r="P87" t="s">
        <v>506</v>
      </c>
      <c r="Q87" s="33">
        <v>765000</v>
      </c>
      <c r="R87" s="31">
        <v>37043</v>
      </c>
      <c r="S87" s="31">
        <v>37195</v>
      </c>
    </row>
    <row r="88" spans="1:19" x14ac:dyDescent="0.2">
      <c r="A88" s="71">
        <f t="shared" si="1"/>
        <v>37027</v>
      </c>
      <c r="B88" s="30">
        <v>37027.411111111112</v>
      </c>
      <c r="C88" t="s">
        <v>200</v>
      </c>
      <c r="D88" t="s">
        <v>118</v>
      </c>
      <c r="E88" t="s">
        <v>33</v>
      </c>
      <c r="G88" t="s">
        <v>63</v>
      </c>
      <c r="H88" t="s">
        <v>64</v>
      </c>
      <c r="I88">
        <v>48734</v>
      </c>
      <c r="J88" t="s">
        <v>496</v>
      </c>
      <c r="K88" s="32">
        <v>5000</v>
      </c>
      <c r="M88" t="s">
        <v>66</v>
      </c>
      <c r="N88" t="s">
        <v>38</v>
      </c>
      <c r="O88">
        <v>0.17</v>
      </c>
      <c r="P88" t="s">
        <v>506</v>
      </c>
      <c r="Q88" s="33">
        <v>765000</v>
      </c>
      <c r="R88" s="31">
        <v>37043</v>
      </c>
      <c r="S88" s="31">
        <v>37195</v>
      </c>
    </row>
    <row r="89" spans="1:19" x14ac:dyDescent="0.2">
      <c r="A89" s="71">
        <f t="shared" si="1"/>
        <v>37027</v>
      </c>
      <c r="B89" s="30">
        <v>37027.454861111109</v>
      </c>
      <c r="C89" t="s">
        <v>593</v>
      </c>
      <c r="D89" t="s">
        <v>32</v>
      </c>
      <c r="E89" t="s">
        <v>33</v>
      </c>
      <c r="G89" t="s">
        <v>34</v>
      </c>
      <c r="H89" t="s">
        <v>35</v>
      </c>
      <c r="I89">
        <v>49075</v>
      </c>
      <c r="J89" t="s">
        <v>402</v>
      </c>
      <c r="K89">
        <v>25</v>
      </c>
      <c r="M89" t="s">
        <v>37</v>
      </c>
      <c r="N89" t="s">
        <v>38</v>
      </c>
      <c r="O89">
        <v>315</v>
      </c>
      <c r="P89" t="s">
        <v>214</v>
      </c>
      <c r="Q89" s="33">
        <v>10284.5</v>
      </c>
      <c r="R89" s="31">
        <v>37043</v>
      </c>
      <c r="S89" s="31">
        <v>37072</v>
      </c>
    </row>
    <row r="90" spans="1:19" x14ac:dyDescent="0.2">
      <c r="A90" s="71">
        <f t="shared" si="1"/>
        <v>37027</v>
      </c>
      <c r="B90" s="30">
        <v>37027.468055555553</v>
      </c>
      <c r="C90" t="s">
        <v>275</v>
      </c>
      <c r="D90" t="s">
        <v>118</v>
      </c>
      <c r="E90" t="s">
        <v>33</v>
      </c>
      <c r="G90" t="s">
        <v>63</v>
      </c>
      <c r="H90" t="s">
        <v>64</v>
      </c>
      <c r="I90">
        <v>29762</v>
      </c>
      <c r="J90" t="s">
        <v>594</v>
      </c>
      <c r="K90" s="32">
        <v>10000</v>
      </c>
      <c r="M90" t="s">
        <v>66</v>
      </c>
      <c r="N90" t="s">
        <v>38</v>
      </c>
      <c r="O90">
        <v>0.18</v>
      </c>
      <c r="P90" t="s">
        <v>506</v>
      </c>
      <c r="Q90" s="33">
        <v>1510000</v>
      </c>
      <c r="R90" s="31">
        <v>37196</v>
      </c>
      <c r="S90" s="31">
        <v>37346</v>
      </c>
    </row>
    <row r="91" spans="1:19" x14ac:dyDescent="0.2">
      <c r="A91" s="71">
        <f t="shared" si="1"/>
        <v>37027</v>
      </c>
      <c r="B91" s="30">
        <v>37027.469444444447</v>
      </c>
      <c r="C91" t="s">
        <v>195</v>
      </c>
      <c r="D91" t="s">
        <v>118</v>
      </c>
      <c r="E91" t="s">
        <v>33</v>
      </c>
      <c r="G91" t="s">
        <v>63</v>
      </c>
      <c r="H91" t="s">
        <v>64</v>
      </c>
      <c r="I91">
        <v>29762</v>
      </c>
      <c r="J91" t="s">
        <v>594</v>
      </c>
      <c r="L91" s="32">
        <v>10000</v>
      </c>
      <c r="M91" t="s">
        <v>66</v>
      </c>
      <c r="N91" t="s">
        <v>38</v>
      </c>
      <c r="O91">
        <v>0.185</v>
      </c>
      <c r="P91" t="s">
        <v>506</v>
      </c>
      <c r="Q91" s="33">
        <v>1510000</v>
      </c>
      <c r="R91" s="31">
        <v>37196</v>
      </c>
      <c r="S91" s="31">
        <v>37346</v>
      </c>
    </row>
    <row r="92" spans="1:19" x14ac:dyDescent="0.2">
      <c r="A92" s="71">
        <f t="shared" si="1"/>
        <v>37027</v>
      </c>
      <c r="B92" s="30">
        <v>37027.552777777775</v>
      </c>
      <c r="C92" t="s">
        <v>275</v>
      </c>
      <c r="D92" t="s">
        <v>118</v>
      </c>
      <c r="E92" t="s">
        <v>33</v>
      </c>
      <c r="G92" t="s">
        <v>63</v>
      </c>
      <c r="H92" t="s">
        <v>64</v>
      </c>
      <c r="I92">
        <v>48734</v>
      </c>
      <c r="J92" t="s">
        <v>496</v>
      </c>
      <c r="K92" s="32">
        <v>5000</v>
      </c>
      <c r="M92" t="s">
        <v>66</v>
      </c>
      <c r="N92" t="s">
        <v>38</v>
      </c>
      <c r="O92">
        <v>0.16750000000000001</v>
      </c>
      <c r="P92" t="s">
        <v>506</v>
      </c>
      <c r="Q92" s="33">
        <v>765000</v>
      </c>
      <c r="R92" s="31">
        <v>37043</v>
      </c>
      <c r="S92" s="31">
        <v>37195</v>
      </c>
    </row>
    <row r="93" spans="1:19" x14ac:dyDescent="0.2">
      <c r="A93" s="71">
        <f t="shared" si="1"/>
        <v>37027</v>
      </c>
      <c r="B93" s="30">
        <v>37027.556250000001</v>
      </c>
      <c r="C93" t="s">
        <v>275</v>
      </c>
      <c r="D93" t="s">
        <v>118</v>
      </c>
      <c r="E93" t="s">
        <v>33</v>
      </c>
      <c r="G93" t="s">
        <v>63</v>
      </c>
      <c r="H93" t="s">
        <v>64</v>
      </c>
      <c r="I93">
        <v>48734</v>
      </c>
      <c r="J93" t="s">
        <v>496</v>
      </c>
      <c r="K93" s="32">
        <v>5000</v>
      </c>
      <c r="M93" t="s">
        <v>66</v>
      </c>
      <c r="N93" t="s">
        <v>38</v>
      </c>
      <c r="O93">
        <v>0.17</v>
      </c>
      <c r="P93" t="s">
        <v>506</v>
      </c>
      <c r="Q93" s="33">
        <v>765000</v>
      </c>
      <c r="R93" s="31">
        <v>37043</v>
      </c>
      <c r="S93" s="31">
        <v>37195</v>
      </c>
    </row>
    <row r="94" spans="1:19" x14ac:dyDescent="0.2">
      <c r="A94" s="71">
        <f t="shared" si="1"/>
        <v>37028</v>
      </c>
      <c r="B94" s="30">
        <v>37028.34375</v>
      </c>
      <c r="C94" t="s">
        <v>286</v>
      </c>
      <c r="D94" t="s">
        <v>118</v>
      </c>
      <c r="E94" t="s">
        <v>33</v>
      </c>
      <c r="G94" t="s">
        <v>34</v>
      </c>
      <c r="H94" t="s">
        <v>46</v>
      </c>
      <c r="I94">
        <v>29383</v>
      </c>
      <c r="J94" t="s">
        <v>600</v>
      </c>
      <c r="K94">
        <v>25</v>
      </c>
      <c r="M94" t="s">
        <v>37</v>
      </c>
      <c r="N94" t="s">
        <v>38</v>
      </c>
      <c r="O94">
        <v>71</v>
      </c>
      <c r="P94" t="s">
        <v>210</v>
      </c>
      <c r="Q94" s="33">
        <v>771.5</v>
      </c>
      <c r="R94" s="31">
        <v>37029</v>
      </c>
      <c r="S94" s="31">
        <v>37030</v>
      </c>
    </row>
    <row r="95" spans="1:19" x14ac:dyDescent="0.2">
      <c r="A95" s="71">
        <f t="shared" si="1"/>
        <v>37028</v>
      </c>
      <c r="B95" s="30">
        <v>37028.521527777775</v>
      </c>
      <c r="C95" t="s">
        <v>283</v>
      </c>
      <c r="D95" t="s">
        <v>118</v>
      </c>
      <c r="E95" t="s">
        <v>33</v>
      </c>
      <c r="G95" t="s">
        <v>63</v>
      </c>
      <c r="H95" t="s">
        <v>64</v>
      </c>
      <c r="I95">
        <v>35676</v>
      </c>
      <c r="J95" t="s">
        <v>618</v>
      </c>
      <c r="K95" s="32">
        <v>5000</v>
      </c>
      <c r="M95" t="s">
        <v>66</v>
      </c>
      <c r="N95" t="s">
        <v>38</v>
      </c>
      <c r="O95">
        <v>-0.1075</v>
      </c>
      <c r="P95" t="s">
        <v>506</v>
      </c>
      <c r="Q95" s="33">
        <v>755000</v>
      </c>
      <c r="R95" s="31">
        <v>37196</v>
      </c>
      <c r="S95" s="31">
        <v>37346</v>
      </c>
    </row>
    <row r="96" spans="1:19" x14ac:dyDescent="0.2">
      <c r="A96" s="71">
        <f t="shared" si="1"/>
        <v>37028</v>
      </c>
      <c r="B96" s="30">
        <v>37028.527083333334</v>
      </c>
      <c r="C96" t="s">
        <v>275</v>
      </c>
      <c r="D96" t="s">
        <v>118</v>
      </c>
      <c r="E96" t="s">
        <v>33</v>
      </c>
      <c r="G96" t="s">
        <v>63</v>
      </c>
      <c r="H96" t="s">
        <v>64</v>
      </c>
      <c r="I96">
        <v>48726</v>
      </c>
      <c r="J96" t="s">
        <v>619</v>
      </c>
      <c r="L96" s="32">
        <v>10000</v>
      </c>
      <c r="M96" t="s">
        <v>66</v>
      </c>
      <c r="N96" t="s">
        <v>38</v>
      </c>
      <c r="O96">
        <v>0.09</v>
      </c>
      <c r="P96" t="s">
        <v>506</v>
      </c>
      <c r="Q96" s="33">
        <v>1530000</v>
      </c>
      <c r="R96" s="31">
        <v>37043</v>
      </c>
      <c r="S96" s="31">
        <v>37195</v>
      </c>
    </row>
    <row r="97" spans="1:19" x14ac:dyDescent="0.2">
      <c r="A97" s="71">
        <f t="shared" si="1"/>
        <v>37028</v>
      </c>
      <c r="B97" s="30">
        <v>37028.527777777781</v>
      </c>
      <c r="C97" t="s">
        <v>283</v>
      </c>
      <c r="D97" t="s">
        <v>118</v>
      </c>
      <c r="E97" t="s">
        <v>33</v>
      </c>
      <c r="G97" t="s">
        <v>63</v>
      </c>
      <c r="H97" t="s">
        <v>64</v>
      </c>
      <c r="I97">
        <v>35676</v>
      </c>
      <c r="J97" t="s">
        <v>618</v>
      </c>
      <c r="K97" s="32">
        <v>5000</v>
      </c>
      <c r="M97" t="s">
        <v>66</v>
      </c>
      <c r="N97" t="s">
        <v>38</v>
      </c>
      <c r="O97">
        <v>-0.1075</v>
      </c>
      <c r="P97" t="s">
        <v>506</v>
      </c>
      <c r="Q97" s="33">
        <v>755000</v>
      </c>
      <c r="R97" s="31">
        <v>37196</v>
      </c>
      <c r="S97" s="31">
        <v>37346</v>
      </c>
    </row>
    <row r="98" spans="1:19" x14ac:dyDescent="0.2">
      <c r="A98" s="71">
        <f t="shared" si="1"/>
        <v>37029</v>
      </c>
      <c r="B98" s="30">
        <v>37029.362500000003</v>
      </c>
      <c r="C98" t="s">
        <v>109</v>
      </c>
      <c r="D98" t="s">
        <v>32</v>
      </c>
      <c r="E98" t="s">
        <v>33</v>
      </c>
      <c r="G98" t="s">
        <v>34</v>
      </c>
      <c r="H98" t="s">
        <v>74</v>
      </c>
      <c r="I98">
        <v>32554</v>
      </c>
      <c r="J98" t="s">
        <v>113</v>
      </c>
      <c r="L98">
        <v>50</v>
      </c>
      <c r="M98" t="s">
        <v>37</v>
      </c>
      <c r="N98" t="s">
        <v>38</v>
      </c>
      <c r="O98">
        <v>59.25</v>
      </c>
      <c r="P98" t="s">
        <v>210</v>
      </c>
      <c r="Q98" s="33">
        <v>12240</v>
      </c>
      <c r="R98" s="31">
        <v>37043</v>
      </c>
      <c r="S98" s="31">
        <v>37072</v>
      </c>
    </row>
    <row r="99" spans="1:19" x14ac:dyDescent="0.2">
      <c r="A99" s="71">
        <f t="shared" si="1"/>
        <v>37029</v>
      </c>
      <c r="B99" s="30">
        <v>37029.363194444442</v>
      </c>
      <c r="C99" t="s">
        <v>109</v>
      </c>
      <c r="D99" t="s">
        <v>32</v>
      </c>
      <c r="E99" t="s">
        <v>33</v>
      </c>
      <c r="G99" t="s">
        <v>34</v>
      </c>
      <c r="H99" t="s">
        <v>74</v>
      </c>
      <c r="I99">
        <v>32554</v>
      </c>
      <c r="J99" t="s">
        <v>113</v>
      </c>
      <c r="L99">
        <v>50</v>
      </c>
      <c r="M99" t="s">
        <v>37</v>
      </c>
      <c r="N99" t="s">
        <v>38</v>
      </c>
      <c r="O99">
        <v>59</v>
      </c>
      <c r="P99" t="s">
        <v>210</v>
      </c>
      <c r="Q99" s="33">
        <v>12240</v>
      </c>
      <c r="R99" s="31">
        <v>37043</v>
      </c>
      <c r="S99" s="31">
        <v>37072</v>
      </c>
    </row>
    <row r="100" spans="1:19" x14ac:dyDescent="0.2">
      <c r="A100" s="71">
        <f t="shared" si="1"/>
        <v>37029</v>
      </c>
      <c r="B100" s="30">
        <v>37029.413888888892</v>
      </c>
      <c r="C100" t="s">
        <v>624</v>
      </c>
      <c r="D100" t="s">
        <v>596</v>
      </c>
      <c r="E100" t="s">
        <v>33</v>
      </c>
      <c r="G100" t="s">
        <v>34</v>
      </c>
      <c r="H100" t="s">
        <v>74</v>
      </c>
      <c r="I100">
        <v>45225</v>
      </c>
      <c r="J100" t="s">
        <v>625</v>
      </c>
      <c r="L100">
        <v>50</v>
      </c>
      <c r="M100" t="s">
        <v>37</v>
      </c>
      <c r="N100" t="s">
        <v>38</v>
      </c>
      <c r="O100">
        <v>22</v>
      </c>
      <c r="P100" t="s">
        <v>626</v>
      </c>
      <c r="Q100" s="33">
        <v>13464</v>
      </c>
      <c r="R100" s="31">
        <v>37043</v>
      </c>
      <c r="S100" s="31">
        <v>37072</v>
      </c>
    </row>
    <row r="101" spans="1:19" x14ac:dyDescent="0.2">
      <c r="A101" s="71">
        <f t="shared" si="1"/>
        <v>37029</v>
      </c>
      <c r="B101" s="30">
        <v>37029.482638888891</v>
      </c>
      <c r="C101" t="s">
        <v>112</v>
      </c>
      <c r="D101" t="s">
        <v>118</v>
      </c>
      <c r="E101" t="s">
        <v>33</v>
      </c>
      <c r="G101" t="s">
        <v>34</v>
      </c>
      <c r="H101" t="s">
        <v>74</v>
      </c>
      <c r="I101">
        <v>29066</v>
      </c>
      <c r="J101" t="s">
        <v>627</v>
      </c>
      <c r="L101">
        <v>50</v>
      </c>
      <c r="M101" t="s">
        <v>37</v>
      </c>
      <c r="N101" t="s">
        <v>38</v>
      </c>
      <c r="O101">
        <v>29.5</v>
      </c>
      <c r="P101" t="s">
        <v>210</v>
      </c>
      <c r="Q101" s="33">
        <v>3060</v>
      </c>
      <c r="R101" s="31">
        <v>37033</v>
      </c>
      <c r="S101" s="31">
        <v>37036</v>
      </c>
    </row>
    <row r="102" spans="1:19" x14ac:dyDescent="0.2">
      <c r="A102" s="71">
        <f t="shared" si="1"/>
        <v>37029</v>
      </c>
      <c r="B102" s="30">
        <v>37029.615972222222</v>
      </c>
      <c r="C102" t="s">
        <v>120</v>
      </c>
      <c r="D102" t="s">
        <v>350</v>
      </c>
      <c r="E102" t="s">
        <v>33</v>
      </c>
      <c r="G102" t="s">
        <v>63</v>
      </c>
      <c r="H102" t="s">
        <v>80</v>
      </c>
      <c r="I102">
        <v>43378</v>
      </c>
      <c r="J102" t="s">
        <v>221</v>
      </c>
      <c r="L102" s="32">
        <v>5000</v>
      </c>
      <c r="M102" t="s">
        <v>66</v>
      </c>
      <c r="N102" t="s">
        <v>38</v>
      </c>
      <c r="O102">
        <v>4.29</v>
      </c>
      <c r="P102" t="s">
        <v>506</v>
      </c>
      <c r="Q102" s="33">
        <v>150000</v>
      </c>
      <c r="R102" s="31">
        <v>37043</v>
      </c>
      <c r="S102" s="31">
        <v>37072</v>
      </c>
    </row>
    <row r="103" spans="1:19" x14ac:dyDescent="0.2">
      <c r="A103" s="71">
        <f t="shared" si="1"/>
        <v>37032</v>
      </c>
      <c r="B103" s="30">
        <v>37032.4375</v>
      </c>
      <c r="C103" t="s">
        <v>200</v>
      </c>
      <c r="D103" t="s">
        <v>556</v>
      </c>
      <c r="E103" t="s">
        <v>33</v>
      </c>
      <c r="G103" t="s">
        <v>63</v>
      </c>
      <c r="H103" t="s">
        <v>80</v>
      </c>
      <c r="I103">
        <v>36228</v>
      </c>
      <c r="J103" t="s">
        <v>638</v>
      </c>
      <c r="L103" s="32">
        <v>20000</v>
      </c>
      <c r="M103" t="s">
        <v>66</v>
      </c>
      <c r="N103" t="s">
        <v>38</v>
      </c>
      <c r="O103">
        <v>-2.5000000000000001E-3</v>
      </c>
      <c r="P103" t="s">
        <v>210</v>
      </c>
      <c r="Q103" s="33">
        <v>600000</v>
      </c>
      <c r="R103" s="31">
        <v>37043</v>
      </c>
      <c r="S103" s="31">
        <v>37072</v>
      </c>
    </row>
    <row r="104" spans="1:19" x14ac:dyDescent="0.2">
      <c r="A104" s="71">
        <f t="shared" si="1"/>
        <v>37032</v>
      </c>
      <c r="B104" s="30">
        <v>37032.624305555553</v>
      </c>
      <c r="C104" t="s">
        <v>467</v>
      </c>
      <c r="D104" t="s">
        <v>118</v>
      </c>
      <c r="E104" t="s">
        <v>33</v>
      </c>
      <c r="G104" t="s">
        <v>34</v>
      </c>
      <c r="H104" t="s">
        <v>74</v>
      </c>
      <c r="I104">
        <v>32554</v>
      </c>
      <c r="J104" t="s">
        <v>113</v>
      </c>
      <c r="L104">
        <v>50</v>
      </c>
      <c r="M104" t="s">
        <v>37</v>
      </c>
      <c r="N104" t="s">
        <v>38</v>
      </c>
      <c r="O104">
        <v>55</v>
      </c>
      <c r="P104" t="s">
        <v>210</v>
      </c>
      <c r="Q104" s="33">
        <v>12240</v>
      </c>
      <c r="R104" s="31">
        <v>37043</v>
      </c>
      <c r="S104" s="31">
        <v>37072</v>
      </c>
    </row>
    <row r="105" spans="1:19" x14ac:dyDescent="0.2">
      <c r="A105" s="71">
        <f t="shared" si="1"/>
        <v>37033</v>
      </c>
      <c r="B105" s="30">
        <v>37033.316666666666</v>
      </c>
      <c r="C105" t="s">
        <v>112</v>
      </c>
      <c r="D105" t="s">
        <v>32</v>
      </c>
      <c r="E105" t="s">
        <v>33</v>
      </c>
      <c r="G105" t="s">
        <v>34</v>
      </c>
      <c r="H105" t="s">
        <v>74</v>
      </c>
      <c r="I105">
        <v>3942</v>
      </c>
      <c r="J105" t="s">
        <v>295</v>
      </c>
      <c r="L105">
        <v>50</v>
      </c>
      <c r="M105" t="s">
        <v>37</v>
      </c>
      <c r="N105" t="s">
        <v>38</v>
      </c>
      <c r="O105">
        <v>41.25</v>
      </c>
      <c r="P105" t="s">
        <v>210</v>
      </c>
      <c r="Q105" s="33">
        <v>12240</v>
      </c>
      <c r="R105" s="31">
        <v>37135</v>
      </c>
      <c r="S105" s="31">
        <v>37164</v>
      </c>
    </row>
    <row r="106" spans="1:19" x14ac:dyDescent="0.2">
      <c r="A106" s="71">
        <f t="shared" si="1"/>
        <v>37033</v>
      </c>
      <c r="B106" s="30">
        <v>37033.323611111111</v>
      </c>
      <c r="C106" t="s">
        <v>101</v>
      </c>
      <c r="D106" t="s">
        <v>32</v>
      </c>
      <c r="E106" t="s">
        <v>33</v>
      </c>
      <c r="G106" t="s">
        <v>34</v>
      </c>
      <c r="H106" t="s">
        <v>74</v>
      </c>
      <c r="I106">
        <v>29082</v>
      </c>
      <c r="J106" t="s">
        <v>652</v>
      </c>
      <c r="K106">
        <v>50</v>
      </c>
      <c r="M106" t="s">
        <v>37</v>
      </c>
      <c r="N106" t="s">
        <v>38</v>
      </c>
      <c r="O106">
        <v>49.5</v>
      </c>
      <c r="P106" t="s">
        <v>210</v>
      </c>
      <c r="Q106" s="33">
        <v>408</v>
      </c>
      <c r="R106" s="31">
        <v>37034</v>
      </c>
      <c r="S106" s="31">
        <v>37034</v>
      </c>
    </row>
    <row r="107" spans="1:19" x14ac:dyDescent="0.2">
      <c r="A107" s="71">
        <f t="shared" si="1"/>
        <v>37033</v>
      </c>
      <c r="B107" s="30">
        <v>37033.368055555555</v>
      </c>
      <c r="C107" t="s">
        <v>198</v>
      </c>
      <c r="D107" t="s">
        <v>32</v>
      </c>
      <c r="E107" t="s">
        <v>33</v>
      </c>
      <c r="G107" t="s">
        <v>34</v>
      </c>
      <c r="H107" t="s">
        <v>74</v>
      </c>
      <c r="I107">
        <v>32554</v>
      </c>
      <c r="J107" t="s">
        <v>113</v>
      </c>
      <c r="L107">
        <v>50</v>
      </c>
      <c r="M107" t="s">
        <v>37</v>
      </c>
      <c r="N107" t="s">
        <v>38</v>
      </c>
      <c r="O107">
        <v>54.25</v>
      </c>
      <c r="P107" t="s">
        <v>210</v>
      </c>
      <c r="Q107" s="33">
        <v>12240</v>
      </c>
      <c r="R107" s="31">
        <v>37043</v>
      </c>
      <c r="S107" s="31">
        <v>37072</v>
      </c>
    </row>
    <row r="108" spans="1:19" x14ac:dyDescent="0.2">
      <c r="A108" s="71">
        <f t="shared" si="1"/>
        <v>37033</v>
      </c>
      <c r="B108" s="30">
        <v>37033.37777777778</v>
      </c>
      <c r="C108" t="s">
        <v>345</v>
      </c>
      <c r="D108" t="s">
        <v>350</v>
      </c>
      <c r="E108" t="s">
        <v>33</v>
      </c>
      <c r="G108" t="s">
        <v>63</v>
      </c>
      <c r="H108" t="s">
        <v>80</v>
      </c>
      <c r="I108">
        <v>48724</v>
      </c>
      <c r="J108" t="s">
        <v>681</v>
      </c>
      <c r="L108">
        <v>500</v>
      </c>
      <c r="M108" t="s">
        <v>66</v>
      </c>
      <c r="N108" t="s">
        <v>38</v>
      </c>
      <c r="O108">
        <v>4.335</v>
      </c>
      <c r="P108" t="s">
        <v>217</v>
      </c>
      <c r="Q108" s="33">
        <v>182500</v>
      </c>
      <c r="R108" s="31">
        <v>37257</v>
      </c>
      <c r="S108" s="31">
        <v>37621</v>
      </c>
    </row>
    <row r="109" spans="1:19" x14ac:dyDescent="0.2">
      <c r="A109" s="71">
        <f t="shared" si="1"/>
        <v>37033</v>
      </c>
      <c r="B109" s="30">
        <v>37033.378472222219</v>
      </c>
      <c r="C109" t="s">
        <v>345</v>
      </c>
      <c r="D109" t="s">
        <v>350</v>
      </c>
      <c r="E109" t="s">
        <v>33</v>
      </c>
      <c r="G109" t="s">
        <v>63</v>
      </c>
      <c r="H109" t="s">
        <v>80</v>
      </c>
      <c r="I109">
        <v>43378</v>
      </c>
      <c r="J109" t="s">
        <v>221</v>
      </c>
      <c r="L109" s="32">
        <v>2500</v>
      </c>
      <c r="M109" t="s">
        <v>66</v>
      </c>
      <c r="N109" t="s">
        <v>38</v>
      </c>
      <c r="O109">
        <v>4.08</v>
      </c>
      <c r="P109" t="s">
        <v>214</v>
      </c>
      <c r="Q109" s="33">
        <v>75000</v>
      </c>
      <c r="R109" s="31">
        <v>37043</v>
      </c>
      <c r="S109" s="31">
        <v>37072</v>
      </c>
    </row>
    <row r="110" spans="1:19" x14ac:dyDescent="0.2">
      <c r="A110" s="71">
        <f t="shared" si="1"/>
        <v>37033</v>
      </c>
      <c r="B110" s="30">
        <v>37033.456250000003</v>
      </c>
      <c r="C110" t="s">
        <v>117</v>
      </c>
      <c r="D110" t="s">
        <v>32</v>
      </c>
      <c r="E110" t="s">
        <v>33</v>
      </c>
      <c r="G110" t="s">
        <v>34</v>
      </c>
      <c r="H110" t="s">
        <v>46</v>
      </c>
      <c r="I110">
        <v>50450</v>
      </c>
      <c r="J110" t="s">
        <v>677</v>
      </c>
      <c r="L110">
        <v>25</v>
      </c>
      <c r="M110" t="s">
        <v>37</v>
      </c>
      <c r="N110" t="s">
        <v>38</v>
      </c>
      <c r="O110">
        <v>48</v>
      </c>
      <c r="P110" t="s">
        <v>217</v>
      </c>
      <c r="Q110" s="33">
        <v>31539.25</v>
      </c>
      <c r="R110" s="31">
        <v>37530</v>
      </c>
      <c r="S110" s="31">
        <v>37621</v>
      </c>
    </row>
    <row r="111" spans="1:19" x14ac:dyDescent="0.2">
      <c r="A111" s="71">
        <f t="shared" si="1"/>
        <v>37033</v>
      </c>
      <c r="B111" s="30">
        <v>37033.552083333336</v>
      </c>
      <c r="C111" t="s">
        <v>505</v>
      </c>
      <c r="D111" t="s">
        <v>350</v>
      </c>
      <c r="E111" t="s">
        <v>33</v>
      </c>
      <c r="G111" t="s">
        <v>63</v>
      </c>
      <c r="H111" t="s">
        <v>80</v>
      </c>
      <c r="I111">
        <v>43378</v>
      </c>
      <c r="J111" t="s">
        <v>221</v>
      </c>
      <c r="K111" s="32">
        <v>2500</v>
      </c>
      <c r="M111" t="s">
        <v>66</v>
      </c>
      <c r="N111" t="s">
        <v>38</v>
      </c>
      <c r="O111">
        <v>4.0875000000000004</v>
      </c>
      <c r="P111" t="s">
        <v>220</v>
      </c>
      <c r="Q111" s="33">
        <v>75000</v>
      </c>
      <c r="R111" s="31">
        <v>37043</v>
      </c>
      <c r="S111" s="31">
        <v>37072</v>
      </c>
    </row>
    <row r="112" spans="1:19" x14ac:dyDescent="0.2">
      <c r="A112" s="71">
        <f t="shared" si="1"/>
        <v>37033</v>
      </c>
      <c r="B112" s="30">
        <v>37033.618055555555</v>
      </c>
      <c r="C112" t="s">
        <v>198</v>
      </c>
      <c r="D112" t="s">
        <v>32</v>
      </c>
      <c r="E112" t="s">
        <v>33</v>
      </c>
      <c r="G112" t="s">
        <v>34</v>
      </c>
      <c r="H112" t="s">
        <v>74</v>
      </c>
      <c r="I112">
        <v>32554</v>
      </c>
      <c r="J112" t="s">
        <v>113</v>
      </c>
      <c r="L112">
        <v>50</v>
      </c>
      <c r="M112" t="s">
        <v>37</v>
      </c>
      <c r="N112" t="s">
        <v>38</v>
      </c>
      <c r="O112">
        <v>57.75</v>
      </c>
      <c r="P112" t="s">
        <v>210</v>
      </c>
      <c r="Q112" s="33">
        <v>12240</v>
      </c>
      <c r="R112" s="31">
        <v>37043</v>
      </c>
      <c r="S112" s="31">
        <v>37072</v>
      </c>
    </row>
    <row r="113" spans="1:19" x14ac:dyDescent="0.2">
      <c r="A113" s="71">
        <f t="shared" si="1"/>
        <v>37034</v>
      </c>
      <c r="B113" s="30">
        <v>37034.288194444445</v>
      </c>
      <c r="C113" t="s">
        <v>112</v>
      </c>
      <c r="D113" t="s">
        <v>596</v>
      </c>
      <c r="E113" t="s">
        <v>33</v>
      </c>
      <c r="G113" t="s">
        <v>34</v>
      </c>
      <c r="H113" t="s">
        <v>74</v>
      </c>
      <c r="I113">
        <v>3749</v>
      </c>
      <c r="J113" t="s">
        <v>126</v>
      </c>
      <c r="K113">
        <v>50</v>
      </c>
      <c r="M113" t="s">
        <v>37</v>
      </c>
      <c r="N113" t="s">
        <v>38</v>
      </c>
      <c r="O113">
        <v>57.75</v>
      </c>
      <c r="P113" t="s">
        <v>210</v>
      </c>
      <c r="Q113" s="33">
        <v>12240</v>
      </c>
      <c r="R113" s="31">
        <v>37043</v>
      </c>
      <c r="S113" s="31">
        <v>37072</v>
      </c>
    </row>
    <row r="114" spans="1:19" x14ac:dyDescent="0.2">
      <c r="A114" s="71">
        <f t="shared" si="1"/>
        <v>37034</v>
      </c>
      <c r="B114" s="30">
        <v>37034.545138888891</v>
      </c>
      <c r="C114" t="s">
        <v>198</v>
      </c>
      <c r="D114" t="s">
        <v>32</v>
      </c>
      <c r="E114" t="s">
        <v>33</v>
      </c>
      <c r="G114" t="s">
        <v>34</v>
      </c>
      <c r="H114" t="s">
        <v>35</v>
      </c>
      <c r="I114">
        <v>40695</v>
      </c>
      <c r="J114" t="s">
        <v>658</v>
      </c>
      <c r="K114">
        <v>25</v>
      </c>
      <c r="M114" t="s">
        <v>37</v>
      </c>
      <c r="N114" t="s">
        <v>38</v>
      </c>
      <c r="O114">
        <v>110</v>
      </c>
      <c r="P114" t="s">
        <v>210</v>
      </c>
      <c r="Q114" s="33">
        <v>7714.75</v>
      </c>
      <c r="R114" s="31">
        <v>37135</v>
      </c>
      <c r="S114" s="31">
        <v>37164</v>
      </c>
    </row>
    <row r="115" spans="1:19" x14ac:dyDescent="0.2">
      <c r="A115" s="71">
        <f t="shared" si="1"/>
        <v>37035</v>
      </c>
      <c r="B115" s="30">
        <v>37035.364583333336</v>
      </c>
      <c r="C115" t="s">
        <v>748</v>
      </c>
      <c r="D115" t="s">
        <v>596</v>
      </c>
      <c r="E115" t="s">
        <v>33</v>
      </c>
      <c r="G115" t="s">
        <v>34</v>
      </c>
      <c r="H115" t="s">
        <v>74</v>
      </c>
      <c r="I115">
        <v>51078</v>
      </c>
      <c r="J115" t="s">
        <v>749</v>
      </c>
      <c r="K115">
        <v>50</v>
      </c>
      <c r="M115" t="s">
        <v>37</v>
      </c>
      <c r="N115" t="s">
        <v>38</v>
      </c>
      <c r="O115">
        <v>60.25</v>
      </c>
      <c r="P115" t="s">
        <v>217</v>
      </c>
      <c r="Q115" s="33">
        <v>17137</v>
      </c>
      <c r="R115" s="31">
        <v>37408</v>
      </c>
      <c r="S115" s="31">
        <v>37437</v>
      </c>
    </row>
    <row r="116" spans="1:19" x14ac:dyDescent="0.2">
      <c r="A116" s="71">
        <f t="shared" si="1"/>
        <v>37035</v>
      </c>
      <c r="B116" s="30">
        <v>37035.365277777775</v>
      </c>
      <c r="C116" t="s">
        <v>748</v>
      </c>
      <c r="D116" t="s">
        <v>596</v>
      </c>
      <c r="E116" t="s">
        <v>33</v>
      </c>
      <c r="G116" t="s">
        <v>34</v>
      </c>
      <c r="H116" t="s">
        <v>74</v>
      </c>
      <c r="I116">
        <v>51078</v>
      </c>
      <c r="J116" t="s">
        <v>749</v>
      </c>
      <c r="K116">
        <v>50</v>
      </c>
      <c r="M116" t="s">
        <v>37</v>
      </c>
      <c r="N116" t="s">
        <v>38</v>
      </c>
      <c r="O116">
        <v>60.25</v>
      </c>
      <c r="P116" t="s">
        <v>217</v>
      </c>
      <c r="Q116" s="33">
        <v>17137</v>
      </c>
      <c r="R116" s="31">
        <v>37408</v>
      </c>
      <c r="S116" s="31">
        <v>37437</v>
      </c>
    </row>
    <row r="117" spans="1:19" x14ac:dyDescent="0.2">
      <c r="A117" s="71">
        <f t="shared" si="1"/>
        <v>37035</v>
      </c>
      <c r="B117" s="30">
        <v>37035.53125</v>
      </c>
      <c r="C117" t="s">
        <v>278</v>
      </c>
      <c r="D117" t="s">
        <v>32</v>
      </c>
      <c r="E117" t="s">
        <v>33</v>
      </c>
      <c r="G117" t="s">
        <v>34</v>
      </c>
      <c r="H117" t="s">
        <v>74</v>
      </c>
      <c r="I117">
        <v>32554</v>
      </c>
      <c r="J117" t="s">
        <v>113</v>
      </c>
      <c r="L117">
        <v>50</v>
      </c>
      <c r="M117" t="s">
        <v>37</v>
      </c>
      <c r="N117" t="s">
        <v>38</v>
      </c>
      <c r="O117">
        <v>61.25</v>
      </c>
      <c r="P117" t="s">
        <v>214</v>
      </c>
      <c r="Q117" s="33">
        <v>12240</v>
      </c>
      <c r="R117" s="31">
        <v>37043</v>
      </c>
      <c r="S117" s="31">
        <v>37072</v>
      </c>
    </row>
    <row r="118" spans="1:19" x14ac:dyDescent="0.2">
      <c r="A118" s="71">
        <f t="shared" si="1"/>
        <v>37035</v>
      </c>
      <c r="B118" s="30">
        <v>37035.555555555555</v>
      </c>
      <c r="C118" t="s">
        <v>750</v>
      </c>
      <c r="D118" t="s">
        <v>596</v>
      </c>
      <c r="E118" t="s">
        <v>33</v>
      </c>
      <c r="G118" t="s">
        <v>34</v>
      </c>
      <c r="H118" t="s">
        <v>447</v>
      </c>
      <c r="I118">
        <v>34802</v>
      </c>
      <c r="J118" t="s">
        <v>733</v>
      </c>
      <c r="L118">
        <v>50</v>
      </c>
      <c r="M118" t="s">
        <v>37</v>
      </c>
      <c r="N118" t="s">
        <v>38</v>
      </c>
      <c r="O118">
        <v>54.6</v>
      </c>
      <c r="P118" t="s">
        <v>212</v>
      </c>
      <c r="Q118" s="33">
        <v>510</v>
      </c>
      <c r="R118" s="31">
        <v>37043</v>
      </c>
      <c r="S118" s="31">
        <v>37072</v>
      </c>
    </row>
    <row r="119" spans="1:19" x14ac:dyDescent="0.2">
      <c r="A119" s="71">
        <f t="shared" si="1"/>
        <v>37035</v>
      </c>
      <c r="B119" s="30">
        <v>37035.556250000001</v>
      </c>
      <c r="C119" t="s">
        <v>750</v>
      </c>
      <c r="D119" t="s">
        <v>596</v>
      </c>
      <c r="E119" t="s">
        <v>33</v>
      </c>
      <c r="G119" t="s">
        <v>34</v>
      </c>
      <c r="H119" t="s">
        <v>447</v>
      </c>
      <c r="I119">
        <v>34802</v>
      </c>
      <c r="J119" t="s">
        <v>733</v>
      </c>
      <c r="L119">
        <v>50</v>
      </c>
      <c r="M119" t="s">
        <v>37</v>
      </c>
      <c r="N119" t="s">
        <v>38</v>
      </c>
      <c r="O119">
        <v>54.6</v>
      </c>
      <c r="P119" t="s">
        <v>212</v>
      </c>
      <c r="Q119" s="33">
        <v>510</v>
      </c>
      <c r="R119" s="31">
        <v>37043</v>
      </c>
      <c r="S119" s="31">
        <v>37072</v>
      </c>
    </row>
    <row r="120" spans="1:19" x14ac:dyDescent="0.2">
      <c r="A120" s="71">
        <f t="shared" si="1"/>
        <v>37035</v>
      </c>
      <c r="B120" s="30">
        <v>37035.556250000001</v>
      </c>
      <c r="C120" t="s">
        <v>750</v>
      </c>
      <c r="D120" t="s">
        <v>596</v>
      </c>
      <c r="E120" t="s">
        <v>33</v>
      </c>
      <c r="G120" t="s">
        <v>34</v>
      </c>
      <c r="H120" t="s">
        <v>447</v>
      </c>
      <c r="I120">
        <v>34802</v>
      </c>
      <c r="J120" t="s">
        <v>733</v>
      </c>
      <c r="L120">
        <v>50</v>
      </c>
      <c r="M120" t="s">
        <v>37</v>
      </c>
      <c r="N120" t="s">
        <v>38</v>
      </c>
      <c r="O120">
        <v>54.6</v>
      </c>
      <c r="P120" t="s">
        <v>212</v>
      </c>
      <c r="Q120" s="33">
        <v>510</v>
      </c>
      <c r="R120" s="31">
        <v>37043</v>
      </c>
      <c r="S120" s="31">
        <v>37072</v>
      </c>
    </row>
    <row r="121" spans="1:19" x14ac:dyDescent="0.2">
      <c r="A121" s="71">
        <f t="shared" si="1"/>
        <v>37035</v>
      </c>
      <c r="B121" s="30">
        <v>37035.556944444441</v>
      </c>
      <c r="C121" t="s">
        <v>750</v>
      </c>
      <c r="D121" t="s">
        <v>596</v>
      </c>
      <c r="E121" t="s">
        <v>33</v>
      </c>
      <c r="G121" t="s">
        <v>34</v>
      </c>
      <c r="H121" t="s">
        <v>74</v>
      </c>
      <c r="I121">
        <v>34035</v>
      </c>
      <c r="J121" t="s">
        <v>751</v>
      </c>
      <c r="L121">
        <v>50</v>
      </c>
      <c r="M121" t="s">
        <v>37</v>
      </c>
      <c r="N121" t="s">
        <v>38</v>
      </c>
      <c r="O121">
        <v>29.75</v>
      </c>
      <c r="P121" t="s">
        <v>212</v>
      </c>
      <c r="Q121" s="33">
        <v>38970.720000000001</v>
      </c>
      <c r="R121" s="31">
        <v>37073</v>
      </c>
      <c r="S121" s="31">
        <v>37134</v>
      </c>
    </row>
    <row r="122" spans="1:19" x14ac:dyDescent="0.2">
      <c r="A122" s="71">
        <f t="shared" si="1"/>
        <v>37035</v>
      </c>
      <c r="B122" s="30">
        <v>37035.597916666666</v>
      </c>
      <c r="C122" t="s">
        <v>693</v>
      </c>
      <c r="D122" t="s">
        <v>556</v>
      </c>
      <c r="E122" t="s">
        <v>33</v>
      </c>
      <c r="G122" t="s">
        <v>63</v>
      </c>
      <c r="H122" t="s">
        <v>64</v>
      </c>
      <c r="I122">
        <v>36135</v>
      </c>
      <c r="J122" t="s">
        <v>613</v>
      </c>
      <c r="L122" s="32">
        <v>5000</v>
      </c>
      <c r="M122" t="s">
        <v>66</v>
      </c>
      <c r="N122" t="s">
        <v>38</v>
      </c>
      <c r="O122">
        <v>-1.26</v>
      </c>
      <c r="P122" t="s">
        <v>210</v>
      </c>
      <c r="Q122" s="33">
        <v>150000</v>
      </c>
      <c r="R122" s="31">
        <v>37043</v>
      </c>
      <c r="S122" s="31">
        <v>37072</v>
      </c>
    </row>
    <row r="123" spans="1:19" x14ac:dyDescent="0.2">
      <c r="A123" s="71">
        <f t="shared" si="1"/>
        <v>37035</v>
      </c>
      <c r="B123" s="30">
        <v>37035.600694444445</v>
      </c>
      <c r="C123" t="s">
        <v>200</v>
      </c>
      <c r="D123" t="s">
        <v>118</v>
      </c>
      <c r="E123" t="s">
        <v>33</v>
      </c>
      <c r="G123" t="s">
        <v>34</v>
      </c>
      <c r="H123" t="s">
        <v>74</v>
      </c>
      <c r="I123">
        <v>26302</v>
      </c>
      <c r="J123" t="s">
        <v>710</v>
      </c>
      <c r="L123">
        <v>50</v>
      </c>
      <c r="M123" t="s">
        <v>37</v>
      </c>
      <c r="N123" t="s">
        <v>38</v>
      </c>
      <c r="O123">
        <v>64.25</v>
      </c>
      <c r="P123" t="s">
        <v>212</v>
      </c>
      <c r="Q123" s="33">
        <v>12240</v>
      </c>
      <c r="R123" s="31">
        <v>37043</v>
      </c>
      <c r="S123" s="31">
        <v>37072</v>
      </c>
    </row>
    <row r="124" spans="1:19" x14ac:dyDescent="0.2">
      <c r="A124" s="71">
        <f t="shared" si="1"/>
        <v>37035</v>
      </c>
      <c r="B124" s="30">
        <v>37035.600694444445</v>
      </c>
      <c r="C124" t="s">
        <v>200</v>
      </c>
      <c r="D124" t="s">
        <v>118</v>
      </c>
      <c r="E124" t="s">
        <v>33</v>
      </c>
      <c r="G124" t="s">
        <v>34</v>
      </c>
      <c r="H124" t="s">
        <v>74</v>
      </c>
      <c r="I124">
        <v>51370</v>
      </c>
      <c r="J124" t="s">
        <v>752</v>
      </c>
      <c r="L124">
        <v>50</v>
      </c>
      <c r="M124" t="s">
        <v>37</v>
      </c>
      <c r="N124" t="s">
        <v>38</v>
      </c>
      <c r="O124">
        <v>64.25</v>
      </c>
      <c r="P124" t="s">
        <v>212</v>
      </c>
      <c r="Q124" s="33">
        <v>2856.14</v>
      </c>
      <c r="R124" s="31">
        <v>37046</v>
      </c>
      <c r="S124" s="31">
        <v>37050</v>
      </c>
    </row>
    <row r="125" spans="1:19" x14ac:dyDescent="0.2">
      <c r="A125" s="71" t="e">
        <f t="shared" si="1"/>
        <v>#VALUE!</v>
      </c>
    </row>
    <row r="126" spans="1:19" x14ac:dyDescent="0.2">
      <c r="A126" s="71" t="e">
        <f t="shared" si="1"/>
        <v>#VALUE!</v>
      </c>
    </row>
    <row r="127" spans="1:19" x14ac:dyDescent="0.2">
      <c r="A127" s="71" t="e">
        <f t="shared" si="1"/>
        <v>#VALUE!</v>
      </c>
    </row>
    <row r="128" spans="1:19" x14ac:dyDescent="0.2">
      <c r="A128" s="71" t="e">
        <f t="shared" si="1"/>
        <v>#VALUE!</v>
      </c>
    </row>
    <row r="129" spans="1:1" x14ac:dyDescent="0.2">
      <c r="A129" s="71" t="e">
        <f t="shared" si="1"/>
        <v>#VALUE!</v>
      </c>
    </row>
    <row r="130" spans="1:1" x14ac:dyDescent="0.2">
      <c r="A130" s="71" t="e">
        <f t="shared" si="1"/>
        <v>#VALUE!</v>
      </c>
    </row>
    <row r="131" spans="1:1" x14ac:dyDescent="0.2">
      <c r="A131" s="71" t="e">
        <f t="shared" si="1"/>
        <v>#VALUE!</v>
      </c>
    </row>
    <row r="132" spans="1:1" x14ac:dyDescent="0.2">
      <c r="A132" s="71" t="e">
        <f t="shared" ref="A132:A195" si="2">DATEVALUE(TEXT(B132, "mm/dd/yy"))</f>
        <v>#VALUE!</v>
      </c>
    </row>
    <row r="133" spans="1:1" x14ac:dyDescent="0.2">
      <c r="A133" s="71" t="e">
        <f t="shared" si="2"/>
        <v>#VALUE!</v>
      </c>
    </row>
    <row r="134" spans="1:1" x14ac:dyDescent="0.2">
      <c r="A134" s="71" t="e">
        <f t="shared" si="2"/>
        <v>#VALUE!</v>
      </c>
    </row>
    <row r="135" spans="1:1" x14ac:dyDescent="0.2">
      <c r="A135" s="71" t="e">
        <f t="shared" si="2"/>
        <v>#VALUE!</v>
      </c>
    </row>
    <row r="136" spans="1:1" x14ac:dyDescent="0.2">
      <c r="A136" s="71" t="e">
        <f t="shared" si="2"/>
        <v>#VALUE!</v>
      </c>
    </row>
    <row r="137" spans="1:1" x14ac:dyDescent="0.2">
      <c r="A137" s="71" t="e">
        <f t="shared" si="2"/>
        <v>#VALUE!</v>
      </c>
    </row>
    <row r="138" spans="1:1" x14ac:dyDescent="0.2">
      <c r="A138" s="71" t="e">
        <f t="shared" si="2"/>
        <v>#VALUE!</v>
      </c>
    </row>
    <row r="139" spans="1:1" x14ac:dyDescent="0.2">
      <c r="A139" s="71" t="e">
        <f t="shared" si="2"/>
        <v>#VALUE!</v>
      </c>
    </row>
    <row r="140" spans="1:1" x14ac:dyDescent="0.2">
      <c r="A140" s="71" t="e">
        <f t="shared" si="2"/>
        <v>#VALUE!</v>
      </c>
    </row>
    <row r="141" spans="1:1" x14ac:dyDescent="0.2">
      <c r="A141" s="71" t="e">
        <f t="shared" si="2"/>
        <v>#VALUE!</v>
      </c>
    </row>
    <row r="142" spans="1:1" x14ac:dyDescent="0.2">
      <c r="A142" s="71" t="e">
        <f t="shared" si="2"/>
        <v>#VALUE!</v>
      </c>
    </row>
    <row r="143" spans="1:1" x14ac:dyDescent="0.2">
      <c r="A143" s="71" t="e">
        <f t="shared" si="2"/>
        <v>#VALUE!</v>
      </c>
    </row>
    <row r="144" spans="1:1" x14ac:dyDescent="0.2">
      <c r="A144" s="71" t="e">
        <f t="shared" si="2"/>
        <v>#VALUE!</v>
      </c>
    </row>
    <row r="145" spans="1:1" x14ac:dyDescent="0.2">
      <c r="A145" s="71" t="e">
        <f t="shared" si="2"/>
        <v>#VALUE!</v>
      </c>
    </row>
    <row r="146" spans="1:1" x14ac:dyDescent="0.2">
      <c r="A146" s="71" t="e">
        <f t="shared" si="2"/>
        <v>#VALUE!</v>
      </c>
    </row>
    <row r="147" spans="1:1" x14ac:dyDescent="0.2">
      <c r="A147" s="71" t="e">
        <f t="shared" si="2"/>
        <v>#VALUE!</v>
      </c>
    </row>
    <row r="148" spans="1:1" x14ac:dyDescent="0.2">
      <c r="A148" s="71" t="e">
        <f t="shared" si="2"/>
        <v>#VALUE!</v>
      </c>
    </row>
    <row r="149" spans="1:1" x14ac:dyDescent="0.2">
      <c r="A149" s="71" t="e">
        <f t="shared" si="2"/>
        <v>#VALUE!</v>
      </c>
    </row>
    <row r="150" spans="1:1" x14ac:dyDescent="0.2">
      <c r="A150" s="71" t="e">
        <f t="shared" si="2"/>
        <v>#VALUE!</v>
      </c>
    </row>
    <row r="151" spans="1:1" x14ac:dyDescent="0.2">
      <c r="A151" s="71" t="e">
        <f t="shared" si="2"/>
        <v>#VALUE!</v>
      </c>
    </row>
    <row r="152" spans="1:1" x14ac:dyDescent="0.2">
      <c r="A152" s="71" t="e">
        <f t="shared" si="2"/>
        <v>#VALUE!</v>
      </c>
    </row>
    <row r="153" spans="1:1" x14ac:dyDescent="0.2">
      <c r="A153" s="71" t="e">
        <f t="shared" si="2"/>
        <v>#VALUE!</v>
      </c>
    </row>
    <row r="154" spans="1:1" x14ac:dyDescent="0.2">
      <c r="A154" s="71" t="e">
        <f t="shared" si="2"/>
        <v>#VALUE!</v>
      </c>
    </row>
    <row r="155" spans="1:1" x14ac:dyDescent="0.2">
      <c r="A155" s="71" t="e">
        <f t="shared" si="2"/>
        <v>#VALUE!</v>
      </c>
    </row>
    <row r="156" spans="1:1" x14ac:dyDescent="0.2">
      <c r="A156" s="71" t="e">
        <f t="shared" si="2"/>
        <v>#VALUE!</v>
      </c>
    </row>
    <row r="157" spans="1:1" x14ac:dyDescent="0.2">
      <c r="A157" s="71" t="e">
        <f t="shared" si="2"/>
        <v>#VALUE!</v>
      </c>
    </row>
    <row r="158" spans="1:1" x14ac:dyDescent="0.2">
      <c r="A158" s="71" t="e">
        <f t="shared" si="2"/>
        <v>#VALUE!</v>
      </c>
    </row>
    <row r="159" spans="1:1" x14ac:dyDescent="0.2">
      <c r="A159" s="71" t="e">
        <f t="shared" si="2"/>
        <v>#VALUE!</v>
      </c>
    </row>
    <row r="160" spans="1:1" x14ac:dyDescent="0.2">
      <c r="A160" s="71" t="e">
        <f t="shared" si="2"/>
        <v>#VALUE!</v>
      </c>
    </row>
    <row r="161" spans="1:1" x14ac:dyDescent="0.2">
      <c r="A161" s="71" t="e">
        <f t="shared" si="2"/>
        <v>#VALUE!</v>
      </c>
    </row>
    <row r="162" spans="1:1" x14ac:dyDescent="0.2">
      <c r="A162" s="71" t="e">
        <f t="shared" si="2"/>
        <v>#VALUE!</v>
      </c>
    </row>
    <row r="163" spans="1:1" x14ac:dyDescent="0.2">
      <c r="A163" s="71" t="e">
        <f t="shared" si="2"/>
        <v>#VALUE!</v>
      </c>
    </row>
    <row r="164" spans="1:1" x14ac:dyDescent="0.2">
      <c r="A164" s="71" t="e">
        <f t="shared" si="2"/>
        <v>#VALUE!</v>
      </c>
    </row>
    <row r="165" spans="1:1" x14ac:dyDescent="0.2">
      <c r="A165" s="71" t="e">
        <f t="shared" si="2"/>
        <v>#VALUE!</v>
      </c>
    </row>
    <row r="166" spans="1:1" x14ac:dyDescent="0.2">
      <c r="A166" s="71" t="e">
        <f t="shared" si="2"/>
        <v>#VALUE!</v>
      </c>
    </row>
    <row r="167" spans="1:1" x14ac:dyDescent="0.2">
      <c r="A167" s="71" t="e">
        <f t="shared" si="2"/>
        <v>#VALUE!</v>
      </c>
    </row>
    <row r="168" spans="1:1" x14ac:dyDescent="0.2">
      <c r="A168" s="71" t="e">
        <f t="shared" si="2"/>
        <v>#VALUE!</v>
      </c>
    </row>
    <row r="169" spans="1:1" x14ac:dyDescent="0.2">
      <c r="A169" s="71" t="e">
        <f t="shared" si="2"/>
        <v>#VALUE!</v>
      </c>
    </row>
    <row r="170" spans="1:1" x14ac:dyDescent="0.2">
      <c r="A170" s="71" t="e">
        <f t="shared" si="2"/>
        <v>#VALUE!</v>
      </c>
    </row>
    <row r="171" spans="1:1" x14ac:dyDescent="0.2">
      <c r="A171" s="71" t="e">
        <f t="shared" si="2"/>
        <v>#VALUE!</v>
      </c>
    </row>
    <row r="172" spans="1:1" x14ac:dyDescent="0.2">
      <c r="A172" s="71" t="e">
        <f t="shared" si="2"/>
        <v>#VALUE!</v>
      </c>
    </row>
    <row r="173" spans="1:1" x14ac:dyDescent="0.2">
      <c r="A173" s="71" t="e">
        <f t="shared" si="2"/>
        <v>#VALUE!</v>
      </c>
    </row>
    <row r="174" spans="1:1" x14ac:dyDescent="0.2">
      <c r="A174" s="71" t="e">
        <f t="shared" si="2"/>
        <v>#VALUE!</v>
      </c>
    </row>
    <row r="175" spans="1:1" x14ac:dyDescent="0.2">
      <c r="A175" s="71" t="e">
        <f t="shared" si="2"/>
        <v>#VALUE!</v>
      </c>
    </row>
    <row r="176" spans="1:1" x14ac:dyDescent="0.2">
      <c r="A176" s="71" t="e">
        <f t="shared" si="2"/>
        <v>#VALUE!</v>
      </c>
    </row>
    <row r="177" spans="1:1" x14ac:dyDescent="0.2">
      <c r="A177" s="71" t="e">
        <f t="shared" si="2"/>
        <v>#VALUE!</v>
      </c>
    </row>
    <row r="178" spans="1:1" x14ac:dyDescent="0.2">
      <c r="A178" s="71" t="e">
        <f t="shared" si="2"/>
        <v>#VALUE!</v>
      </c>
    </row>
    <row r="179" spans="1:1" x14ac:dyDescent="0.2">
      <c r="A179" s="71" t="e">
        <f t="shared" si="2"/>
        <v>#VALUE!</v>
      </c>
    </row>
    <row r="180" spans="1:1" x14ac:dyDescent="0.2">
      <c r="A180" s="71" t="e">
        <f t="shared" si="2"/>
        <v>#VALUE!</v>
      </c>
    </row>
    <row r="181" spans="1:1" x14ac:dyDescent="0.2">
      <c r="A181" s="71" t="e">
        <f t="shared" si="2"/>
        <v>#VALUE!</v>
      </c>
    </row>
    <row r="182" spans="1:1" x14ac:dyDescent="0.2">
      <c r="A182" s="71" t="e">
        <f t="shared" si="2"/>
        <v>#VALUE!</v>
      </c>
    </row>
    <row r="183" spans="1:1" x14ac:dyDescent="0.2">
      <c r="A183" s="71" t="e">
        <f t="shared" si="2"/>
        <v>#VALUE!</v>
      </c>
    </row>
    <row r="184" spans="1:1" x14ac:dyDescent="0.2">
      <c r="A184" s="71" t="e">
        <f t="shared" si="2"/>
        <v>#VALUE!</v>
      </c>
    </row>
    <row r="185" spans="1:1" x14ac:dyDescent="0.2">
      <c r="A185" s="71" t="e">
        <f t="shared" si="2"/>
        <v>#VALUE!</v>
      </c>
    </row>
    <row r="186" spans="1:1" x14ac:dyDescent="0.2">
      <c r="A186" s="71" t="e">
        <f t="shared" si="2"/>
        <v>#VALUE!</v>
      </c>
    </row>
    <row r="187" spans="1:1" x14ac:dyDescent="0.2">
      <c r="A187" s="71" t="e">
        <f t="shared" si="2"/>
        <v>#VALUE!</v>
      </c>
    </row>
    <row r="188" spans="1:1" x14ac:dyDescent="0.2">
      <c r="A188" s="71" t="e">
        <f t="shared" si="2"/>
        <v>#VALUE!</v>
      </c>
    </row>
    <row r="189" spans="1:1" x14ac:dyDescent="0.2">
      <c r="A189" s="71" t="e">
        <f t="shared" si="2"/>
        <v>#VALUE!</v>
      </c>
    </row>
    <row r="190" spans="1:1" x14ac:dyDescent="0.2">
      <c r="A190" s="71" t="e">
        <f t="shared" si="2"/>
        <v>#VALUE!</v>
      </c>
    </row>
    <row r="191" spans="1:1" x14ac:dyDescent="0.2">
      <c r="A191" s="71" t="e">
        <f t="shared" si="2"/>
        <v>#VALUE!</v>
      </c>
    </row>
    <row r="192" spans="1:1" x14ac:dyDescent="0.2">
      <c r="A192" s="71" t="e">
        <f t="shared" si="2"/>
        <v>#VALUE!</v>
      </c>
    </row>
    <row r="193" spans="1:1" x14ac:dyDescent="0.2">
      <c r="A193" s="71" t="e">
        <f t="shared" si="2"/>
        <v>#VALUE!</v>
      </c>
    </row>
    <row r="194" spans="1:1" x14ac:dyDescent="0.2">
      <c r="A194" s="71" t="e">
        <f t="shared" si="2"/>
        <v>#VALUE!</v>
      </c>
    </row>
    <row r="195" spans="1:1" x14ac:dyDescent="0.2">
      <c r="A195" s="71" t="e">
        <f t="shared" si="2"/>
        <v>#VALUE!</v>
      </c>
    </row>
    <row r="196" spans="1:1" x14ac:dyDescent="0.2">
      <c r="A196" s="71" t="e">
        <f t="shared" ref="A196:A259" si="3">DATEVALUE(TEXT(B196, "mm/dd/yy"))</f>
        <v>#VALUE!</v>
      </c>
    </row>
    <row r="197" spans="1:1" x14ac:dyDescent="0.2">
      <c r="A197" s="71" t="e">
        <f t="shared" si="3"/>
        <v>#VALUE!</v>
      </c>
    </row>
    <row r="198" spans="1:1" x14ac:dyDescent="0.2">
      <c r="A198" s="71" t="e">
        <f t="shared" si="3"/>
        <v>#VALUE!</v>
      </c>
    </row>
    <row r="199" spans="1:1" x14ac:dyDescent="0.2">
      <c r="A199" s="71" t="e">
        <f t="shared" si="3"/>
        <v>#VALUE!</v>
      </c>
    </row>
    <row r="200" spans="1:1" x14ac:dyDescent="0.2">
      <c r="A200" s="71" t="e">
        <f t="shared" si="3"/>
        <v>#VALUE!</v>
      </c>
    </row>
    <row r="201" spans="1:1" x14ac:dyDescent="0.2">
      <c r="A201" s="71" t="e">
        <f t="shared" si="3"/>
        <v>#VALUE!</v>
      </c>
    </row>
    <row r="202" spans="1:1" x14ac:dyDescent="0.2">
      <c r="A202" s="71" t="e">
        <f t="shared" si="3"/>
        <v>#VALUE!</v>
      </c>
    </row>
    <row r="203" spans="1:1" x14ac:dyDescent="0.2">
      <c r="A203" s="71" t="e">
        <f t="shared" si="3"/>
        <v>#VALUE!</v>
      </c>
    </row>
    <row r="204" spans="1:1" x14ac:dyDescent="0.2">
      <c r="A204" s="71" t="e">
        <f t="shared" si="3"/>
        <v>#VALUE!</v>
      </c>
    </row>
    <row r="205" spans="1:1" x14ac:dyDescent="0.2">
      <c r="A205" s="71" t="e">
        <f t="shared" si="3"/>
        <v>#VALUE!</v>
      </c>
    </row>
    <row r="206" spans="1:1" x14ac:dyDescent="0.2">
      <c r="A206" s="71" t="e">
        <f t="shared" si="3"/>
        <v>#VALUE!</v>
      </c>
    </row>
    <row r="207" spans="1:1" x14ac:dyDescent="0.2">
      <c r="A207" s="71" t="e">
        <f t="shared" si="3"/>
        <v>#VALUE!</v>
      </c>
    </row>
    <row r="208" spans="1:1" x14ac:dyDescent="0.2">
      <c r="A208" s="71" t="e">
        <f t="shared" si="3"/>
        <v>#VALUE!</v>
      </c>
    </row>
    <row r="209" spans="1:1" x14ac:dyDescent="0.2">
      <c r="A209" s="71" t="e">
        <f t="shared" si="3"/>
        <v>#VALUE!</v>
      </c>
    </row>
    <row r="210" spans="1:1" x14ac:dyDescent="0.2">
      <c r="A210" s="71" t="e">
        <f t="shared" si="3"/>
        <v>#VALUE!</v>
      </c>
    </row>
    <row r="211" spans="1:1" x14ac:dyDescent="0.2">
      <c r="A211" s="71" t="e">
        <f t="shared" si="3"/>
        <v>#VALUE!</v>
      </c>
    </row>
    <row r="212" spans="1:1" x14ac:dyDescent="0.2">
      <c r="A212" s="71" t="e">
        <f t="shared" si="3"/>
        <v>#VALUE!</v>
      </c>
    </row>
    <row r="213" spans="1:1" x14ac:dyDescent="0.2">
      <c r="A213" s="71" t="e">
        <f t="shared" si="3"/>
        <v>#VALUE!</v>
      </c>
    </row>
    <row r="214" spans="1:1" x14ac:dyDescent="0.2">
      <c r="A214" s="71" t="e">
        <f t="shared" si="3"/>
        <v>#VALUE!</v>
      </c>
    </row>
    <row r="215" spans="1:1" x14ac:dyDescent="0.2">
      <c r="A215" s="71" t="e">
        <f t="shared" si="3"/>
        <v>#VALUE!</v>
      </c>
    </row>
    <row r="216" spans="1:1" x14ac:dyDescent="0.2">
      <c r="A216" s="71" t="e">
        <f t="shared" si="3"/>
        <v>#VALUE!</v>
      </c>
    </row>
    <row r="217" spans="1:1" x14ac:dyDescent="0.2">
      <c r="A217" s="71" t="e">
        <f t="shared" si="3"/>
        <v>#VALUE!</v>
      </c>
    </row>
    <row r="218" spans="1:1" x14ac:dyDescent="0.2">
      <c r="A218" s="71" t="e">
        <f t="shared" si="3"/>
        <v>#VALUE!</v>
      </c>
    </row>
    <row r="219" spans="1:1" x14ac:dyDescent="0.2">
      <c r="A219" s="71" t="e">
        <f t="shared" si="3"/>
        <v>#VALUE!</v>
      </c>
    </row>
    <row r="220" spans="1:1" x14ac:dyDescent="0.2">
      <c r="A220" s="71" t="e">
        <f t="shared" si="3"/>
        <v>#VALUE!</v>
      </c>
    </row>
    <row r="221" spans="1:1" x14ac:dyDescent="0.2">
      <c r="A221" s="71" t="e">
        <f t="shared" si="3"/>
        <v>#VALUE!</v>
      </c>
    </row>
    <row r="222" spans="1:1" x14ac:dyDescent="0.2">
      <c r="A222" s="71" t="e">
        <f t="shared" si="3"/>
        <v>#VALUE!</v>
      </c>
    </row>
    <row r="223" spans="1:1" x14ac:dyDescent="0.2">
      <c r="A223" s="71" t="e">
        <f t="shared" si="3"/>
        <v>#VALUE!</v>
      </c>
    </row>
    <row r="224" spans="1:1" x14ac:dyDescent="0.2">
      <c r="A224" s="71" t="e">
        <f t="shared" si="3"/>
        <v>#VALUE!</v>
      </c>
    </row>
    <row r="225" spans="1:1" x14ac:dyDescent="0.2">
      <c r="A225" s="71" t="e">
        <f t="shared" si="3"/>
        <v>#VALUE!</v>
      </c>
    </row>
    <row r="226" spans="1:1" x14ac:dyDescent="0.2">
      <c r="A226" s="71" t="e">
        <f t="shared" si="3"/>
        <v>#VALUE!</v>
      </c>
    </row>
    <row r="227" spans="1:1" x14ac:dyDescent="0.2">
      <c r="A227" s="71" t="e">
        <f t="shared" si="3"/>
        <v>#VALUE!</v>
      </c>
    </row>
    <row r="228" spans="1:1" x14ac:dyDescent="0.2">
      <c r="A228" s="71" t="e">
        <f t="shared" si="3"/>
        <v>#VALUE!</v>
      </c>
    </row>
    <row r="229" spans="1:1" x14ac:dyDescent="0.2">
      <c r="A229" s="71" t="e">
        <f t="shared" si="3"/>
        <v>#VALUE!</v>
      </c>
    </row>
    <row r="230" spans="1:1" x14ac:dyDescent="0.2">
      <c r="A230" s="71" t="e">
        <f t="shared" si="3"/>
        <v>#VALUE!</v>
      </c>
    </row>
    <row r="231" spans="1:1" x14ac:dyDescent="0.2">
      <c r="A231" s="71" t="e">
        <f t="shared" si="3"/>
        <v>#VALUE!</v>
      </c>
    </row>
    <row r="232" spans="1:1" x14ac:dyDescent="0.2">
      <c r="A232" s="71" t="e">
        <f t="shared" si="3"/>
        <v>#VALUE!</v>
      </c>
    </row>
    <row r="233" spans="1:1" x14ac:dyDescent="0.2">
      <c r="A233" s="71" t="e">
        <f t="shared" si="3"/>
        <v>#VALUE!</v>
      </c>
    </row>
    <row r="234" spans="1:1" x14ac:dyDescent="0.2">
      <c r="A234" s="71" t="e">
        <f t="shared" si="3"/>
        <v>#VALUE!</v>
      </c>
    </row>
    <row r="235" spans="1:1" x14ac:dyDescent="0.2">
      <c r="A235" s="71" t="e">
        <f t="shared" si="3"/>
        <v>#VALUE!</v>
      </c>
    </row>
    <row r="236" spans="1:1" x14ac:dyDescent="0.2">
      <c r="A236" s="71" t="e">
        <f t="shared" si="3"/>
        <v>#VALUE!</v>
      </c>
    </row>
    <row r="237" spans="1:1" x14ac:dyDescent="0.2">
      <c r="A237" s="71" t="e">
        <f t="shared" si="3"/>
        <v>#VALUE!</v>
      </c>
    </row>
    <row r="238" spans="1:1" x14ac:dyDescent="0.2">
      <c r="A238" s="71" t="e">
        <f t="shared" si="3"/>
        <v>#VALUE!</v>
      </c>
    </row>
    <row r="239" spans="1:1" x14ac:dyDescent="0.2">
      <c r="A239" s="71" t="e">
        <f t="shared" si="3"/>
        <v>#VALUE!</v>
      </c>
    </row>
    <row r="240" spans="1:1" x14ac:dyDescent="0.2">
      <c r="A240" s="71" t="e">
        <f t="shared" si="3"/>
        <v>#VALUE!</v>
      </c>
    </row>
    <row r="241" spans="1:1" x14ac:dyDescent="0.2">
      <c r="A241" s="71" t="e">
        <f t="shared" si="3"/>
        <v>#VALUE!</v>
      </c>
    </row>
    <row r="242" spans="1:1" x14ac:dyDescent="0.2">
      <c r="A242" s="71" t="e">
        <f t="shared" si="3"/>
        <v>#VALUE!</v>
      </c>
    </row>
    <row r="243" spans="1:1" x14ac:dyDescent="0.2">
      <c r="A243" s="71" t="e">
        <f t="shared" si="3"/>
        <v>#VALUE!</v>
      </c>
    </row>
    <row r="244" spans="1:1" x14ac:dyDescent="0.2">
      <c r="A244" s="71" t="e">
        <f t="shared" si="3"/>
        <v>#VALUE!</v>
      </c>
    </row>
    <row r="245" spans="1:1" x14ac:dyDescent="0.2">
      <c r="A245" s="71" t="e">
        <f t="shared" si="3"/>
        <v>#VALUE!</v>
      </c>
    </row>
    <row r="246" spans="1:1" x14ac:dyDescent="0.2">
      <c r="A246" s="71" t="e">
        <f t="shared" si="3"/>
        <v>#VALUE!</v>
      </c>
    </row>
    <row r="247" spans="1:1" x14ac:dyDescent="0.2">
      <c r="A247" s="71" t="e">
        <f t="shared" si="3"/>
        <v>#VALUE!</v>
      </c>
    </row>
    <row r="248" spans="1:1" x14ac:dyDescent="0.2">
      <c r="A248" s="71" t="e">
        <f t="shared" si="3"/>
        <v>#VALUE!</v>
      </c>
    </row>
    <row r="249" spans="1:1" x14ac:dyDescent="0.2">
      <c r="A249" s="71" t="e">
        <f t="shared" si="3"/>
        <v>#VALUE!</v>
      </c>
    </row>
    <row r="250" spans="1:1" x14ac:dyDescent="0.2">
      <c r="A250" s="71" t="e">
        <f t="shared" si="3"/>
        <v>#VALUE!</v>
      </c>
    </row>
    <row r="251" spans="1:1" x14ac:dyDescent="0.2">
      <c r="A251" s="71" t="e">
        <f t="shared" si="3"/>
        <v>#VALUE!</v>
      </c>
    </row>
    <row r="252" spans="1:1" x14ac:dyDescent="0.2">
      <c r="A252" s="71" t="e">
        <f t="shared" si="3"/>
        <v>#VALUE!</v>
      </c>
    </row>
    <row r="253" spans="1:1" x14ac:dyDescent="0.2">
      <c r="A253" s="71" t="e">
        <f t="shared" si="3"/>
        <v>#VALUE!</v>
      </c>
    </row>
    <row r="254" spans="1:1" x14ac:dyDescent="0.2">
      <c r="A254" s="71" t="e">
        <f t="shared" si="3"/>
        <v>#VALUE!</v>
      </c>
    </row>
    <row r="255" spans="1:1" x14ac:dyDescent="0.2">
      <c r="A255" s="71" t="e">
        <f t="shared" si="3"/>
        <v>#VALUE!</v>
      </c>
    </row>
    <row r="256" spans="1:1" x14ac:dyDescent="0.2">
      <c r="A256" s="71" t="e">
        <f t="shared" si="3"/>
        <v>#VALUE!</v>
      </c>
    </row>
    <row r="257" spans="1:1" x14ac:dyDescent="0.2">
      <c r="A257" s="71" t="e">
        <f t="shared" si="3"/>
        <v>#VALUE!</v>
      </c>
    </row>
    <row r="258" spans="1:1" x14ac:dyDescent="0.2">
      <c r="A258" s="71" t="e">
        <f t="shared" si="3"/>
        <v>#VALUE!</v>
      </c>
    </row>
    <row r="259" spans="1:1" x14ac:dyDescent="0.2">
      <c r="A259" s="71" t="e">
        <f t="shared" si="3"/>
        <v>#VALUE!</v>
      </c>
    </row>
    <row r="260" spans="1:1" x14ac:dyDescent="0.2">
      <c r="A260" s="71" t="e">
        <f t="shared" ref="A260:A323" si="4">DATEVALUE(TEXT(B260, "mm/dd/yy"))</f>
        <v>#VALUE!</v>
      </c>
    </row>
    <row r="261" spans="1:1" x14ac:dyDescent="0.2">
      <c r="A261" s="71" t="e">
        <f t="shared" si="4"/>
        <v>#VALUE!</v>
      </c>
    </row>
    <row r="262" spans="1:1" x14ac:dyDescent="0.2">
      <c r="A262" s="71" t="e">
        <f t="shared" si="4"/>
        <v>#VALUE!</v>
      </c>
    </row>
    <row r="263" spans="1:1" x14ac:dyDescent="0.2">
      <c r="A263" s="71" t="e">
        <f t="shared" si="4"/>
        <v>#VALUE!</v>
      </c>
    </row>
    <row r="264" spans="1:1" x14ac:dyDescent="0.2">
      <c r="A264" s="71" t="e">
        <f t="shared" si="4"/>
        <v>#VALUE!</v>
      </c>
    </row>
    <row r="265" spans="1:1" x14ac:dyDescent="0.2">
      <c r="A265" s="71" t="e">
        <f t="shared" si="4"/>
        <v>#VALUE!</v>
      </c>
    </row>
    <row r="266" spans="1:1" x14ac:dyDescent="0.2">
      <c r="A266" s="71" t="e">
        <f t="shared" si="4"/>
        <v>#VALUE!</v>
      </c>
    </row>
    <row r="267" spans="1:1" x14ac:dyDescent="0.2">
      <c r="A267" s="71" t="e">
        <f t="shared" si="4"/>
        <v>#VALUE!</v>
      </c>
    </row>
    <row r="268" spans="1:1" x14ac:dyDescent="0.2">
      <c r="A268" s="71" t="e">
        <f t="shared" si="4"/>
        <v>#VALUE!</v>
      </c>
    </row>
    <row r="269" spans="1:1" x14ac:dyDescent="0.2">
      <c r="A269" s="71" t="e">
        <f t="shared" si="4"/>
        <v>#VALUE!</v>
      </c>
    </row>
    <row r="270" spans="1:1" x14ac:dyDescent="0.2">
      <c r="A270" s="71" t="e">
        <f t="shared" si="4"/>
        <v>#VALUE!</v>
      </c>
    </row>
    <row r="271" spans="1:1" x14ac:dyDescent="0.2">
      <c r="A271" s="71" t="e">
        <f t="shared" si="4"/>
        <v>#VALUE!</v>
      </c>
    </row>
    <row r="272" spans="1:1" x14ac:dyDescent="0.2">
      <c r="A272" s="71" t="e">
        <f t="shared" si="4"/>
        <v>#VALUE!</v>
      </c>
    </row>
    <row r="273" spans="1:1" x14ac:dyDescent="0.2">
      <c r="A273" s="71" t="e">
        <f t="shared" si="4"/>
        <v>#VALUE!</v>
      </c>
    </row>
    <row r="274" spans="1:1" x14ac:dyDescent="0.2">
      <c r="A274" s="71" t="e">
        <f t="shared" si="4"/>
        <v>#VALUE!</v>
      </c>
    </row>
    <row r="275" spans="1:1" x14ac:dyDescent="0.2">
      <c r="A275" s="71" t="e">
        <f t="shared" si="4"/>
        <v>#VALUE!</v>
      </c>
    </row>
    <row r="276" spans="1:1" x14ac:dyDescent="0.2">
      <c r="A276" s="71" t="e">
        <f t="shared" si="4"/>
        <v>#VALUE!</v>
      </c>
    </row>
    <row r="277" spans="1:1" x14ac:dyDescent="0.2">
      <c r="A277" s="71" t="e">
        <f t="shared" si="4"/>
        <v>#VALUE!</v>
      </c>
    </row>
    <row r="278" spans="1:1" x14ac:dyDescent="0.2">
      <c r="A278" s="71" t="e">
        <f t="shared" si="4"/>
        <v>#VALUE!</v>
      </c>
    </row>
    <row r="279" spans="1:1" x14ac:dyDescent="0.2">
      <c r="A279" s="71" t="e">
        <f t="shared" si="4"/>
        <v>#VALUE!</v>
      </c>
    </row>
    <row r="280" spans="1:1" x14ac:dyDescent="0.2">
      <c r="A280" s="71" t="e">
        <f t="shared" si="4"/>
        <v>#VALUE!</v>
      </c>
    </row>
    <row r="281" spans="1:1" x14ac:dyDescent="0.2">
      <c r="A281" s="71" t="e">
        <f t="shared" si="4"/>
        <v>#VALUE!</v>
      </c>
    </row>
    <row r="282" spans="1:1" x14ac:dyDescent="0.2">
      <c r="A282" s="71" t="e">
        <f t="shared" si="4"/>
        <v>#VALUE!</v>
      </c>
    </row>
    <row r="283" spans="1:1" x14ac:dyDescent="0.2">
      <c r="A283" s="71" t="e">
        <f t="shared" si="4"/>
        <v>#VALUE!</v>
      </c>
    </row>
    <row r="284" spans="1:1" x14ac:dyDescent="0.2">
      <c r="A284" s="71" t="e">
        <f t="shared" si="4"/>
        <v>#VALUE!</v>
      </c>
    </row>
    <row r="285" spans="1:1" x14ac:dyDescent="0.2">
      <c r="A285" s="71" t="e">
        <f t="shared" si="4"/>
        <v>#VALUE!</v>
      </c>
    </row>
    <row r="286" spans="1:1" x14ac:dyDescent="0.2">
      <c r="A286" s="71" t="e">
        <f t="shared" si="4"/>
        <v>#VALUE!</v>
      </c>
    </row>
    <row r="287" spans="1:1" x14ac:dyDescent="0.2">
      <c r="A287" s="71" t="e">
        <f t="shared" si="4"/>
        <v>#VALUE!</v>
      </c>
    </row>
    <row r="288" spans="1:1" x14ac:dyDescent="0.2">
      <c r="A288" s="71" t="e">
        <f t="shared" si="4"/>
        <v>#VALUE!</v>
      </c>
    </row>
    <row r="289" spans="1:1" x14ac:dyDescent="0.2">
      <c r="A289" s="71" t="e">
        <f t="shared" si="4"/>
        <v>#VALUE!</v>
      </c>
    </row>
    <row r="290" spans="1:1" x14ac:dyDescent="0.2">
      <c r="A290" s="71" t="e">
        <f t="shared" si="4"/>
        <v>#VALUE!</v>
      </c>
    </row>
    <row r="291" spans="1:1" x14ac:dyDescent="0.2">
      <c r="A291" s="71" t="e">
        <f t="shared" si="4"/>
        <v>#VALUE!</v>
      </c>
    </row>
    <row r="292" spans="1:1" x14ac:dyDescent="0.2">
      <c r="A292" s="71" t="e">
        <f t="shared" si="4"/>
        <v>#VALUE!</v>
      </c>
    </row>
    <row r="293" spans="1:1" x14ac:dyDescent="0.2">
      <c r="A293" s="71" t="e">
        <f t="shared" si="4"/>
        <v>#VALUE!</v>
      </c>
    </row>
    <row r="294" spans="1:1" x14ac:dyDescent="0.2">
      <c r="A294" s="71" t="e">
        <f t="shared" si="4"/>
        <v>#VALUE!</v>
      </c>
    </row>
    <row r="295" spans="1:1" x14ac:dyDescent="0.2">
      <c r="A295" s="71" t="e">
        <f t="shared" si="4"/>
        <v>#VALUE!</v>
      </c>
    </row>
    <row r="296" spans="1:1" x14ac:dyDescent="0.2">
      <c r="A296" s="71" t="e">
        <f t="shared" si="4"/>
        <v>#VALUE!</v>
      </c>
    </row>
    <row r="297" spans="1:1" x14ac:dyDescent="0.2">
      <c r="A297" s="71" t="e">
        <f t="shared" si="4"/>
        <v>#VALUE!</v>
      </c>
    </row>
    <row r="298" spans="1:1" x14ac:dyDescent="0.2">
      <c r="A298" s="71" t="e">
        <f t="shared" si="4"/>
        <v>#VALUE!</v>
      </c>
    </row>
    <row r="299" spans="1:1" x14ac:dyDescent="0.2">
      <c r="A299" s="71" t="e">
        <f t="shared" si="4"/>
        <v>#VALUE!</v>
      </c>
    </row>
    <row r="300" spans="1:1" x14ac:dyDescent="0.2">
      <c r="A300" s="71" t="e">
        <f t="shared" si="4"/>
        <v>#VALUE!</v>
      </c>
    </row>
    <row r="301" spans="1:1" x14ac:dyDescent="0.2">
      <c r="A301" s="71" t="e">
        <f t="shared" si="4"/>
        <v>#VALUE!</v>
      </c>
    </row>
    <row r="302" spans="1:1" x14ac:dyDescent="0.2">
      <c r="A302" s="71" t="e">
        <f t="shared" si="4"/>
        <v>#VALUE!</v>
      </c>
    </row>
    <row r="303" spans="1:1" x14ac:dyDescent="0.2">
      <c r="A303" s="71" t="e">
        <f t="shared" si="4"/>
        <v>#VALUE!</v>
      </c>
    </row>
    <row r="304" spans="1:1" x14ac:dyDescent="0.2">
      <c r="A304" s="71" t="e">
        <f t="shared" si="4"/>
        <v>#VALUE!</v>
      </c>
    </row>
    <row r="305" spans="1:1" x14ac:dyDescent="0.2">
      <c r="A305" s="71" t="e">
        <f t="shared" si="4"/>
        <v>#VALUE!</v>
      </c>
    </row>
    <row r="306" spans="1:1" x14ac:dyDescent="0.2">
      <c r="A306" s="71" t="e">
        <f t="shared" si="4"/>
        <v>#VALUE!</v>
      </c>
    </row>
    <row r="307" spans="1:1" x14ac:dyDescent="0.2">
      <c r="A307" s="71" t="e">
        <f t="shared" si="4"/>
        <v>#VALUE!</v>
      </c>
    </row>
    <row r="308" spans="1:1" x14ac:dyDescent="0.2">
      <c r="A308" s="71" t="e">
        <f t="shared" si="4"/>
        <v>#VALUE!</v>
      </c>
    </row>
    <row r="309" spans="1:1" x14ac:dyDescent="0.2">
      <c r="A309" s="71" t="e">
        <f t="shared" si="4"/>
        <v>#VALUE!</v>
      </c>
    </row>
    <row r="310" spans="1:1" x14ac:dyDescent="0.2">
      <c r="A310" s="71" t="e">
        <f t="shared" si="4"/>
        <v>#VALUE!</v>
      </c>
    </row>
    <row r="311" spans="1:1" x14ac:dyDescent="0.2">
      <c r="A311" s="71" t="e">
        <f t="shared" si="4"/>
        <v>#VALUE!</v>
      </c>
    </row>
    <row r="312" spans="1:1" x14ac:dyDescent="0.2">
      <c r="A312" s="71" t="e">
        <f t="shared" si="4"/>
        <v>#VALUE!</v>
      </c>
    </row>
    <row r="313" spans="1:1" x14ac:dyDescent="0.2">
      <c r="A313" s="71" t="e">
        <f t="shared" si="4"/>
        <v>#VALUE!</v>
      </c>
    </row>
    <row r="314" spans="1:1" x14ac:dyDescent="0.2">
      <c r="A314" s="71" t="e">
        <f t="shared" si="4"/>
        <v>#VALUE!</v>
      </c>
    </row>
    <row r="315" spans="1:1" x14ac:dyDescent="0.2">
      <c r="A315" s="71" t="e">
        <f t="shared" si="4"/>
        <v>#VALUE!</v>
      </c>
    </row>
    <row r="316" spans="1:1" x14ac:dyDescent="0.2">
      <c r="A316" s="71" t="e">
        <f t="shared" si="4"/>
        <v>#VALUE!</v>
      </c>
    </row>
    <row r="317" spans="1:1" x14ac:dyDescent="0.2">
      <c r="A317" s="71" t="e">
        <f t="shared" si="4"/>
        <v>#VALUE!</v>
      </c>
    </row>
    <row r="318" spans="1:1" x14ac:dyDescent="0.2">
      <c r="A318" s="71" t="e">
        <f t="shared" si="4"/>
        <v>#VALUE!</v>
      </c>
    </row>
    <row r="319" spans="1:1" x14ac:dyDescent="0.2">
      <c r="A319" s="71" t="e">
        <f t="shared" si="4"/>
        <v>#VALUE!</v>
      </c>
    </row>
    <row r="320" spans="1:1" x14ac:dyDescent="0.2">
      <c r="A320" s="71" t="e">
        <f t="shared" si="4"/>
        <v>#VALUE!</v>
      </c>
    </row>
    <row r="321" spans="1:1" x14ac:dyDescent="0.2">
      <c r="A321" s="71" t="e">
        <f t="shared" si="4"/>
        <v>#VALUE!</v>
      </c>
    </row>
    <row r="322" spans="1:1" x14ac:dyDescent="0.2">
      <c r="A322" s="71" t="e">
        <f t="shared" si="4"/>
        <v>#VALUE!</v>
      </c>
    </row>
    <row r="323" spans="1:1" x14ac:dyDescent="0.2">
      <c r="A323" s="71" t="e">
        <f t="shared" si="4"/>
        <v>#VALUE!</v>
      </c>
    </row>
    <row r="324" spans="1:1" x14ac:dyDescent="0.2">
      <c r="A324" s="71" t="e">
        <f t="shared" ref="A324:A387" si="5">DATEVALUE(TEXT(B324, "mm/dd/yy"))</f>
        <v>#VALUE!</v>
      </c>
    </row>
    <row r="325" spans="1:1" x14ac:dyDescent="0.2">
      <c r="A325" s="71" t="e">
        <f t="shared" si="5"/>
        <v>#VALUE!</v>
      </c>
    </row>
    <row r="326" spans="1:1" x14ac:dyDescent="0.2">
      <c r="A326" s="71" t="e">
        <f t="shared" si="5"/>
        <v>#VALUE!</v>
      </c>
    </row>
    <row r="327" spans="1:1" x14ac:dyDescent="0.2">
      <c r="A327" s="71" t="e">
        <f t="shared" si="5"/>
        <v>#VALUE!</v>
      </c>
    </row>
    <row r="328" spans="1:1" x14ac:dyDescent="0.2">
      <c r="A328" s="71" t="e">
        <f t="shared" si="5"/>
        <v>#VALUE!</v>
      </c>
    </row>
    <row r="329" spans="1:1" x14ac:dyDescent="0.2">
      <c r="A329" s="71" t="e">
        <f t="shared" si="5"/>
        <v>#VALUE!</v>
      </c>
    </row>
    <row r="330" spans="1:1" x14ac:dyDescent="0.2">
      <c r="A330" s="71" t="e">
        <f t="shared" si="5"/>
        <v>#VALUE!</v>
      </c>
    </row>
    <row r="331" spans="1:1" x14ac:dyDescent="0.2">
      <c r="A331" s="71" t="e">
        <f t="shared" si="5"/>
        <v>#VALUE!</v>
      </c>
    </row>
    <row r="332" spans="1:1" x14ac:dyDescent="0.2">
      <c r="A332" s="71" t="e">
        <f t="shared" si="5"/>
        <v>#VALUE!</v>
      </c>
    </row>
    <row r="333" spans="1:1" x14ac:dyDescent="0.2">
      <c r="A333" s="71" t="e">
        <f t="shared" si="5"/>
        <v>#VALUE!</v>
      </c>
    </row>
    <row r="334" spans="1:1" x14ac:dyDescent="0.2">
      <c r="A334" s="71" t="e">
        <f t="shared" si="5"/>
        <v>#VALUE!</v>
      </c>
    </row>
    <row r="335" spans="1:1" x14ac:dyDescent="0.2">
      <c r="A335" s="71" t="e">
        <f t="shared" si="5"/>
        <v>#VALUE!</v>
      </c>
    </row>
    <row r="336" spans="1:1" x14ac:dyDescent="0.2">
      <c r="A336" s="71" t="e">
        <f t="shared" si="5"/>
        <v>#VALUE!</v>
      </c>
    </row>
    <row r="337" spans="1:1" x14ac:dyDescent="0.2">
      <c r="A337" s="71" t="e">
        <f t="shared" si="5"/>
        <v>#VALUE!</v>
      </c>
    </row>
    <row r="338" spans="1:1" x14ac:dyDescent="0.2">
      <c r="A338" s="71" t="e">
        <f t="shared" si="5"/>
        <v>#VALUE!</v>
      </c>
    </row>
    <row r="339" spans="1:1" x14ac:dyDescent="0.2">
      <c r="A339" s="71" t="e">
        <f t="shared" si="5"/>
        <v>#VALUE!</v>
      </c>
    </row>
    <row r="340" spans="1:1" x14ac:dyDescent="0.2">
      <c r="A340" s="71" t="e">
        <f t="shared" si="5"/>
        <v>#VALUE!</v>
      </c>
    </row>
    <row r="341" spans="1:1" x14ac:dyDescent="0.2">
      <c r="A341" s="71" t="e">
        <f t="shared" si="5"/>
        <v>#VALUE!</v>
      </c>
    </row>
    <row r="342" spans="1:1" x14ac:dyDescent="0.2">
      <c r="A342" s="71" t="e">
        <f t="shared" si="5"/>
        <v>#VALUE!</v>
      </c>
    </row>
    <row r="343" spans="1:1" x14ac:dyDescent="0.2">
      <c r="A343" s="71" t="e">
        <f t="shared" si="5"/>
        <v>#VALUE!</v>
      </c>
    </row>
    <row r="344" spans="1:1" x14ac:dyDescent="0.2">
      <c r="A344" s="71" t="e">
        <f t="shared" si="5"/>
        <v>#VALUE!</v>
      </c>
    </row>
    <row r="345" spans="1:1" x14ac:dyDescent="0.2">
      <c r="A345" s="71" t="e">
        <f t="shared" si="5"/>
        <v>#VALUE!</v>
      </c>
    </row>
    <row r="346" spans="1:1" x14ac:dyDescent="0.2">
      <c r="A346" s="71" t="e">
        <f t="shared" si="5"/>
        <v>#VALUE!</v>
      </c>
    </row>
    <row r="347" spans="1:1" x14ac:dyDescent="0.2">
      <c r="A347" s="71" t="e">
        <f t="shared" si="5"/>
        <v>#VALUE!</v>
      </c>
    </row>
    <row r="348" spans="1:1" x14ac:dyDescent="0.2">
      <c r="A348" s="71" t="e">
        <f t="shared" si="5"/>
        <v>#VALUE!</v>
      </c>
    </row>
    <row r="349" spans="1:1" x14ac:dyDescent="0.2">
      <c r="A349" s="71" t="e">
        <f t="shared" si="5"/>
        <v>#VALUE!</v>
      </c>
    </row>
    <row r="350" spans="1:1" x14ac:dyDescent="0.2">
      <c r="A350" s="71" t="e">
        <f t="shared" si="5"/>
        <v>#VALUE!</v>
      </c>
    </row>
    <row r="351" spans="1:1" x14ac:dyDescent="0.2">
      <c r="A351" s="71" t="e">
        <f t="shared" si="5"/>
        <v>#VALUE!</v>
      </c>
    </row>
    <row r="352" spans="1:1" x14ac:dyDescent="0.2">
      <c r="A352" s="71" t="e">
        <f t="shared" si="5"/>
        <v>#VALUE!</v>
      </c>
    </row>
    <row r="353" spans="1:1" x14ac:dyDescent="0.2">
      <c r="A353" s="71" t="e">
        <f t="shared" si="5"/>
        <v>#VALUE!</v>
      </c>
    </row>
    <row r="354" spans="1:1" x14ac:dyDescent="0.2">
      <c r="A354" s="71" t="e">
        <f t="shared" si="5"/>
        <v>#VALUE!</v>
      </c>
    </row>
    <row r="355" spans="1:1" x14ac:dyDescent="0.2">
      <c r="A355" s="71" t="e">
        <f t="shared" si="5"/>
        <v>#VALUE!</v>
      </c>
    </row>
    <row r="356" spans="1:1" x14ac:dyDescent="0.2">
      <c r="A356" s="71" t="e">
        <f t="shared" si="5"/>
        <v>#VALUE!</v>
      </c>
    </row>
    <row r="357" spans="1:1" x14ac:dyDescent="0.2">
      <c r="A357" s="71" t="e">
        <f t="shared" si="5"/>
        <v>#VALUE!</v>
      </c>
    </row>
    <row r="358" spans="1:1" x14ac:dyDescent="0.2">
      <c r="A358" s="71" t="e">
        <f t="shared" si="5"/>
        <v>#VALUE!</v>
      </c>
    </row>
    <row r="359" spans="1:1" x14ac:dyDescent="0.2">
      <c r="A359" s="71" t="e">
        <f t="shared" si="5"/>
        <v>#VALUE!</v>
      </c>
    </row>
    <row r="360" spans="1:1" x14ac:dyDescent="0.2">
      <c r="A360" s="71" t="e">
        <f t="shared" si="5"/>
        <v>#VALUE!</v>
      </c>
    </row>
    <row r="361" spans="1:1" x14ac:dyDescent="0.2">
      <c r="A361" s="71" t="e">
        <f t="shared" si="5"/>
        <v>#VALUE!</v>
      </c>
    </row>
    <row r="362" spans="1:1" x14ac:dyDescent="0.2">
      <c r="A362" s="71" t="e">
        <f t="shared" si="5"/>
        <v>#VALUE!</v>
      </c>
    </row>
    <row r="363" spans="1:1" x14ac:dyDescent="0.2">
      <c r="A363" s="71" t="e">
        <f t="shared" si="5"/>
        <v>#VALUE!</v>
      </c>
    </row>
    <row r="364" spans="1:1" x14ac:dyDescent="0.2">
      <c r="A364" s="71" t="e">
        <f t="shared" si="5"/>
        <v>#VALUE!</v>
      </c>
    </row>
    <row r="365" spans="1:1" x14ac:dyDescent="0.2">
      <c r="A365" s="71" t="e">
        <f t="shared" si="5"/>
        <v>#VALUE!</v>
      </c>
    </row>
    <row r="366" spans="1:1" x14ac:dyDescent="0.2">
      <c r="A366" s="71" t="e">
        <f t="shared" si="5"/>
        <v>#VALUE!</v>
      </c>
    </row>
    <row r="367" spans="1:1" x14ac:dyDescent="0.2">
      <c r="A367" s="71" t="e">
        <f t="shared" si="5"/>
        <v>#VALUE!</v>
      </c>
    </row>
    <row r="368" spans="1:1" x14ac:dyDescent="0.2">
      <c r="A368" s="71" t="e">
        <f t="shared" si="5"/>
        <v>#VALUE!</v>
      </c>
    </row>
    <row r="369" spans="1:1" x14ac:dyDescent="0.2">
      <c r="A369" s="71" t="e">
        <f t="shared" si="5"/>
        <v>#VALUE!</v>
      </c>
    </row>
    <row r="370" spans="1:1" x14ac:dyDescent="0.2">
      <c r="A370" s="71" t="e">
        <f t="shared" si="5"/>
        <v>#VALUE!</v>
      </c>
    </row>
    <row r="371" spans="1:1" x14ac:dyDescent="0.2">
      <c r="A371" s="71" t="e">
        <f t="shared" si="5"/>
        <v>#VALUE!</v>
      </c>
    </row>
    <row r="372" spans="1:1" x14ac:dyDescent="0.2">
      <c r="A372" s="71" t="e">
        <f t="shared" si="5"/>
        <v>#VALUE!</v>
      </c>
    </row>
    <row r="373" spans="1:1" x14ac:dyDescent="0.2">
      <c r="A373" s="71" t="e">
        <f t="shared" si="5"/>
        <v>#VALUE!</v>
      </c>
    </row>
    <row r="374" spans="1:1" x14ac:dyDescent="0.2">
      <c r="A374" s="71" t="e">
        <f t="shared" si="5"/>
        <v>#VALUE!</v>
      </c>
    </row>
    <row r="375" spans="1:1" x14ac:dyDescent="0.2">
      <c r="A375" s="71" t="e">
        <f t="shared" si="5"/>
        <v>#VALUE!</v>
      </c>
    </row>
    <row r="376" spans="1:1" x14ac:dyDescent="0.2">
      <c r="A376" s="71" t="e">
        <f t="shared" si="5"/>
        <v>#VALUE!</v>
      </c>
    </row>
    <row r="377" spans="1:1" x14ac:dyDescent="0.2">
      <c r="A377" s="71" t="e">
        <f t="shared" si="5"/>
        <v>#VALUE!</v>
      </c>
    </row>
    <row r="378" spans="1:1" x14ac:dyDescent="0.2">
      <c r="A378" s="71" t="e">
        <f t="shared" si="5"/>
        <v>#VALUE!</v>
      </c>
    </row>
    <row r="379" spans="1:1" x14ac:dyDescent="0.2">
      <c r="A379" s="71" t="e">
        <f t="shared" si="5"/>
        <v>#VALUE!</v>
      </c>
    </row>
    <row r="380" spans="1:1" x14ac:dyDescent="0.2">
      <c r="A380" s="71" t="e">
        <f t="shared" si="5"/>
        <v>#VALUE!</v>
      </c>
    </row>
    <row r="381" spans="1:1" x14ac:dyDescent="0.2">
      <c r="A381" s="71" t="e">
        <f t="shared" si="5"/>
        <v>#VALUE!</v>
      </c>
    </row>
    <row r="382" spans="1:1" x14ac:dyDescent="0.2">
      <c r="A382" s="71" t="e">
        <f t="shared" si="5"/>
        <v>#VALUE!</v>
      </c>
    </row>
    <row r="383" spans="1:1" x14ac:dyDescent="0.2">
      <c r="A383" s="71" t="e">
        <f t="shared" si="5"/>
        <v>#VALUE!</v>
      </c>
    </row>
    <row r="384" spans="1:1" x14ac:dyDescent="0.2">
      <c r="A384" s="71" t="e">
        <f t="shared" si="5"/>
        <v>#VALUE!</v>
      </c>
    </row>
    <row r="385" spans="1:1" x14ac:dyDescent="0.2">
      <c r="A385" s="71" t="e">
        <f t="shared" si="5"/>
        <v>#VALUE!</v>
      </c>
    </row>
    <row r="386" spans="1:1" x14ac:dyDescent="0.2">
      <c r="A386" s="71" t="e">
        <f t="shared" si="5"/>
        <v>#VALUE!</v>
      </c>
    </row>
    <row r="387" spans="1:1" x14ac:dyDescent="0.2">
      <c r="A387" s="71" t="e">
        <f t="shared" si="5"/>
        <v>#VALUE!</v>
      </c>
    </row>
    <row r="388" spans="1:1" x14ac:dyDescent="0.2">
      <c r="A388" s="71" t="e">
        <f t="shared" ref="A388:A451" si="6">DATEVALUE(TEXT(B388, "mm/dd/yy"))</f>
        <v>#VALUE!</v>
      </c>
    </row>
    <row r="389" spans="1:1" x14ac:dyDescent="0.2">
      <c r="A389" s="71" t="e">
        <f t="shared" si="6"/>
        <v>#VALUE!</v>
      </c>
    </row>
    <row r="390" spans="1:1" x14ac:dyDescent="0.2">
      <c r="A390" s="71" t="e">
        <f t="shared" si="6"/>
        <v>#VALUE!</v>
      </c>
    </row>
    <row r="391" spans="1:1" x14ac:dyDescent="0.2">
      <c r="A391" s="71" t="e">
        <f t="shared" si="6"/>
        <v>#VALUE!</v>
      </c>
    </row>
    <row r="392" spans="1:1" x14ac:dyDescent="0.2">
      <c r="A392" s="71" t="e">
        <f t="shared" si="6"/>
        <v>#VALUE!</v>
      </c>
    </row>
    <row r="393" spans="1:1" x14ac:dyDescent="0.2">
      <c r="A393" s="71" t="e">
        <f t="shared" si="6"/>
        <v>#VALUE!</v>
      </c>
    </row>
    <row r="394" spans="1:1" x14ac:dyDescent="0.2">
      <c r="A394" s="71" t="e">
        <f t="shared" si="6"/>
        <v>#VALUE!</v>
      </c>
    </row>
    <row r="395" spans="1:1" x14ac:dyDescent="0.2">
      <c r="A395" s="71" t="e">
        <f t="shared" si="6"/>
        <v>#VALUE!</v>
      </c>
    </row>
    <row r="396" spans="1:1" x14ac:dyDescent="0.2">
      <c r="A396" s="71" t="e">
        <f t="shared" si="6"/>
        <v>#VALUE!</v>
      </c>
    </row>
    <row r="397" spans="1:1" x14ac:dyDescent="0.2">
      <c r="A397" s="71" t="e">
        <f t="shared" si="6"/>
        <v>#VALUE!</v>
      </c>
    </row>
    <row r="398" spans="1:1" x14ac:dyDescent="0.2">
      <c r="A398" s="71" t="e">
        <f t="shared" si="6"/>
        <v>#VALUE!</v>
      </c>
    </row>
    <row r="399" spans="1:1" x14ac:dyDescent="0.2">
      <c r="A399" s="71" t="e">
        <f t="shared" si="6"/>
        <v>#VALUE!</v>
      </c>
    </row>
    <row r="400" spans="1:1" x14ac:dyDescent="0.2">
      <c r="A400" s="71" t="e">
        <f t="shared" si="6"/>
        <v>#VALUE!</v>
      </c>
    </row>
    <row r="401" spans="1:1" x14ac:dyDescent="0.2">
      <c r="A401" s="71" t="e">
        <f t="shared" si="6"/>
        <v>#VALUE!</v>
      </c>
    </row>
    <row r="402" spans="1:1" x14ac:dyDescent="0.2">
      <c r="A402" s="71" t="e">
        <f t="shared" si="6"/>
        <v>#VALUE!</v>
      </c>
    </row>
    <row r="403" spans="1:1" x14ac:dyDescent="0.2">
      <c r="A403" s="71" t="e">
        <f t="shared" si="6"/>
        <v>#VALUE!</v>
      </c>
    </row>
    <row r="404" spans="1:1" x14ac:dyDescent="0.2">
      <c r="A404" s="71" t="e">
        <f t="shared" si="6"/>
        <v>#VALUE!</v>
      </c>
    </row>
    <row r="405" spans="1:1" x14ac:dyDescent="0.2">
      <c r="A405" s="71" t="e">
        <f t="shared" si="6"/>
        <v>#VALUE!</v>
      </c>
    </row>
    <row r="406" spans="1:1" x14ac:dyDescent="0.2">
      <c r="A406" s="71" t="e">
        <f t="shared" si="6"/>
        <v>#VALUE!</v>
      </c>
    </row>
    <row r="407" spans="1:1" x14ac:dyDescent="0.2">
      <c r="A407" s="71" t="e">
        <f t="shared" si="6"/>
        <v>#VALUE!</v>
      </c>
    </row>
    <row r="408" spans="1:1" x14ac:dyDescent="0.2">
      <c r="A408" s="71" t="e">
        <f t="shared" si="6"/>
        <v>#VALUE!</v>
      </c>
    </row>
    <row r="409" spans="1:1" x14ac:dyDescent="0.2">
      <c r="A409" s="71" t="e">
        <f t="shared" si="6"/>
        <v>#VALUE!</v>
      </c>
    </row>
    <row r="410" spans="1:1" x14ac:dyDescent="0.2">
      <c r="A410" s="71" t="e">
        <f t="shared" si="6"/>
        <v>#VALUE!</v>
      </c>
    </row>
    <row r="411" spans="1:1" x14ac:dyDescent="0.2">
      <c r="A411" s="71" t="e">
        <f t="shared" si="6"/>
        <v>#VALUE!</v>
      </c>
    </row>
    <row r="412" spans="1:1" x14ac:dyDescent="0.2">
      <c r="A412" s="71" t="e">
        <f t="shared" si="6"/>
        <v>#VALUE!</v>
      </c>
    </row>
    <row r="413" spans="1:1" x14ac:dyDescent="0.2">
      <c r="A413" s="71" t="e">
        <f t="shared" si="6"/>
        <v>#VALUE!</v>
      </c>
    </row>
    <row r="414" spans="1:1" x14ac:dyDescent="0.2">
      <c r="A414" s="71" t="e">
        <f t="shared" si="6"/>
        <v>#VALUE!</v>
      </c>
    </row>
    <row r="415" spans="1:1" x14ac:dyDescent="0.2">
      <c r="A415" s="71" t="e">
        <f t="shared" si="6"/>
        <v>#VALUE!</v>
      </c>
    </row>
    <row r="416" spans="1:1" x14ac:dyDescent="0.2">
      <c r="A416" s="71" t="e">
        <f t="shared" si="6"/>
        <v>#VALUE!</v>
      </c>
    </row>
    <row r="417" spans="1:1" x14ac:dyDescent="0.2">
      <c r="A417" s="71" t="e">
        <f t="shared" si="6"/>
        <v>#VALUE!</v>
      </c>
    </row>
    <row r="418" spans="1:1" x14ac:dyDescent="0.2">
      <c r="A418" s="71" t="e">
        <f t="shared" si="6"/>
        <v>#VALUE!</v>
      </c>
    </row>
    <row r="419" spans="1:1" x14ac:dyDescent="0.2">
      <c r="A419" s="71" t="e">
        <f t="shared" si="6"/>
        <v>#VALUE!</v>
      </c>
    </row>
    <row r="420" spans="1:1" x14ac:dyDescent="0.2">
      <c r="A420" s="71" t="e">
        <f t="shared" si="6"/>
        <v>#VALUE!</v>
      </c>
    </row>
    <row r="421" spans="1:1" x14ac:dyDescent="0.2">
      <c r="A421" s="71" t="e">
        <f t="shared" si="6"/>
        <v>#VALUE!</v>
      </c>
    </row>
    <row r="422" spans="1:1" x14ac:dyDescent="0.2">
      <c r="A422" s="71" t="e">
        <f t="shared" si="6"/>
        <v>#VALUE!</v>
      </c>
    </row>
    <row r="423" spans="1:1" x14ac:dyDescent="0.2">
      <c r="A423" s="71" t="e">
        <f t="shared" si="6"/>
        <v>#VALUE!</v>
      </c>
    </row>
    <row r="424" spans="1:1" x14ac:dyDescent="0.2">
      <c r="A424" s="71" t="e">
        <f t="shared" si="6"/>
        <v>#VALUE!</v>
      </c>
    </row>
    <row r="425" spans="1:1" x14ac:dyDescent="0.2">
      <c r="A425" s="71" t="e">
        <f t="shared" si="6"/>
        <v>#VALUE!</v>
      </c>
    </row>
    <row r="426" spans="1:1" x14ac:dyDescent="0.2">
      <c r="A426" s="71" t="e">
        <f t="shared" si="6"/>
        <v>#VALUE!</v>
      </c>
    </row>
    <row r="427" spans="1:1" x14ac:dyDescent="0.2">
      <c r="A427" s="71" t="e">
        <f t="shared" si="6"/>
        <v>#VALUE!</v>
      </c>
    </row>
    <row r="428" spans="1:1" x14ac:dyDescent="0.2">
      <c r="A428" s="71" t="e">
        <f t="shared" si="6"/>
        <v>#VALUE!</v>
      </c>
    </row>
    <row r="429" spans="1:1" x14ac:dyDescent="0.2">
      <c r="A429" s="71" t="e">
        <f t="shared" si="6"/>
        <v>#VALUE!</v>
      </c>
    </row>
    <row r="430" spans="1:1" x14ac:dyDescent="0.2">
      <c r="A430" s="71" t="e">
        <f t="shared" si="6"/>
        <v>#VALUE!</v>
      </c>
    </row>
    <row r="431" spans="1:1" x14ac:dyDescent="0.2">
      <c r="A431" s="71" t="e">
        <f t="shared" si="6"/>
        <v>#VALUE!</v>
      </c>
    </row>
    <row r="432" spans="1:1" x14ac:dyDescent="0.2">
      <c r="A432" s="71" t="e">
        <f t="shared" si="6"/>
        <v>#VALUE!</v>
      </c>
    </row>
    <row r="433" spans="1:1" x14ac:dyDescent="0.2">
      <c r="A433" s="71" t="e">
        <f t="shared" si="6"/>
        <v>#VALUE!</v>
      </c>
    </row>
    <row r="434" spans="1:1" x14ac:dyDescent="0.2">
      <c r="A434" s="71" t="e">
        <f t="shared" si="6"/>
        <v>#VALUE!</v>
      </c>
    </row>
    <row r="435" spans="1:1" x14ac:dyDescent="0.2">
      <c r="A435" s="71" t="e">
        <f t="shared" si="6"/>
        <v>#VALUE!</v>
      </c>
    </row>
    <row r="436" spans="1:1" x14ac:dyDescent="0.2">
      <c r="A436" s="71" t="e">
        <f t="shared" si="6"/>
        <v>#VALUE!</v>
      </c>
    </row>
    <row r="437" spans="1:1" x14ac:dyDescent="0.2">
      <c r="A437" s="71" t="e">
        <f t="shared" si="6"/>
        <v>#VALUE!</v>
      </c>
    </row>
    <row r="438" spans="1:1" x14ac:dyDescent="0.2">
      <c r="A438" s="71" t="e">
        <f t="shared" si="6"/>
        <v>#VALUE!</v>
      </c>
    </row>
    <row r="439" spans="1:1" x14ac:dyDescent="0.2">
      <c r="A439" s="71" t="e">
        <f t="shared" si="6"/>
        <v>#VALUE!</v>
      </c>
    </row>
    <row r="440" spans="1:1" x14ac:dyDescent="0.2">
      <c r="A440" s="71" t="e">
        <f t="shared" si="6"/>
        <v>#VALUE!</v>
      </c>
    </row>
    <row r="441" spans="1:1" x14ac:dyDescent="0.2">
      <c r="A441" s="71" t="e">
        <f t="shared" si="6"/>
        <v>#VALUE!</v>
      </c>
    </row>
    <row r="442" spans="1:1" x14ac:dyDescent="0.2">
      <c r="A442" s="71" t="e">
        <f t="shared" si="6"/>
        <v>#VALUE!</v>
      </c>
    </row>
    <row r="443" spans="1:1" x14ac:dyDescent="0.2">
      <c r="A443" s="71" t="e">
        <f t="shared" si="6"/>
        <v>#VALUE!</v>
      </c>
    </row>
    <row r="444" spans="1:1" x14ac:dyDescent="0.2">
      <c r="A444" s="71" t="e">
        <f t="shared" si="6"/>
        <v>#VALUE!</v>
      </c>
    </row>
    <row r="445" spans="1:1" x14ac:dyDescent="0.2">
      <c r="A445" s="71" t="e">
        <f t="shared" si="6"/>
        <v>#VALUE!</v>
      </c>
    </row>
    <row r="446" spans="1:1" x14ac:dyDescent="0.2">
      <c r="A446" s="71" t="e">
        <f t="shared" si="6"/>
        <v>#VALUE!</v>
      </c>
    </row>
    <row r="447" spans="1:1" x14ac:dyDescent="0.2">
      <c r="A447" s="71" t="e">
        <f t="shared" si="6"/>
        <v>#VALUE!</v>
      </c>
    </row>
    <row r="448" spans="1:1" x14ac:dyDescent="0.2">
      <c r="A448" s="71" t="e">
        <f t="shared" si="6"/>
        <v>#VALUE!</v>
      </c>
    </row>
    <row r="449" spans="1:1" x14ac:dyDescent="0.2">
      <c r="A449" s="71" t="e">
        <f t="shared" si="6"/>
        <v>#VALUE!</v>
      </c>
    </row>
    <row r="450" spans="1:1" x14ac:dyDescent="0.2">
      <c r="A450" s="71" t="e">
        <f t="shared" si="6"/>
        <v>#VALUE!</v>
      </c>
    </row>
    <row r="451" spans="1:1" x14ac:dyDescent="0.2">
      <c r="A451" s="71" t="e">
        <f t="shared" si="6"/>
        <v>#VALUE!</v>
      </c>
    </row>
    <row r="467" spans="5:31" x14ac:dyDescent="0.2">
      <c r="E467">
        <v>1282011</v>
      </c>
      <c r="F467">
        <v>37034.285474536999</v>
      </c>
      <c r="G467" t="s">
        <v>111</v>
      </c>
      <c r="H467" t="s">
        <v>32</v>
      </c>
      <c r="I467" t="s">
        <v>33</v>
      </c>
      <c r="K467" t="s">
        <v>34</v>
      </c>
      <c r="L467" t="s">
        <v>74</v>
      </c>
      <c r="M467">
        <v>29084</v>
      </c>
      <c r="N467" t="s">
        <v>682</v>
      </c>
      <c r="O467">
        <v>50</v>
      </c>
      <c r="R467" t="s">
        <v>37</v>
      </c>
      <c r="S467" t="s">
        <v>38</v>
      </c>
      <c r="T467">
        <v>35.25</v>
      </c>
      <c r="U467" t="s">
        <v>683</v>
      </c>
      <c r="V467" t="s">
        <v>94</v>
      </c>
      <c r="W467" t="s">
        <v>95</v>
      </c>
      <c r="X467" t="s">
        <v>42</v>
      </c>
      <c r="Y467" t="s">
        <v>43</v>
      </c>
      <c r="Z467" t="s">
        <v>44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">
      <c r="E468">
        <v>1282015</v>
      </c>
      <c r="F468">
        <v>37034.286435185197</v>
      </c>
      <c r="G468" t="s">
        <v>88</v>
      </c>
      <c r="H468" t="s">
        <v>32</v>
      </c>
      <c r="I468" t="s">
        <v>33</v>
      </c>
      <c r="K468" t="s">
        <v>34</v>
      </c>
      <c r="L468" t="s">
        <v>74</v>
      </c>
      <c r="M468">
        <v>29082</v>
      </c>
      <c r="N468" t="s">
        <v>684</v>
      </c>
      <c r="O468">
        <v>50</v>
      </c>
      <c r="R468" t="s">
        <v>37</v>
      </c>
      <c r="S468" t="s">
        <v>38</v>
      </c>
      <c r="T468">
        <v>45.25</v>
      </c>
      <c r="U468" t="s">
        <v>685</v>
      </c>
      <c r="V468" t="s">
        <v>77</v>
      </c>
      <c r="W468" t="s">
        <v>90</v>
      </c>
      <c r="X468" t="s">
        <v>42</v>
      </c>
      <c r="Y468" t="s">
        <v>43</v>
      </c>
      <c r="Z468" t="s">
        <v>44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">
      <c r="E469">
        <v>1282037</v>
      </c>
      <c r="F469">
        <v>37034.2913541667</v>
      </c>
      <c r="G469" t="s">
        <v>111</v>
      </c>
      <c r="H469" t="s">
        <v>32</v>
      </c>
      <c r="I469" t="s">
        <v>33</v>
      </c>
      <c r="K469" t="s">
        <v>34</v>
      </c>
      <c r="L469" t="s">
        <v>74</v>
      </c>
      <c r="M469">
        <v>29086</v>
      </c>
      <c r="N469" t="s">
        <v>686</v>
      </c>
      <c r="O469">
        <v>50</v>
      </c>
      <c r="R469" t="s">
        <v>37</v>
      </c>
      <c r="S469" t="s">
        <v>38</v>
      </c>
      <c r="T469">
        <v>32.25</v>
      </c>
      <c r="U469" t="s">
        <v>683</v>
      </c>
      <c r="V469" t="s">
        <v>94</v>
      </c>
      <c r="W469" t="s">
        <v>95</v>
      </c>
      <c r="X469" t="s">
        <v>42</v>
      </c>
      <c r="Y469" t="s">
        <v>43</v>
      </c>
      <c r="Z469" t="s">
        <v>44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">
      <c r="E470">
        <v>1282038</v>
      </c>
      <c r="F470">
        <v>37034.291469907403</v>
      </c>
      <c r="G470" t="s">
        <v>111</v>
      </c>
      <c r="H470" t="s">
        <v>32</v>
      </c>
      <c r="I470" t="s">
        <v>33</v>
      </c>
      <c r="K470" t="s">
        <v>34</v>
      </c>
      <c r="L470" t="s">
        <v>74</v>
      </c>
      <c r="M470">
        <v>29086</v>
      </c>
      <c r="N470" t="s">
        <v>686</v>
      </c>
      <c r="O470">
        <v>50</v>
      </c>
      <c r="R470" t="s">
        <v>37</v>
      </c>
      <c r="S470" t="s">
        <v>38</v>
      </c>
      <c r="T470">
        <v>32</v>
      </c>
      <c r="U470" t="s">
        <v>683</v>
      </c>
      <c r="V470" t="s">
        <v>94</v>
      </c>
      <c r="W470" t="s">
        <v>95</v>
      </c>
      <c r="X470" t="s">
        <v>42</v>
      </c>
      <c r="Y470" t="s">
        <v>43</v>
      </c>
      <c r="Z470" t="s">
        <v>44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">
      <c r="E471">
        <v>1282889</v>
      </c>
      <c r="F471">
        <v>37034.347905092603</v>
      </c>
      <c r="G471" t="s">
        <v>253</v>
      </c>
      <c r="H471" t="s">
        <v>32</v>
      </c>
      <c r="I471" t="s">
        <v>33</v>
      </c>
      <c r="K471" t="s">
        <v>34</v>
      </c>
      <c r="L471" t="s">
        <v>35</v>
      </c>
      <c r="M471">
        <v>40715</v>
      </c>
      <c r="N471" t="s">
        <v>687</v>
      </c>
      <c r="O471">
        <v>25</v>
      </c>
      <c r="R471" t="s">
        <v>37</v>
      </c>
      <c r="S471" t="s">
        <v>38</v>
      </c>
      <c r="T471">
        <v>426</v>
      </c>
      <c r="U471" t="s">
        <v>688</v>
      </c>
      <c r="V471" t="s">
        <v>399</v>
      </c>
      <c r="W471" t="s">
        <v>41</v>
      </c>
      <c r="X471" t="s">
        <v>42</v>
      </c>
      <c r="Y471" t="s">
        <v>43</v>
      </c>
      <c r="Z471" t="s">
        <v>44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">
      <c r="E472">
        <v>1283153</v>
      </c>
      <c r="F472">
        <v>37034.356724537</v>
      </c>
      <c r="G472" t="s">
        <v>91</v>
      </c>
      <c r="H472" t="s">
        <v>596</v>
      </c>
      <c r="I472" t="s">
        <v>33</v>
      </c>
      <c r="K472" t="s">
        <v>34</v>
      </c>
      <c r="L472" t="s">
        <v>447</v>
      </c>
      <c r="M472">
        <v>34839</v>
      </c>
      <c r="N472" t="s">
        <v>689</v>
      </c>
      <c r="P472">
        <v>50</v>
      </c>
      <c r="R472" t="s">
        <v>37</v>
      </c>
      <c r="S472" t="s">
        <v>38</v>
      </c>
      <c r="T472">
        <v>40.5</v>
      </c>
      <c r="U472" t="s">
        <v>655</v>
      </c>
      <c r="V472" t="s">
        <v>482</v>
      </c>
      <c r="W472" t="s">
        <v>483</v>
      </c>
      <c r="X472" t="s">
        <v>42</v>
      </c>
      <c r="Y472" t="s">
        <v>43</v>
      </c>
      <c r="Z472" t="s">
        <v>44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">
      <c r="E473">
        <v>1283297</v>
      </c>
      <c r="F473">
        <v>37034.359583333302</v>
      </c>
      <c r="G473" t="s">
        <v>467</v>
      </c>
      <c r="H473" t="s">
        <v>118</v>
      </c>
      <c r="I473" t="s">
        <v>33</v>
      </c>
      <c r="K473" t="s">
        <v>34</v>
      </c>
      <c r="L473" t="s">
        <v>74</v>
      </c>
      <c r="M473">
        <v>26116</v>
      </c>
      <c r="N473" t="s">
        <v>690</v>
      </c>
      <c r="P473">
        <v>50</v>
      </c>
      <c r="R473" t="s">
        <v>37</v>
      </c>
      <c r="S473" t="s">
        <v>38</v>
      </c>
      <c r="T473">
        <v>55.5</v>
      </c>
      <c r="U473" t="s">
        <v>150</v>
      </c>
      <c r="V473" t="s">
        <v>123</v>
      </c>
      <c r="W473" t="s">
        <v>124</v>
      </c>
      <c r="X473" t="s">
        <v>42</v>
      </c>
      <c r="Y473" t="s">
        <v>43</v>
      </c>
      <c r="Z473" t="s">
        <v>44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">
      <c r="E474">
        <v>1284795</v>
      </c>
      <c r="F474">
        <v>37034.393333333297</v>
      </c>
      <c r="G474" t="s">
        <v>103</v>
      </c>
      <c r="H474" t="s">
        <v>32</v>
      </c>
      <c r="I474" t="s">
        <v>33</v>
      </c>
      <c r="K474" t="s">
        <v>34</v>
      </c>
      <c r="L474" t="s">
        <v>35</v>
      </c>
      <c r="M474">
        <v>40719</v>
      </c>
      <c r="N474" t="s">
        <v>398</v>
      </c>
      <c r="O474">
        <v>25</v>
      </c>
      <c r="R474" t="s">
        <v>37</v>
      </c>
      <c r="S474" t="s">
        <v>38</v>
      </c>
      <c r="T474">
        <v>237</v>
      </c>
      <c r="U474" t="s">
        <v>688</v>
      </c>
      <c r="V474" t="s">
        <v>399</v>
      </c>
      <c r="W474" t="s">
        <v>41</v>
      </c>
      <c r="X474" t="s">
        <v>42</v>
      </c>
      <c r="Y474" t="s">
        <v>43</v>
      </c>
      <c r="Z474" t="s">
        <v>44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">
      <c r="E475">
        <v>1284914</v>
      </c>
      <c r="F475">
        <v>37034.397291666697</v>
      </c>
      <c r="G475" t="s">
        <v>101</v>
      </c>
      <c r="H475" t="s">
        <v>118</v>
      </c>
      <c r="I475" t="s">
        <v>33</v>
      </c>
      <c r="K475" t="s">
        <v>34</v>
      </c>
      <c r="L475" t="s">
        <v>74</v>
      </c>
      <c r="M475">
        <v>7474</v>
      </c>
      <c r="N475" t="s">
        <v>216</v>
      </c>
      <c r="O475">
        <v>50</v>
      </c>
      <c r="R475" t="s">
        <v>37</v>
      </c>
      <c r="S475" t="s">
        <v>38</v>
      </c>
      <c r="T475">
        <v>83</v>
      </c>
      <c r="U475" t="s">
        <v>165</v>
      </c>
      <c r="V475" t="s">
        <v>232</v>
      </c>
      <c r="W475" t="s">
        <v>78</v>
      </c>
      <c r="X475" t="s">
        <v>42</v>
      </c>
      <c r="Y475" t="s">
        <v>43</v>
      </c>
      <c r="Z475" t="s">
        <v>44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">
      <c r="E476">
        <v>1285018</v>
      </c>
      <c r="F476">
        <v>37034.399618055599</v>
      </c>
      <c r="G476" t="s">
        <v>103</v>
      </c>
      <c r="H476" t="s">
        <v>32</v>
      </c>
      <c r="I476" t="s">
        <v>33</v>
      </c>
      <c r="K476" t="s">
        <v>34</v>
      </c>
      <c r="L476" t="s">
        <v>35</v>
      </c>
      <c r="M476">
        <v>40719</v>
      </c>
      <c r="N476" t="s">
        <v>398</v>
      </c>
      <c r="O476">
        <v>25</v>
      </c>
      <c r="R476" t="s">
        <v>37</v>
      </c>
      <c r="S476" t="s">
        <v>38</v>
      </c>
      <c r="T476">
        <v>230</v>
      </c>
      <c r="U476" t="s">
        <v>688</v>
      </c>
      <c r="V476" t="s">
        <v>399</v>
      </c>
      <c r="W476" t="s">
        <v>41</v>
      </c>
      <c r="X476" t="s">
        <v>42</v>
      </c>
      <c r="Y476" t="s">
        <v>43</v>
      </c>
      <c r="Z476" t="s">
        <v>44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">
      <c r="E477">
        <v>1285549</v>
      </c>
      <c r="F477">
        <v>37034.421388888899</v>
      </c>
      <c r="G477" t="s">
        <v>103</v>
      </c>
      <c r="H477" t="s">
        <v>118</v>
      </c>
      <c r="I477" t="s">
        <v>33</v>
      </c>
      <c r="K477" t="s">
        <v>63</v>
      </c>
      <c r="L477" t="s">
        <v>64</v>
      </c>
      <c r="M477">
        <v>36165</v>
      </c>
      <c r="N477" t="s">
        <v>691</v>
      </c>
      <c r="P477">
        <v>25000</v>
      </c>
      <c r="R477" t="s">
        <v>66</v>
      </c>
      <c r="S477" t="s">
        <v>38</v>
      </c>
      <c r="T477">
        <v>-7.2499999999999995E-2</v>
      </c>
      <c r="U477" t="s">
        <v>309</v>
      </c>
      <c r="V477" t="s">
        <v>310</v>
      </c>
      <c r="W477" t="s">
        <v>311</v>
      </c>
      <c r="X477" t="s">
        <v>70</v>
      </c>
      <c r="Y477" t="s">
        <v>43</v>
      </c>
      <c r="Z477" t="s">
        <v>71</v>
      </c>
      <c r="AA477">
        <v>96045266</v>
      </c>
      <c r="AB477" t="s">
        <v>692</v>
      </c>
      <c r="AC477">
        <v>53350</v>
      </c>
      <c r="AD477">
        <v>37043.875</v>
      </c>
      <c r="AE477">
        <v>37072.875</v>
      </c>
    </row>
    <row r="478" spans="5:31" x14ac:dyDescent="0.2">
      <c r="E478">
        <v>1285554</v>
      </c>
      <c r="F478">
        <v>37034.421932870398</v>
      </c>
      <c r="G478" t="s">
        <v>693</v>
      </c>
      <c r="H478" t="s">
        <v>694</v>
      </c>
      <c r="I478" t="s">
        <v>33</v>
      </c>
      <c r="K478" t="s">
        <v>63</v>
      </c>
      <c r="L478" t="s">
        <v>64</v>
      </c>
      <c r="M478">
        <v>33999</v>
      </c>
      <c r="N478" t="s">
        <v>695</v>
      </c>
      <c r="P478">
        <v>10000</v>
      </c>
      <c r="R478" t="s">
        <v>66</v>
      </c>
      <c r="S478" t="s">
        <v>38</v>
      </c>
      <c r="T478">
        <v>0.03</v>
      </c>
      <c r="U478" t="s">
        <v>696</v>
      </c>
      <c r="V478" t="s">
        <v>160</v>
      </c>
      <c r="W478" t="s">
        <v>161</v>
      </c>
      <c r="X478" t="s">
        <v>70</v>
      </c>
      <c r="Y478" t="s">
        <v>43</v>
      </c>
      <c r="Z478" t="s">
        <v>71</v>
      </c>
      <c r="AA478">
        <v>96003709</v>
      </c>
      <c r="AB478" t="s">
        <v>697</v>
      </c>
      <c r="AC478">
        <v>51163</v>
      </c>
      <c r="AD478">
        <v>37043</v>
      </c>
      <c r="AE478">
        <v>37072</v>
      </c>
    </row>
    <row r="479" spans="5:31" x14ac:dyDescent="0.2">
      <c r="E479">
        <v>1285618</v>
      </c>
      <c r="F479">
        <v>37034.427037037</v>
      </c>
      <c r="G479" t="s">
        <v>186</v>
      </c>
      <c r="H479" t="s">
        <v>118</v>
      </c>
      <c r="I479" t="s">
        <v>33</v>
      </c>
      <c r="K479" t="s">
        <v>63</v>
      </c>
      <c r="L479" t="s">
        <v>64</v>
      </c>
      <c r="M479">
        <v>47099</v>
      </c>
      <c r="N479" t="s">
        <v>184</v>
      </c>
      <c r="O479">
        <v>10000</v>
      </c>
      <c r="R479" t="s">
        <v>66</v>
      </c>
      <c r="S479" t="s">
        <v>38</v>
      </c>
      <c r="T479">
        <v>-0.05</v>
      </c>
      <c r="U479" t="s">
        <v>144</v>
      </c>
      <c r="V479" t="s">
        <v>160</v>
      </c>
      <c r="W479" t="s">
        <v>161</v>
      </c>
      <c r="X479" t="s">
        <v>70</v>
      </c>
      <c r="Y479" t="s">
        <v>43</v>
      </c>
      <c r="Z479" t="s">
        <v>71</v>
      </c>
      <c r="AA479">
        <v>95001227</v>
      </c>
      <c r="AB479" t="s">
        <v>698</v>
      </c>
      <c r="AC479">
        <v>208</v>
      </c>
      <c r="AD479">
        <v>37043.875</v>
      </c>
      <c r="AE479">
        <v>37072.875</v>
      </c>
    </row>
    <row r="480" spans="5:31" x14ac:dyDescent="0.2">
      <c r="E480">
        <v>1285729</v>
      </c>
      <c r="F480">
        <v>37034.435196759303</v>
      </c>
      <c r="G480" t="s">
        <v>103</v>
      </c>
      <c r="H480" t="s">
        <v>118</v>
      </c>
      <c r="I480" t="s">
        <v>33</v>
      </c>
      <c r="K480" t="s">
        <v>63</v>
      </c>
      <c r="L480" t="s">
        <v>64</v>
      </c>
      <c r="M480">
        <v>47099</v>
      </c>
      <c r="N480" t="s">
        <v>184</v>
      </c>
      <c r="O480">
        <v>10000</v>
      </c>
      <c r="R480" t="s">
        <v>66</v>
      </c>
      <c r="S480" t="s">
        <v>38</v>
      </c>
      <c r="T480">
        <v>-5.2499999999999998E-2</v>
      </c>
      <c r="U480" t="s">
        <v>144</v>
      </c>
      <c r="V480" t="s">
        <v>160</v>
      </c>
      <c r="W480" t="s">
        <v>161</v>
      </c>
      <c r="X480" t="s">
        <v>70</v>
      </c>
      <c r="Y480" t="s">
        <v>43</v>
      </c>
      <c r="Z480" t="s">
        <v>71</v>
      </c>
      <c r="AA480">
        <v>96045266</v>
      </c>
      <c r="AB480" t="s">
        <v>699</v>
      </c>
      <c r="AC480">
        <v>53350</v>
      </c>
      <c r="AD480">
        <v>37043.875</v>
      </c>
      <c r="AE480">
        <v>37072.875</v>
      </c>
    </row>
    <row r="481" spans="5:31" x14ac:dyDescent="0.2">
      <c r="E481">
        <v>1285947</v>
      </c>
      <c r="F481">
        <v>37034.458900463003</v>
      </c>
      <c r="G481" t="s">
        <v>200</v>
      </c>
      <c r="H481" t="s">
        <v>700</v>
      </c>
      <c r="I481" t="s">
        <v>33</v>
      </c>
      <c r="K481" t="s">
        <v>63</v>
      </c>
      <c r="L481" t="s">
        <v>80</v>
      </c>
      <c r="M481">
        <v>36228</v>
      </c>
      <c r="N481" t="s">
        <v>638</v>
      </c>
      <c r="O481">
        <v>10000</v>
      </c>
      <c r="R481" t="s">
        <v>66</v>
      </c>
      <c r="S481" t="s">
        <v>38</v>
      </c>
      <c r="T481">
        <v>-2.5000000000000001E-3</v>
      </c>
      <c r="U481" t="s">
        <v>589</v>
      </c>
      <c r="V481" t="s">
        <v>316</v>
      </c>
      <c r="W481" t="s">
        <v>317</v>
      </c>
      <c r="X481" t="s">
        <v>70</v>
      </c>
      <c r="Y481" t="s">
        <v>43</v>
      </c>
      <c r="Z481" t="s">
        <v>71</v>
      </c>
      <c r="AB481" t="s">
        <v>701</v>
      </c>
      <c r="AC481">
        <v>68856</v>
      </c>
      <c r="AD481">
        <v>37043.875</v>
      </c>
      <c r="AE481">
        <v>37072.875</v>
      </c>
    </row>
    <row r="482" spans="5:31" x14ac:dyDescent="0.2">
      <c r="E482">
        <v>1285952</v>
      </c>
      <c r="F482">
        <v>37034.459664351903</v>
      </c>
      <c r="G482" t="s">
        <v>200</v>
      </c>
      <c r="H482" t="s">
        <v>700</v>
      </c>
      <c r="I482" t="s">
        <v>33</v>
      </c>
      <c r="K482" t="s">
        <v>63</v>
      </c>
      <c r="L482" t="s">
        <v>80</v>
      </c>
      <c r="M482">
        <v>36228</v>
      </c>
      <c r="N482" t="s">
        <v>638</v>
      </c>
      <c r="O482">
        <v>10000</v>
      </c>
      <c r="R482" t="s">
        <v>66</v>
      </c>
      <c r="S482" t="s">
        <v>38</v>
      </c>
      <c r="T482">
        <v>-2.5000000000000001E-3</v>
      </c>
      <c r="U482" t="s">
        <v>589</v>
      </c>
      <c r="V482" t="s">
        <v>316</v>
      </c>
      <c r="W482" t="s">
        <v>317</v>
      </c>
      <c r="X482" t="s">
        <v>70</v>
      </c>
      <c r="Y482" t="s">
        <v>43</v>
      </c>
      <c r="Z482" t="s">
        <v>71</v>
      </c>
      <c r="AB482" t="s">
        <v>702</v>
      </c>
      <c r="AC482">
        <v>68856</v>
      </c>
      <c r="AD482">
        <v>37043.875</v>
      </c>
      <c r="AE482">
        <v>37072.875</v>
      </c>
    </row>
    <row r="483" spans="5:31" x14ac:dyDescent="0.2">
      <c r="E483">
        <v>1285959</v>
      </c>
      <c r="F483">
        <v>37034.460902777799</v>
      </c>
      <c r="G483" t="s">
        <v>79</v>
      </c>
      <c r="H483" t="s">
        <v>703</v>
      </c>
      <c r="I483" t="s">
        <v>33</v>
      </c>
      <c r="K483" t="s">
        <v>63</v>
      </c>
      <c r="L483" t="s">
        <v>80</v>
      </c>
      <c r="M483">
        <v>36228</v>
      </c>
      <c r="N483" t="s">
        <v>638</v>
      </c>
      <c r="O483">
        <v>20000</v>
      </c>
      <c r="R483" t="s">
        <v>66</v>
      </c>
      <c r="S483" t="s">
        <v>38</v>
      </c>
      <c r="T483">
        <v>-2.5000000000000001E-3</v>
      </c>
      <c r="U483" t="s">
        <v>589</v>
      </c>
      <c r="V483" t="s">
        <v>316</v>
      </c>
      <c r="W483" t="s">
        <v>317</v>
      </c>
      <c r="X483" t="s">
        <v>70</v>
      </c>
      <c r="Y483" t="s">
        <v>43</v>
      </c>
      <c r="Z483" t="s">
        <v>71</v>
      </c>
      <c r="AA483">
        <v>96021110</v>
      </c>
      <c r="AB483" t="s">
        <v>704</v>
      </c>
      <c r="AC483">
        <v>57399</v>
      </c>
      <c r="AD483">
        <v>37043.875</v>
      </c>
      <c r="AE483">
        <v>37072.875</v>
      </c>
    </row>
    <row r="484" spans="5:31" x14ac:dyDescent="0.2">
      <c r="E484">
        <v>1286245</v>
      </c>
      <c r="F484">
        <v>37034.495937500003</v>
      </c>
      <c r="G484" t="s">
        <v>186</v>
      </c>
      <c r="H484" t="s">
        <v>118</v>
      </c>
      <c r="I484" t="s">
        <v>33</v>
      </c>
      <c r="K484" t="s">
        <v>63</v>
      </c>
      <c r="L484" t="s">
        <v>64</v>
      </c>
      <c r="M484">
        <v>36137</v>
      </c>
      <c r="N484" t="s">
        <v>705</v>
      </c>
      <c r="P484">
        <v>5000</v>
      </c>
      <c r="R484" t="s">
        <v>66</v>
      </c>
      <c r="S484" t="s">
        <v>38</v>
      </c>
      <c r="T484">
        <v>-0.105</v>
      </c>
      <c r="U484" t="s">
        <v>144</v>
      </c>
      <c r="V484" t="s">
        <v>145</v>
      </c>
      <c r="W484" t="s">
        <v>146</v>
      </c>
      <c r="X484" t="s">
        <v>70</v>
      </c>
      <c r="Y484" t="s">
        <v>43</v>
      </c>
      <c r="Z484" t="s">
        <v>71</v>
      </c>
      <c r="AA484">
        <v>95001227</v>
      </c>
      <c r="AB484" t="s">
        <v>706</v>
      </c>
      <c r="AC484">
        <v>208</v>
      </c>
      <c r="AD484">
        <v>37043.875</v>
      </c>
      <c r="AE484">
        <v>37072.875</v>
      </c>
    </row>
    <row r="485" spans="5:31" x14ac:dyDescent="0.2">
      <c r="E485">
        <v>1286278</v>
      </c>
      <c r="F485">
        <v>37034.502581018503</v>
      </c>
      <c r="G485" t="s">
        <v>103</v>
      </c>
      <c r="H485" t="s">
        <v>118</v>
      </c>
      <c r="I485" t="s">
        <v>33</v>
      </c>
      <c r="K485" t="s">
        <v>63</v>
      </c>
      <c r="L485" t="s">
        <v>64</v>
      </c>
      <c r="M485">
        <v>49203</v>
      </c>
      <c r="N485" t="s">
        <v>673</v>
      </c>
      <c r="P485">
        <v>15000</v>
      </c>
      <c r="R485" t="s">
        <v>66</v>
      </c>
      <c r="S485" t="s">
        <v>38</v>
      </c>
      <c r="T485">
        <v>0.03</v>
      </c>
      <c r="U485" t="s">
        <v>144</v>
      </c>
      <c r="V485" t="s">
        <v>160</v>
      </c>
      <c r="W485" t="s">
        <v>161</v>
      </c>
      <c r="X485" t="s">
        <v>70</v>
      </c>
      <c r="Y485" t="s">
        <v>43</v>
      </c>
      <c r="Z485" t="s">
        <v>71</v>
      </c>
      <c r="AA485">
        <v>96045266</v>
      </c>
      <c r="AB485" t="s">
        <v>707</v>
      </c>
      <c r="AC485">
        <v>53350</v>
      </c>
      <c r="AD485">
        <v>37043</v>
      </c>
      <c r="AE485">
        <v>37195</v>
      </c>
    </row>
    <row r="486" spans="5:31" x14ac:dyDescent="0.2">
      <c r="E486">
        <v>1286279</v>
      </c>
      <c r="F486">
        <v>37034.502731481502</v>
      </c>
      <c r="G486" t="s">
        <v>103</v>
      </c>
      <c r="H486" t="s">
        <v>118</v>
      </c>
      <c r="I486" t="s">
        <v>33</v>
      </c>
      <c r="K486" t="s">
        <v>63</v>
      </c>
      <c r="L486" t="s">
        <v>64</v>
      </c>
      <c r="M486">
        <v>33999</v>
      </c>
      <c r="N486" t="s">
        <v>695</v>
      </c>
      <c r="P486">
        <v>50000</v>
      </c>
      <c r="R486" t="s">
        <v>66</v>
      </c>
      <c r="S486" t="s">
        <v>38</v>
      </c>
      <c r="T486">
        <v>0.03</v>
      </c>
      <c r="U486" t="s">
        <v>144</v>
      </c>
      <c r="V486" t="s">
        <v>160</v>
      </c>
      <c r="W486" t="s">
        <v>161</v>
      </c>
      <c r="X486" t="s">
        <v>70</v>
      </c>
      <c r="Y486" t="s">
        <v>43</v>
      </c>
      <c r="Z486" t="s">
        <v>71</v>
      </c>
      <c r="AA486">
        <v>96045266</v>
      </c>
      <c r="AB486" t="s">
        <v>708</v>
      </c>
      <c r="AC486">
        <v>53350</v>
      </c>
      <c r="AD486">
        <v>37043</v>
      </c>
      <c r="AE486">
        <v>37072</v>
      </c>
    </row>
    <row r="487" spans="5:31" x14ac:dyDescent="0.2">
      <c r="E487">
        <v>1286461</v>
      </c>
      <c r="F487">
        <v>37034.525532407402</v>
      </c>
      <c r="G487" t="s">
        <v>111</v>
      </c>
      <c r="H487" t="s">
        <v>32</v>
      </c>
      <c r="I487" t="s">
        <v>33</v>
      </c>
      <c r="K487" t="s">
        <v>34</v>
      </c>
      <c r="L487" t="s">
        <v>74</v>
      </c>
      <c r="M487">
        <v>51148</v>
      </c>
      <c r="N487" t="s">
        <v>709</v>
      </c>
      <c r="O487">
        <v>50</v>
      </c>
      <c r="R487" t="s">
        <v>37</v>
      </c>
      <c r="S487" t="s">
        <v>38</v>
      </c>
      <c r="T487">
        <v>60.25</v>
      </c>
      <c r="U487" t="s">
        <v>683</v>
      </c>
      <c r="V487" t="s">
        <v>94</v>
      </c>
      <c r="W487" t="s">
        <v>95</v>
      </c>
      <c r="X487" t="s">
        <v>42</v>
      </c>
      <c r="Y487" t="s">
        <v>43</v>
      </c>
      <c r="Z487" t="s">
        <v>44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">
      <c r="E488">
        <v>1286818</v>
      </c>
      <c r="F488">
        <v>37034.5453935185</v>
      </c>
      <c r="G488" t="s">
        <v>198</v>
      </c>
      <c r="H488" t="s">
        <v>32</v>
      </c>
      <c r="I488" t="s">
        <v>33</v>
      </c>
      <c r="K488" t="s">
        <v>34</v>
      </c>
      <c r="L488" t="s">
        <v>35</v>
      </c>
      <c r="M488">
        <v>40693</v>
      </c>
      <c r="N488" t="s">
        <v>661</v>
      </c>
      <c r="P488">
        <v>25</v>
      </c>
      <c r="R488" t="s">
        <v>37</v>
      </c>
      <c r="S488" t="s">
        <v>38</v>
      </c>
      <c r="T488">
        <v>138</v>
      </c>
      <c r="U488" t="s">
        <v>688</v>
      </c>
      <c r="V488" t="s">
        <v>40</v>
      </c>
      <c r="W488" t="s">
        <v>41</v>
      </c>
      <c r="X488" t="s">
        <v>42</v>
      </c>
      <c r="Y488" t="s">
        <v>43</v>
      </c>
      <c r="Z488" t="s">
        <v>44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">
      <c r="E489">
        <v>1286823</v>
      </c>
      <c r="F489">
        <v>37034.545578703699</v>
      </c>
      <c r="G489" t="s">
        <v>198</v>
      </c>
      <c r="H489" t="s">
        <v>32</v>
      </c>
      <c r="I489" t="s">
        <v>33</v>
      </c>
      <c r="K489" t="s">
        <v>34</v>
      </c>
      <c r="L489" t="s">
        <v>35</v>
      </c>
      <c r="M489">
        <v>40691</v>
      </c>
      <c r="N489" t="s">
        <v>657</v>
      </c>
      <c r="P489">
        <v>25</v>
      </c>
      <c r="R489" t="s">
        <v>37</v>
      </c>
      <c r="S489" t="s">
        <v>38</v>
      </c>
      <c r="T489">
        <v>126</v>
      </c>
      <c r="U489" t="s">
        <v>688</v>
      </c>
      <c r="V489" t="s">
        <v>40</v>
      </c>
      <c r="W489" t="s">
        <v>41</v>
      </c>
      <c r="X489" t="s">
        <v>42</v>
      </c>
      <c r="Y489" t="s">
        <v>43</v>
      </c>
      <c r="Z489" t="s">
        <v>44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">
      <c r="E490">
        <v>1287068</v>
      </c>
      <c r="F490">
        <v>37034.5557638889</v>
      </c>
      <c r="G490" t="s">
        <v>467</v>
      </c>
      <c r="H490" t="s">
        <v>118</v>
      </c>
      <c r="I490" t="s">
        <v>33</v>
      </c>
      <c r="K490" t="s">
        <v>34</v>
      </c>
      <c r="L490" t="s">
        <v>74</v>
      </c>
      <c r="M490">
        <v>26116</v>
      </c>
      <c r="N490" t="s">
        <v>690</v>
      </c>
      <c r="P490">
        <v>50</v>
      </c>
      <c r="R490" t="s">
        <v>37</v>
      </c>
      <c r="S490" t="s">
        <v>38</v>
      </c>
      <c r="T490">
        <v>54.75</v>
      </c>
      <c r="U490" t="s">
        <v>150</v>
      </c>
      <c r="V490" t="s">
        <v>123</v>
      </c>
      <c r="W490" t="s">
        <v>124</v>
      </c>
      <c r="X490" t="s">
        <v>42</v>
      </c>
      <c r="Y490" t="s">
        <v>43</v>
      </c>
      <c r="Z490" t="s">
        <v>44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">
      <c r="E491">
        <v>1287302</v>
      </c>
      <c r="F491">
        <v>37034.566562499997</v>
      </c>
      <c r="G491" t="s">
        <v>193</v>
      </c>
      <c r="H491" t="s">
        <v>118</v>
      </c>
      <c r="I491" t="s">
        <v>33</v>
      </c>
      <c r="K491" t="s">
        <v>34</v>
      </c>
      <c r="L491" t="s">
        <v>74</v>
      </c>
      <c r="M491">
        <v>26302</v>
      </c>
      <c r="N491" t="s">
        <v>710</v>
      </c>
      <c r="P491">
        <v>50</v>
      </c>
      <c r="R491" t="s">
        <v>37</v>
      </c>
      <c r="S491" t="s">
        <v>38</v>
      </c>
      <c r="T491">
        <v>60.75</v>
      </c>
      <c r="U491" t="s">
        <v>585</v>
      </c>
      <c r="V491" t="s">
        <v>464</v>
      </c>
      <c r="W491" t="s">
        <v>711</v>
      </c>
      <c r="X491" t="s">
        <v>42</v>
      </c>
      <c r="Y491" t="s">
        <v>43</v>
      </c>
      <c r="Z491" t="s">
        <v>44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">
      <c r="E492">
        <v>1287330</v>
      </c>
      <c r="F492">
        <v>37034.567662037</v>
      </c>
      <c r="G492" t="s">
        <v>103</v>
      </c>
      <c r="H492" t="s">
        <v>118</v>
      </c>
      <c r="I492" t="s">
        <v>33</v>
      </c>
      <c r="K492" t="s">
        <v>63</v>
      </c>
      <c r="L492" t="s">
        <v>64</v>
      </c>
      <c r="M492">
        <v>47858</v>
      </c>
      <c r="N492" t="s">
        <v>712</v>
      </c>
      <c r="P492">
        <v>10000</v>
      </c>
      <c r="R492" t="s">
        <v>66</v>
      </c>
      <c r="S492" t="s">
        <v>38</v>
      </c>
      <c r="T492">
        <v>-7.0000000000000007E-2</v>
      </c>
      <c r="U492" t="s">
        <v>309</v>
      </c>
      <c r="V492" t="s">
        <v>229</v>
      </c>
      <c r="W492" t="s">
        <v>69</v>
      </c>
      <c r="X492" t="s">
        <v>70</v>
      </c>
      <c r="Y492" t="s">
        <v>43</v>
      </c>
      <c r="Z492" t="s">
        <v>71</v>
      </c>
      <c r="AA492">
        <v>96045266</v>
      </c>
      <c r="AB492" t="s">
        <v>713</v>
      </c>
      <c r="AC492">
        <v>53350</v>
      </c>
      <c r="AD492">
        <v>37043</v>
      </c>
      <c r="AE492">
        <v>37195</v>
      </c>
    </row>
    <row r="493" spans="5:31" x14ac:dyDescent="0.2">
      <c r="E493">
        <v>1287350</v>
      </c>
      <c r="F493">
        <v>37034.569340277798</v>
      </c>
      <c r="G493" t="s">
        <v>103</v>
      </c>
      <c r="H493" t="s">
        <v>118</v>
      </c>
      <c r="I493" t="s">
        <v>33</v>
      </c>
      <c r="K493" t="s">
        <v>34</v>
      </c>
      <c r="L493" t="s">
        <v>74</v>
      </c>
      <c r="M493">
        <v>29086</v>
      </c>
      <c r="N493" t="s">
        <v>686</v>
      </c>
      <c r="O493">
        <v>50</v>
      </c>
      <c r="R493" t="s">
        <v>37</v>
      </c>
      <c r="S493" t="s">
        <v>38</v>
      </c>
      <c r="T493">
        <v>30.75</v>
      </c>
      <c r="U493" t="s">
        <v>165</v>
      </c>
      <c r="V493" t="s">
        <v>94</v>
      </c>
      <c r="W493" t="s">
        <v>95</v>
      </c>
      <c r="X493" t="s">
        <v>42</v>
      </c>
      <c r="Y493" t="s">
        <v>43</v>
      </c>
      <c r="Z493" t="s">
        <v>44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">
      <c r="E494">
        <v>1287419</v>
      </c>
      <c r="F494">
        <v>37034.572893518503</v>
      </c>
      <c r="G494" t="s">
        <v>79</v>
      </c>
      <c r="H494" t="s">
        <v>118</v>
      </c>
      <c r="I494" t="s">
        <v>33</v>
      </c>
      <c r="K494" t="s">
        <v>63</v>
      </c>
      <c r="L494" t="s">
        <v>64</v>
      </c>
      <c r="M494">
        <v>37083</v>
      </c>
      <c r="N494" t="s">
        <v>561</v>
      </c>
      <c r="O494">
        <v>50000</v>
      </c>
      <c r="R494" t="s">
        <v>66</v>
      </c>
      <c r="S494" t="s">
        <v>38</v>
      </c>
      <c r="T494">
        <v>-2.5000000000000001E-3</v>
      </c>
      <c r="U494" t="s">
        <v>309</v>
      </c>
      <c r="V494" t="s">
        <v>310</v>
      </c>
      <c r="W494" t="s">
        <v>311</v>
      </c>
      <c r="X494" t="s">
        <v>70</v>
      </c>
      <c r="Y494" t="s">
        <v>43</v>
      </c>
      <c r="Z494" t="s">
        <v>71</v>
      </c>
      <c r="AA494">
        <v>96021110</v>
      </c>
      <c r="AB494" t="s">
        <v>714</v>
      </c>
      <c r="AC494">
        <v>57399</v>
      </c>
      <c r="AD494">
        <v>37043.875</v>
      </c>
      <c r="AE494">
        <v>37072.875</v>
      </c>
    </row>
    <row r="495" spans="5:31" x14ac:dyDescent="0.2">
      <c r="E495">
        <v>1287771</v>
      </c>
      <c r="F495">
        <v>37034.617696759298</v>
      </c>
      <c r="G495" t="s">
        <v>286</v>
      </c>
      <c r="H495" t="s">
        <v>118</v>
      </c>
      <c r="I495" t="s">
        <v>33</v>
      </c>
      <c r="K495" t="s">
        <v>34</v>
      </c>
      <c r="L495" t="s">
        <v>447</v>
      </c>
      <c r="M495">
        <v>50788</v>
      </c>
      <c r="N495" t="s">
        <v>715</v>
      </c>
      <c r="O495">
        <v>100</v>
      </c>
      <c r="R495" t="s">
        <v>37</v>
      </c>
      <c r="S495" t="s">
        <v>38</v>
      </c>
      <c r="T495">
        <v>51.75</v>
      </c>
      <c r="U495" t="s">
        <v>165</v>
      </c>
      <c r="V495" t="s">
        <v>623</v>
      </c>
      <c r="W495" t="s">
        <v>483</v>
      </c>
      <c r="X495" t="s">
        <v>42</v>
      </c>
      <c r="Y495" t="s">
        <v>43</v>
      </c>
      <c r="Z495" t="s">
        <v>44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3:B150"/>
  <sheetViews>
    <sheetView zoomScale="80" workbookViewId="0">
      <pane ySplit="32" topLeftCell="A33" activePane="bottomLeft" state="frozen"/>
      <selection pane="bottomLeft" activeCell="A33" sqref="A33"/>
    </sheetView>
  </sheetViews>
  <sheetFormatPr defaultRowHeight="12.75" x14ac:dyDescent="0.2"/>
  <cols>
    <col min="1" max="1" width="9.28515625" bestFit="1" customWidth="1"/>
    <col min="2" max="2" width="7.140625" bestFit="1" customWidth="1"/>
  </cols>
  <sheetData>
    <row r="33" spans="1:2" x14ac:dyDescent="0.2">
      <c r="A33" s="138" t="s">
        <v>716</v>
      </c>
      <c r="B33" s="138" t="s">
        <v>717</v>
      </c>
    </row>
    <row r="34" spans="1:2" x14ac:dyDescent="0.2">
      <c r="A34" s="137">
        <v>36980</v>
      </c>
      <c r="B34">
        <f>COUNTIF('Deal Detail'!A14:A495,A34)</f>
        <v>1</v>
      </c>
    </row>
    <row r="35" spans="1:2" x14ac:dyDescent="0.2">
      <c r="A35" s="137">
        <v>36983</v>
      </c>
      <c r="B35">
        <f>COUNTIF('Deal Detail'!A15:A496,A35)</f>
        <v>3</v>
      </c>
    </row>
    <row r="36" spans="1:2" x14ac:dyDescent="0.2">
      <c r="A36" s="137">
        <v>36984</v>
      </c>
      <c r="B36">
        <f>COUNTIF('Deal Detail'!A16:A497,A36)</f>
        <v>1</v>
      </c>
    </row>
    <row r="37" spans="1:2" x14ac:dyDescent="0.2">
      <c r="A37" s="137">
        <v>36985</v>
      </c>
      <c r="B37">
        <f>COUNTIF('Deal Detail'!A17:A498,A37)</f>
        <v>1</v>
      </c>
    </row>
    <row r="38" spans="1:2" x14ac:dyDescent="0.2">
      <c r="A38" s="137">
        <v>36986</v>
      </c>
      <c r="B38">
        <f>COUNTIF('Deal Detail'!A18:A499,A38)</f>
        <v>2</v>
      </c>
    </row>
    <row r="39" spans="1:2" x14ac:dyDescent="0.2">
      <c r="A39" s="137">
        <v>36991</v>
      </c>
      <c r="B39">
        <f>COUNTIF('Deal Detail'!A19:A500,A39)</f>
        <v>1</v>
      </c>
    </row>
    <row r="40" spans="1:2" x14ac:dyDescent="0.2">
      <c r="A40" s="137">
        <v>36992</v>
      </c>
      <c r="B40">
        <f>COUNTIF('Deal Detail'!A20:A501,A40)</f>
        <v>3</v>
      </c>
    </row>
    <row r="41" spans="1:2" x14ac:dyDescent="0.2">
      <c r="A41" s="137">
        <v>36993</v>
      </c>
      <c r="B41">
        <f>COUNTIF('Deal Detail'!A21:A502,A41)</f>
        <v>7</v>
      </c>
    </row>
    <row r="42" spans="1:2" x14ac:dyDescent="0.2">
      <c r="A42" s="137">
        <v>36997</v>
      </c>
      <c r="B42">
        <f>COUNTIF('Deal Detail'!A22:A503,A42)</f>
        <v>2</v>
      </c>
    </row>
    <row r="43" spans="1:2" x14ac:dyDescent="0.2">
      <c r="A43" s="137">
        <v>36998</v>
      </c>
      <c r="B43">
        <f>COUNTIF('Deal Detail'!A23:A504,A43)</f>
        <v>11</v>
      </c>
    </row>
    <row r="44" spans="1:2" x14ac:dyDescent="0.2">
      <c r="A44" s="137">
        <v>36999</v>
      </c>
      <c r="B44">
        <f>COUNTIF('Deal Detail'!A24:A505,A44)</f>
        <v>14</v>
      </c>
    </row>
    <row r="45" spans="1:2" x14ac:dyDescent="0.2">
      <c r="A45" s="137">
        <v>37000</v>
      </c>
      <c r="B45">
        <f>COUNTIF('Deal Detail'!A25:A506,A45)</f>
        <v>20</v>
      </c>
    </row>
    <row r="46" spans="1:2" x14ac:dyDescent="0.2">
      <c r="A46" s="137">
        <v>37001</v>
      </c>
      <c r="B46">
        <f>COUNTIF('Deal Detail'!A26:A507,A46)</f>
        <v>3</v>
      </c>
    </row>
    <row r="47" spans="1:2" x14ac:dyDescent="0.2">
      <c r="A47" s="137">
        <v>37004</v>
      </c>
      <c r="B47">
        <f>COUNTIF('Deal Detail'!A27:A508,A47)</f>
        <v>13</v>
      </c>
    </row>
    <row r="48" spans="1:2" x14ac:dyDescent="0.2">
      <c r="A48" s="137">
        <v>37005</v>
      </c>
      <c r="B48">
        <f>COUNTIF('Deal Detail'!A28:A509,A48)</f>
        <v>11</v>
      </c>
    </row>
    <row r="49" spans="1:2" x14ac:dyDescent="0.2">
      <c r="A49" s="137">
        <v>37006</v>
      </c>
      <c r="B49">
        <f>COUNTIF('Deal Detail'!A29:A510,A49)</f>
        <v>19</v>
      </c>
    </row>
    <row r="50" spans="1:2" x14ac:dyDescent="0.2">
      <c r="A50" s="137">
        <v>37007</v>
      </c>
      <c r="B50">
        <f>COUNTIF('Deal Detail'!A30:A511,A50)</f>
        <v>31</v>
      </c>
    </row>
    <row r="51" spans="1:2" x14ac:dyDescent="0.2">
      <c r="A51" s="137">
        <v>37008</v>
      </c>
      <c r="B51">
        <f>COUNTIF('Deal Detail'!A31:A512,A51)</f>
        <v>21</v>
      </c>
    </row>
    <row r="52" spans="1:2" x14ac:dyDescent="0.2">
      <c r="A52" s="137">
        <v>37011</v>
      </c>
      <c r="B52">
        <f>COUNTIF('Deal Detail'!A32:A513,A52)</f>
        <v>17</v>
      </c>
    </row>
    <row r="53" spans="1:2" x14ac:dyDescent="0.2">
      <c r="A53" s="137">
        <v>37012</v>
      </c>
      <c r="B53">
        <f>COUNTIF('Deal Detail'!A33:A514,A53)</f>
        <v>15</v>
      </c>
    </row>
    <row r="54" spans="1:2" x14ac:dyDescent="0.2">
      <c r="A54" s="137">
        <v>37013</v>
      </c>
      <c r="B54">
        <f>COUNTIF('Deal Detail'!A34:A515,A54)</f>
        <v>12</v>
      </c>
    </row>
    <row r="55" spans="1:2" x14ac:dyDescent="0.2">
      <c r="A55" s="137">
        <v>37014</v>
      </c>
      <c r="B55">
        <f>COUNTIF('Deal Detail'!A35:A516,A55)</f>
        <v>18</v>
      </c>
    </row>
    <row r="56" spans="1:2" x14ac:dyDescent="0.2">
      <c r="A56" s="137">
        <v>37018</v>
      </c>
      <c r="B56">
        <f>COUNTIF('Deal Detail'!A36:A517,A56)</f>
        <v>20</v>
      </c>
    </row>
    <row r="57" spans="1:2" x14ac:dyDescent="0.2">
      <c r="A57" s="137">
        <v>37019</v>
      </c>
      <c r="B57">
        <f>COUNTIF('Deal Detail'!A37:A518,A57)</f>
        <v>26</v>
      </c>
    </row>
    <row r="58" spans="1:2" x14ac:dyDescent="0.2">
      <c r="A58" s="137">
        <v>37020</v>
      </c>
      <c r="B58">
        <f>COUNTIF('Deal Detail'!A38:A519,A58)</f>
        <v>5</v>
      </c>
    </row>
    <row r="59" spans="1:2" x14ac:dyDescent="0.2">
      <c r="A59" s="137">
        <v>37021</v>
      </c>
      <c r="B59">
        <f>COUNTIF('Deal Detail'!A39:A520,A59)</f>
        <v>10</v>
      </c>
    </row>
    <row r="60" spans="1:2" x14ac:dyDescent="0.2">
      <c r="A60" s="137">
        <v>37022</v>
      </c>
      <c r="B60">
        <f>COUNTIF('Deal Detail'!A40:A521,A60)</f>
        <v>22</v>
      </c>
    </row>
    <row r="61" spans="1:2" x14ac:dyDescent="0.2">
      <c r="A61" s="137">
        <v>37025</v>
      </c>
      <c r="B61">
        <f>COUNTIF('Deal Detail'!A41:A522,A61)</f>
        <v>12</v>
      </c>
    </row>
    <row r="62" spans="1:2" x14ac:dyDescent="0.2">
      <c r="A62" s="137">
        <v>37026</v>
      </c>
      <c r="B62">
        <f>COUNTIF('Deal Detail'!A42:A523,A62)</f>
        <v>14</v>
      </c>
    </row>
    <row r="63" spans="1:2" x14ac:dyDescent="0.2">
      <c r="A63" s="137">
        <v>37027</v>
      </c>
      <c r="B63">
        <f>COUNTIF('Deal Detail'!A43:A524,A63)</f>
        <v>21</v>
      </c>
    </row>
    <row r="64" spans="1:2" x14ac:dyDescent="0.2">
      <c r="A64" s="137">
        <v>37028</v>
      </c>
      <c r="B64">
        <f>COUNTIF('Deal Detail'!A44:A525,A64)</f>
        <v>27</v>
      </c>
    </row>
    <row r="65" spans="1:2" x14ac:dyDescent="0.2">
      <c r="A65" s="137">
        <v>37029</v>
      </c>
      <c r="B65">
        <f>COUNTIF('Deal Detail'!A45:A526,A65)</f>
        <v>6</v>
      </c>
    </row>
    <row r="66" spans="1:2" x14ac:dyDescent="0.2">
      <c r="A66" s="137">
        <v>37032</v>
      </c>
      <c r="B66">
        <f>COUNTIF('Deal Detail'!A46:A527,A66)</f>
        <v>28</v>
      </c>
    </row>
    <row r="67" spans="1:2" x14ac:dyDescent="0.2">
      <c r="A67" s="137">
        <v>37033</v>
      </c>
      <c r="B67">
        <f>COUNTIF('Deal Detail'!A47:A528,A67)</f>
        <v>35</v>
      </c>
    </row>
    <row r="68" spans="1:2" x14ac:dyDescent="0.2">
      <c r="A68" s="137">
        <v>37034</v>
      </c>
      <c r="B68">
        <f>COUNTIF('Deal Detail'!A48:A529,A68)</f>
        <v>29</v>
      </c>
    </row>
    <row r="69" spans="1:2" x14ac:dyDescent="0.2">
      <c r="A69" s="137">
        <v>37035</v>
      </c>
      <c r="B69">
        <f>COUNTIF('Deal Detail'!A49:A10000,A69)</f>
        <v>40</v>
      </c>
    </row>
    <row r="70" spans="1:2" x14ac:dyDescent="0.2">
      <c r="A70" s="137">
        <v>37036</v>
      </c>
      <c r="B70">
        <f>COUNTIF('Deal Detail'!A50:A531,A70)</f>
        <v>0</v>
      </c>
    </row>
    <row r="71" spans="1:2" x14ac:dyDescent="0.2">
      <c r="A71" s="137"/>
      <c r="B71">
        <f>COUNTIF('Deal Detail'!A51:A532,A71)</f>
        <v>0</v>
      </c>
    </row>
    <row r="72" spans="1:2" x14ac:dyDescent="0.2">
      <c r="A72" s="137"/>
      <c r="B72">
        <f>COUNTIF('Deal Detail'!A52:A533,A72)</f>
        <v>0</v>
      </c>
    </row>
    <row r="73" spans="1:2" x14ac:dyDescent="0.2">
      <c r="A73" s="137"/>
      <c r="B73">
        <f>COUNTIF('Deal Detail'!A53:A534,A73)</f>
        <v>0</v>
      </c>
    </row>
    <row r="74" spans="1:2" x14ac:dyDescent="0.2">
      <c r="A74" s="137"/>
      <c r="B74">
        <f>COUNTIF('Deal Detail'!A54:A535,A74)</f>
        <v>0</v>
      </c>
    </row>
    <row r="75" spans="1:2" x14ac:dyDescent="0.2">
      <c r="A75" s="137"/>
      <c r="B75">
        <f>COUNTIF('Deal Detail'!A55:A536,A75)</f>
        <v>0</v>
      </c>
    </row>
    <row r="76" spans="1:2" x14ac:dyDescent="0.2">
      <c r="A76" s="137"/>
      <c r="B76">
        <f>COUNTIF('Deal Detail'!A56:A537,A76)</f>
        <v>0</v>
      </c>
    </row>
    <row r="77" spans="1:2" x14ac:dyDescent="0.2">
      <c r="B77">
        <f>COUNTIF('Deal Detail'!A57:A538,A77)</f>
        <v>0</v>
      </c>
    </row>
    <row r="78" spans="1:2" x14ac:dyDescent="0.2">
      <c r="B78">
        <f>COUNTIF('Deal Detail'!A58:A539,A78)</f>
        <v>0</v>
      </c>
    </row>
    <row r="79" spans="1:2" x14ac:dyDescent="0.2">
      <c r="B79">
        <f>COUNTIF('Deal Detail'!A59:A540,A79)</f>
        <v>0</v>
      </c>
    </row>
    <row r="80" spans="1:2" x14ac:dyDescent="0.2">
      <c r="B80">
        <f>COUNTIF('Deal Detail'!A60:A541,A80)</f>
        <v>0</v>
      </c>
    </row>
    <row r="81" spans="2:2" x14ac:dyDescent="0.2">
      <c r="B81">
        <f>COUNTIF('Deal Detail'!A61:A542,A81)</f>
        <v>0</v>
      </c>
    </row>
    <row r="82" spans="2:2" x14ac:dyDescent="0.2">
      <c r="B82">
        <f>COUNTIF('Deal Detail'!A62:A543,A82)</f>
        <v>0</v>
      </c>
    </row>
    <row r="83" spans="2:2" x14ac:dyDescent="0.2">
      <c r="B83">
        <f>COUNTIF('Deal Detail'!A63:A544,A83)</f>
        <v>0</v>
      </c>
    </row>
    <row r="84" spans="2:2" x14ac:dyDescent="0.2">
      <c r="B84">
        <f>COUNTIF('Deal Detail'!A64:A545,A84)</f>
        <v>0</v>
      </c>
    </row>
    <row r="85" spans="2:2" x14ac:dyDescent="0.2">
      <c r="B85">
        <f>COUNTIF('Deal Detail'!A65:A546,A85)</f>
        <v>0</v>
      </c>
    </row>
    <row r="86" spans="2:2" x14ac:dyDescent="0.2">
      <c r="B86">
        <f>COUNTIF('Deal Detail'!A66:A547,A86)</f>
        <v>0</v>
      </c>
    </row>
    <row r="87" spans="2:2" x14ac:dyDescent="0.2">
      <c r="B87">
        <f>COUNTIF('Deal Detail'!A67:A548,A87)</f>
        <v>0</v>
      </c>
    </row>
    <row r="88" spans="2:2" x14ac:dyDescent="0.2">
      <c r="B88">
        <f>COUNTIF('Deal Detail'!A68:A549,A88)</f>
        <v>0</v>
      </c>
    </row>
    <row r="89" spans="2:2" x14ac:dyDescent="0.2">
      <c r="B89">
        <f>COUNTIF('Deal Detail'!A69:A550,A89)</f>
        <v>0</v>
      </c>
    </row>
    <row r="90" spans="2:2" x14ac:dyDescent="0.2">
      <c r="B90">
        <f>COUNTIF('Deal Detail'!A70:A551,A90)</f>
        <v>0</v>
      </c>
    </row>
    <row r="91" spans="2:2" x14ac:dyDescent="0.2">
      <c r="B91">
        <f>COUNTIF('Deal Detail'!A71:A552,A91)</f>
        <v>0</v>
      </c>
    </row>
    <row r="92" spans="2:2" x14ac:dyDescent="0.2">
      <c r="B92">
        <f>COUNTIF('Deal Detail'!A72:A553,A92)</f>
        <v>0</v>
      </c>
    </row>
    <row r="93" spans="2:2" x14ac:dyDescent="0.2">
      <c r="B93">
        <f>COUNTIF('Deal Detail'!A73:A554,A93)</f>
        <v>0</v>
      </c>
    </row>
    <row r="94" spans="2:2" x14ac:dyDescent="0.2">
      <c r="B94">
        <f>COUNTIF('Deal Detail'!A74:A555,A94)</f>
        <v>0</v>
      </c>
    </row>
    <row r="95" spans="2:2" x14ac:dyDescent="0.2">
      <c r="B95">
        <f>COUNTIF('Deal Detail'!A75:A556,A95)</f>
        <v>0</v>
      </c>
    </row>
    <row r="96" spans="2:2" x14ac:dyDescent="0.2">
      <c r="B96">
        <f>COUNTIF('Deal Detail'!A76:A557,A96)</f>
        <v>0</v>
      </c>
    </row>
    <row r="97" spans="2:2" x14ac:dyDescent="0.2">
      <c r="B97">
        <f>COUNTIF('Deal Detail'!A77:A558,A97)</f>
        <v>0</v>
      </c>
    </row>
    <row r="98" spans="2:2" x14ac:dyDescent="0.2">
      <c r="B98">
        <f>COUNTIF('Deal Detail'!A78:A559,A98)</f>
        <v>0</v>
      </c>
    </row>
    <row r="99" spans="2:2" x14ac:dyDescent="0.2">
      <c r="B99">
        <f>COUNTIF('Deal Detail'!A79:A560,A99)</f>
        <v>0</v>
      </c>
    </row>
    <row r="100" spans="2:2" x14ac:dyDescent="0.2">
      <c r="B100">
        <f>COUNTIF('Deal Detail'!A80:A561,A100)</f>
        <v>0</v>
      </c>
    </row>
    <row r="101" spans="2:2" x14ac:dyDescent="0.2">
      <c r="B101">
        <f>COUNTIF('Deal Detail'!A81:A562,A101)</f>
        <v>0</v>
      </c>
    </row>
    <row r="102" spans="2:2" x14ac:dyDescent="0.2">
      <c r="B102">
        <f>COUNTIF('Deal Detail'!A82:A563,A102)</f>
        <v>0</v>
      </c>
    </row>
    <row r="103" spans="2:2" x14ac:dyDescent="0.2">
      <c r="B103">
        <f>COUNTIF('Deal Detail'!A83:A564,A103)</f>
        <v>0</v>
      </c>
    </row>
    <row r="104" spans="2:2" x14ac:dyDescent="0.2">
      <c r="B104">
        <f>COUNTIF('Deal Detail'!A84:A565,A104)</f>
        <v>0</v>
      </c>
    </row>
    <row r="105" spans="2:2" x14ac:dyDescent="0.2">
      <c r="B105">
        <f>COUNTIF('Deal Detail'!A85:A566,A105)</f>
        <v>0</v>
      </c>
    </row>
    <row r="106" spans="2:2" x14ac:dyDescent="0.2">
      <c r="B106">
        <f>COUNTIF('Deal Detail'!A86:A567,A106)</f>
        <v>0</v>
      </c>
    </row>
    <row r="107" spans="2:2" x14ac:dyDescent="0.2">
      <c r="B107">
        <f>COUNTIF('Deal Detail'!A87:A568,A107)</f>
        <v>0</v>
      </c>
    </row>
    <row r="108" spans="2:2" x14ac:dyDescent="0.2">
      <c r="B108">
        <f>COUNTIF('Deal Detail'!A88:A569,A108)</f>
        <v>0</v>
      </c>
    </row>
    <row r="109" spans="2:2" x14ac:dyDescent="0.2">
      <c r="B109">
        <f>COUNTIF('Deal Detail'!A89:A570,A109)</f>
        <v>0</v>
      </c>
    </row>
    <row r="110" spans="2:2" x14ac:dyDescent="0.2">
      <c r="B110">
        <f>COUNTIF('Deal Detail'!A90:A571,A110)</f>
        <v>0</v>
      </c>
    </row>
    <row r="111" spans="2:2" x14ac:dyDescent="0.2">
      <c r="B111">
        <f>COUNTIF('Deal Detail'!A91:A572,A111)</f>
        <v>0</v>
      </c>
    </row>
    <row r="112" spans="2:2" x14ac:dyDescent="0.2">
      <c r="B112">
        <f>COUNTIF('Deal Detail'!A92:A573,A112)</f>
        <v>0</v>
      </c>
    </row>
    <row r="113" spans="2:2" x14ac:dyDescent="0.2">
      <c r="B113">
        <f>COUNTIF('Deal Detail'!A93:A574,A113)</f>
        <v>0</v>
      </c>
    </row>
    <row r="114" spans="2:2" x14ac:dyDescent="0.2">
      <c r="B114">
        <f>COUNTIF('Deal Detail'!A94:A575,A114)</f>
        <v>0</v>
      </c>
    </row>
    <row r="115" spans="2:2" x14ac:dyDescent="0.2">
      <c r="B115">
        <f>COUNTIF('Deal Detail'!A95:A576,A115)</f>
        <v>0</v>
      </c>
    </row>
    <row r="116" spans="2:2" x14ac:dyDescent="0.2">
      <c r="B116">
        <f>COUNTIF('Deal Detail'!A96:A577,A116)</f>
        <v>0</v>
      </c>
    </row>
    <row r="117" spans="2:2" x14ac:dyDescent="0.2">
      <c r="B117">
        <f>COUNTIF('Deal Detail'!A97:A578,A117)</f>
        <v>0</v>
      </c>
    </row>
    <row r="118" spans="2:2" x14ac:dyDescent="0.2">
      <c r="B118">
        <f>COUNTIF('Deal Detail'!A98:A579,A118)</f>
        <v>0</v>
      </c>
    </row>
    <row r="119" spans="2:2" x14ac:dyDescent="0.2">
      <c r="B119">
        <f>COUNTIF('Deal Detail'!A99:A580,A119)</f>
        <v>0</v>
      </c>
    </row>
    <row r="120" spans="2:2" x14ac:dyDescent="0.2">
      <c r="B120">
        <f>COUNTIF('Deal Detail'!A100:A581,A120)</f>
        <v>0</v>
      </c>
    </row>
    <row r="121" spans="2:2" x14ac:dyDescent="0.2">
      <c r="B121">
        <f>COUNTIF('Deal Detail'!A101:A582,A121)</f>
        <v>0</v>
      </c>
    </row>
    <row r="122" spans="2:2" x14ac:dyDescent="0.2">
      <c r="B122">
        <f>COUNTIF('Deal Detail'!A102:A583,A122)</f>
        <v>0</v>
      </c>
    </row>
    <row r="123" spans="2:2" x14ac:dyDescent="0.2">
      <c r="B123">
        <f>COUNTIF('Deal Detail'!A103:A584,A123)</f>
        <v>0</v>
      </c>
    </row>
    <row r="124" spans="2:2" x14ac:dyDescent="0.2">
      <c r="B124">
        <f>COUNTIF('Deal Detail'!A104:A585,A124)</f>
        <v>0</v>
      </c>
    </row>
    <row r="125" spans="2:2" x14ac:dyDescent="0.2">
      <c r="B125">
        <f>COUNTIF('Deal Detail'!A105:A586,A125)</f>
        <v>0</v>
      </c>
    </row>
    <row r="126" spans="2:2" x14ac:dyDescent="0.2">
      <c r="B126">
        <f>COUNTIF('Deal Detail'!A106:A587,A126)</f>
        <v>0</v>
      </c>
    </row>
    <row r="127" spans="2:2" x14ac:dyDescent="0.2">
      <c r="B127">
        <f>COUNTIF('Deal Detail'!A107:A588,A127)</f>
        <v>0</v>
      </c>
    </row>
    <row r="128" spans="2:2" x14ac:dyDescent="0.2">
      <c r="B128">
        <f>COUNTIF('Deal Detail'!A108:A589,A128)</f>
        <v>0</v>
      </c>
    </row>
    <row r="129" spans="2:2" x14ac:dyDescent="0.2">
      <c r="B129">
        <f>COUNTIF('Deal Detail'!A109:A590,A129)</f>
        <v>0</v>
      </c>
    </row>
    <row r="130" spans="2:2" x14ac:dyDescent="0.2">
      <c r="B130">
        <f>COUNTIF('Deal Detail'!A110:A591,A130)</f>
        <v>0</v>
      </c>
    </row>
    <row r="131" spans="2:2" x14ac:dyDescent="0.2">
      <c r="B131">
        <f>COUNTIF('Deal Detail'!A111:A592,A131)</f>
        <v>0</v>
      </c>
    </row>
    <row r="132" spans="2:2" x14ac:dyDescent="0.2">
      <c r="B132">
        <f>COUNTIF('Deal Detail'!A112:A593,A132)</f>
        <v>0</v>
      </c>
    </row>
    <row r="133" spans="2:2" x14ac:dyDescent="0.2">
      <c r="B133">
        <f>COUNTIF('Deal Detail'!A113:A594,A133)</f>
        <v>0</v>
      </c>
    </row>
    <row r="134" spans="2:2" x14ac:dyDescent="0.2">
      <c r="B134">
        <f>COUNTIF('Deal Detail'!A114:A595,A134)</f>
        <v>0</v>
      </c>
    </row>
    <row r="135" spans="2:2" x14ac:dyDescent="0.2">
      <c r="B135">
        <f>COUNTIF('Deal Detail'!A115:A596,A135)</f>
        <v>0</v>
      </c>
    </row>
    <row r="136" spans="2:2" x14ac:dyDescent="0.2">
      <c r="B136">
        <f>COUNTIF('Deal Detail'!A116:A597,A136)</f>
        <v>0</v>
      </c>
    </row>
    <row r="137" spans="2:2" x14ac:dyDescent="0.2">
      <c r="B137">
        <f>COUNTIF('Deal Detail'!A117:A598,A137)</f>
        <v>0</v>
      </c>
    </row>
    <row r="138" spans="2:2" x14ac:dyDescent="0.2">
      <c r="B138">
        <f>COUNTIF('Deal Detail'!A118:A599,A138)</f>
        <v>0</v>
      </c>
    </row>
    <row r="139" spans="2:2" x14ac:dyDescent="0.2">
      <c r="B139">
        <f>COUNTIF('Deal Detail'!A119:A600,A139)</f>
        <v>0</v>
      </c>
    </row>
    <row r="140" spans="2:2" x14ac:dyDescent="0.2">
      <c r="B140">
        <f>COUNTIF('Deal Detail'!A120:A601,A140)</f>
        <v>0</v>
      </c>
    </row>
    <row r="141" spans="2:2" x14ac:dyDescent="0.2">
      <c r="B141">
        <f>COUNTIF('Deal Detail'!A121:A602,A141)</f>
        <v>0</v>
      </c>
    </row>
    <row r="142" spans="2:2" x14ac:dyDescent="0.2">
      <c r="B142">
        <f>COUNTIF('Deal Detail'!A122:A603,A142)</f>
        <v>0</v>
      </c>
    </row>
    <row r="143" spans="2:2" x14ac:dyDescent="0.2">
      <c r="B143">
        <f>COUNTIF('Deal Detail'!A123:A604,A143)</f>
        <v>0</v>
      </c>
    </row>
    <row r="144" spans="2:2" x14ac:dyDescent="0.2">
      <c r="B144">
        <f>COUNTIF('Deal Detail'!A124:A605,A144)</f>
        <v>0</v>
      </c>
    </row>
    <row r="145" spans="2:2" x14ac:dyDescent="0.2">
      <c r="B145">
        <f>COUNTIF('Deal Detail'!A125:A606,A145)</f>
        <v>0</v>
      </c>
    </row>
    <row r="146" spans="2:2" x14ac:dyDescent="0.2">
      <c r="B146">
        <f>COUNTIF('Deal Detail'!A126:A607,A146)</f>
        <v>0</v>
      </c>
    </row>
    <row r="147" spans="2:2" x14ac:dyDescent="0.2">
      <c r="B147">
        <f>COUNTIF('Deal Detail'!A127:A608,A147)</f>
        <v>0</v>
      </c>
    </row>
    <row r="148" spans="2:2" x14ac:dyDescent="0.2">
      <c r="B148">
        <f>COUNTIF('Deal Detail'!A128:A609,A148)</f>
        <v>0</v>
      </c>
    </row>
    <row r="149" spans="2:2" x14ac:dyDescent="0.2">
      <c r="B149">
        <f>COUNTIF('Deal Detail'!A129:A610,A149)</f>
        <v>0</v>
      </c>
    </row>
    <row r="150" spans="2:2" x14ac:dyDescent="0.2">
      <c r="B150">
        <f>COUNTIF('Deal Detail'!A130:A611,A150)</f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BROKER DEAL SUMMARY</vt:lpstr>
      <vt:lpstr>FAILED DEALS SUMMARY</vt:lpstr>
      <vt:lpstr>Deal Detail</vt:lpstr>
      <vt:lpstr>Failed Transaction Detail</vt:lpstr>
      <vt:lpstr>Daily Deals Graph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2001-05-24T21:40:42Z</cp:lastPrinted>
  <dcterms:created xsi:type="dcterms:W3CDTF">2001-04-19T21:02:22Z</dcterms:created>
  <dcterms:modified xsi:type="dcterms:W3CDTF">2014-09-03T10:36:59Z</dcterms:modified>
</cp:coreProperties>
</file>