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 activeTab="1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152511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T27" i="1" s="1"/>
  <c r="E10" i="1"/>
  <c r="I10" i="1"/>
  <c r="M10" i="1"/>
  <c r="Q10" i="1"/>
  <c r="S10" i="1"/>
  <c r="T10" i="1"/>
  <c r="U10" i="1" s="1"/>
  <c r="E11" i="1"/>
  <c r="I11" i="1"/>
  <c r="K11" i="1"/>
  <c r="M11" i="1" s="1"/>
  <c r="Q11" i="1"/>
  <c r="T11" i="1"/>
  <c r="E14" i="1"/>
  <c r="G14" i="1"/>
  <c r="I14" i="1"/>
  <c r="M14" i="1"/>
  <c r="Q14" i="1"/>
  <c r="S14" i="1"/>
  <c r="T14" i="1"/>
  <c r="U14" i="1"/>
  <c r="V14" i="1" s="1"/>
  <c r="E15" i="1"/>
  <c r="G15" i="1"/>
  <c r="I15" i="1" s="1"/>
  <c r="K15" i="1"/>
  <c r="M15" i="1"/>
  <c r="Q15" i="1"/>
  <c r="S15" i="1"/>
  <c r="T15" i="1"/>
  <c r="U15" i="1" s="1"/>
  <c r="V15" i="1" s="1"/>
  <c r="E16" i="1"/>
  <c r="I16" i="1"/>
  <c r="K16" i="1"/>
  <c r="S16" i="1" s="1"/>
  <c r="Q16" i="1"/>
  <c r="Q27" i="1" s="1"/>
  <c r="T16" i="1"/>
  <c r="U16" i="1" s="1"/>
  <c r="V16" i="1" s="1"/>
  <c r="E17" i="1"/>
  <c r="I17" i="1"/>
  <c r="M17" i="1"/>
  <c r="Q17" i="1"/>
  <c r="S17" i="1"/>
  <c r="T17" i="1"/>
  <c r="U17" i="1" s="1"/>
  <c r="E18" i="1"/>
  <c r="G18" i="1"/>
  <c r="I18" i="1"/>
  <c r="K18" i="1"/>
  <c r="M18" i="1"/>
  <c r="Q18" i="1"/>
  <c r="S18" i="1"/>
  <c r="U18" i="1" s="1"/>
  <c r="T18" i="1"/>
  <c r="E21" i="1"/>
  <c r="I21" i="1"/>
  <c r="M21" i="1"/>
  <c r="Q21" i="1"/>
  <c r="S21" i="1"/>
  <c r="T21" i="1"/>
  <c r="U21" i="1" s="1"/>
  <c r="E22" i="1"/>
  <c r="G22" i="1"/>
  <c r="I22" i="1"/>
  <c r="M22" i="1"/>
  <c r="Q22" i="1"/>
  <c r="S22" i="1"/>
  <c r="T22" i="1"/>
  <c r="U22" i="1" s="1"/>
  <c r="E23" i="1"/>
  <c r="G23" i="1"/>
  <c r="I23" i="1"/>
  <c r="M23" i="1"/>
  <c r="Q23" i="1"/>
  <c r="S23" i="1"/>
  <c r="T23" i="1"/>
  <c r="U23" i="1" s="1"/>
  <c r="E24" i="1"/>
  <c r="G24" i="1"/>
  <c r="I24" i="1"/>
  <c r="K24" i="1"/>
  <c r="M24" i="1"/>
  <c r="Q24" i="1"/>
  <c r="S24" i="1"/>
  <c r="U24" i="1" s="1"/>
  <c r="T24" i="1"/>
  <c r="E26" i="1"/>
  <c r="G26" i="1"/>
  <c r="G27" i="1" s="1"/>
  <c r="K26" i="1"/>
  <c r="M26" i="1" s="1"/>
  <c r="Q26" i="1"/>
  <c r="T26" i="1"/>
  <c r="C27" i="1"/>
  <c r="D27" i="1"/>
  <c r="E27" i="1"/>
  <c r="H27" i="1"/>
  <c r="L27" i="1"/>
  <c r="O27" i="1"/>
  <c r="P27" i="1"/>
  <c r="I26" i="1" l="1"/>
  <c r="I27" i="1" s="1"/>
  <c r="M16" i="1"/>
  <c r="M27" i="1" s="1"/>
  <c r="U9" i="1"/>
  <c r="S11" i="1"/>
  <c r="S27" i="1" s="1"/>
  <c r="K27" i="1"/>
  <c r="S26" i="1"/>
  <c r="U26" i="1" s="1"/>
  <c r="U11" i="1" l="1"/>
  <c r="V11" i="1" s="1"/>
  <c r="V9" i="1"/>
  <c r="U27" i="1" l="1"/>
  <c r="V27" i="1" s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<sst xmlns="http://schemas.openxmlformats.org/spreadsheetml/2006/main" count="38" uniqueCount="32">
  <si>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</si>
  <si>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</si>
  <si>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</si>
  <si>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</si>
  <si>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</si>
  <si>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</si>
  <si>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</si>
  <si>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</si>
  <si>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</si>
  <si>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</si>
  <si>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</si>
  <si>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</si>
  <si>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</si>
  <si>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</si>
  <si>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</si>
  <si>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</si>
  <si>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</si>
  <si>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</si>
  <si>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</si>
  <si>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</si>
  <si>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</si>
  <si>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</si>
  <si>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</si>
  <si>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</si>
  <si>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</si>
  <si>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</si>
  <si>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</si>
  <si>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</si>
  <si>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</si>
  <si>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</si>
  <si>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</t>
  </si>
  <si>
    <t>2Q01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</si>
</sst>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New Customers</a:t>
            </a:r>
          </a:p>
        </c:rich>
      </c:tx>
      <c:layout>
        <c:manualLayout>
          <c:xMode val="edge"/>
          <c:yMode val="edge"/>
          <c:x val="0.35373443384197595"/>
          <c:y val="2.4871261774917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45717466351125E-2"/>
          <c:y val="0.13161042689227107"/>
          <c:w val="0.95747666303091239"/>
          <c:h val="0.8290420591639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25</c:v>
                </c:pt>
                <c:pt idx="4">
                  <c:v>6</c:v>
                </c:pt>
                <c:pt idx="5">
                  <c:v>3</c:v>
                </c:pt>
                <c:pt idx="6">
                  <c:v>14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17</c:v>
                </c:pt>
                <c:pt idx="11">
                  <c:v>19</c:v>
                </c:pt>
              </c:numCache>
            </c:numRef>
          </c:val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81824"/>
        <c:axId val="155882384"/>
      </c:barChart>
      <c:catAx>
        <c:axId val="1558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588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88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8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647294551956801"/>
          <c:y val="6.4250759585203196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activeCell="L27" sqref="L27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workbookViewId="0">
      <pane xSplit="1" topLeftCell="B1" activePane="topRight" state="frozen"/>
      <selection activeCell="A2" sqref="A2:U2"/>
      <selection pane="topRight" activeCell="H30" sqref="H30"/>
    </sheetView>
  </sheetViews>
  <sheetFormatPr defaultRowHeight="12.75" x14ac:dyDescent="0.2"/>
  <cols>
    <col min="1" max="1" width="23.140625" customWidth="1"/>
    <col min="2" max="2" width="2.2851562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customWidth="1"/>
    <col min="8" max="8" width="12.5703125" bestFit="1" customWidth="1"/>
    <col min="9" max="9" width="10.7109375" customWidth="1"/>
    <col min="10" max="10" width="2.28515625" customWidth="1"/>
    <col min="11" max="11" width="10.7109375" customWidth="1"/>
    <col min="12" max="12" width="11.140625" customWidth="1"/>
    <col min="13" max="13" width="10.7109375" customWidth="1"/>
    <col min="14" max="14" width="2.28515625" customWidth="1"/>
    <col min="15" max="15" width="10.7109375" customWidth="1"/>
    <col min="16" max="16" width="11.140625" customWidth="1"/>
    <col min="17" max="17" width="10.7109375" customWidth="1"/>
    <col min="18" max="18" width="2.28515625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28</v>
      </c>
      <c r="B2" s="1"/>
    </row>
    <row r="3" spans="1:22" x14ac:dyDescent="0.2">
      <c r="A3" s="1" t="s">
        <v>29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G9-H9</f>
        <v>-7</v>
      </c>
      <c r="K9" s="3">
        <v>1</v>
      </c>
      <c r="L9" s="3">
        <v>8</v>
      </c>
      <c r="M9" s="3">
        <f>K9-L9</f>
        <v>-7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2</v>
      </c>
      <c r="T9" s="3">
        <f>D9+H9</f>
        <v>16</v>
      </c>
      <c r="U9" s="3">
        <f>(T9-S9)*-1</f>
        <v>-14</v>
      </c>
      <c r="V9" s="5">
        <f>U9/T9</f>
        <v>-0.875</v>
      </c>
    </row>
    <row r="10" spans="1:22" ht="12.75" hidden="1" customHeight="1" x14ac:dyDescent="0.2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G10-H10</f>
        <v>0</v>
      </c>
      <c r="K10" s="3">
        <v>0</v>
      </c>
      <c r="L10" s="3">
        <v>0</v>
      </c>
      <c r="M10" s="3">
        <f>K10-L10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>G11-H11</f>
        <v>-4</v>
      </c>
      <c r="K11" s="3">
        <f>2+1</f>
        <v>3</v>
      </c>
      <c r="L11" s="3">
        <v>5</v>
      </c>
      <c r="M11" s="3">
        <f>K11-L11</f>
        <v>-2</v>
      </c>
      <c r="O11" s="3">
        <v>0</v>
      </c>
      <c r="P11" s="3">
        <v>5</v>
      </c>
      <c r="Q11" s="3">
        <f t="shared" ref="Q11:Q26" si="1">P11-O11</f>
        <v>5</v>
      </c>
      <c r="S11" s="3">
        <f t="shared" si="0"/>
        <v>6</v>
      </c>
      <c r="T11" s="3">
        <f>D11+H11</f>
        <v>10</v>
      </c>
      <c r="U11" s="3">
        <f>(T11-S11)*-1</f>
        <v>-4</v>
      </c>
      <c r="V11" s="5">
        <f>U11/T11</f>
        <v>-0.4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18</v>
      </c>
      <c r="C14" s="3">
        <v>4</v>
      </c>
      <c r="D14" s="3">
        <v>3</v>
      </c>
      <c r="E14" s="3">
        <f>(D14-C14)*-1</f>
        <v>1</v>
      </c>
      <c r="G14" s="3">
        <f>1+1</f>
        <v>2</v>
      </c>
      <c r="H14" s="3">
        <v>3</v>
      </c>
      <c r="I14" s="3">
        <f>G14-H14</f>
        <v>-1</v>
      </c>
      <c r="K14" s="3">
        <v>3</v>
      </c>
      <c r="L14" s="3">
        <v>3</v>
      </c>
      <c r="M14" s="3">
        <f>K14-L14</f>
        <v>0</v>
      </c>
      <c r="O14" s="3">
        <v>0</v>
      </c>
      <c r="P14" s="3">
        <v>3</v>
      </c>
      <c r="Q14" s="3">
        <f t="shared" si="1"/>
        <v>3</v>
      </c>
      <c r="S14" s="3">
        <f t="shared" si="0"/>
        <v>9</v>
      </c>
      <c r="T14" s="3">
        <f>D14+H14</f>
        <v>6</v>
      </c>
      <c r="U14" s="3">
        <f>(T14-S14)*-1</f>
        <v>3</v>
      </c>
      <c r="V14" s="5">
        <f>U14/T14</f>
        <v>0.5</v>
      </c>
    </row>
    <row r="15" spans="1:22" x14ac:dyDescent="0.2">
      <c r="A15" t="s">
        <v>19</v>
      </c>
      <c r="C15" s="3">
        <v>5</v>
      </c>
      <c r="D15" s="3">
        <v>5</v>
      </c>
      <c r="E15" s="3">
        <f>(D15-C15)*-1</f>
        <v>0</v>
      </c>
      <c r="G15" s="3">
        <f>7+4</f>
        <v>11</v>
      </c>
      <c r="H15" s="3">
        <v>5</v>
      </c>
      <c r="I15" s="3">
        <f>G15-H15</f>
        <v>6</v>
      </c>
      <c r="K15" s="3">
        <f>6+3</f>
        <v>9</v>
      </c>
      <c r="L15" s="3">
        <v>5</v>
      </c>
      <c r="M15" s="3">
        <f>K15-L15</f>
        <v>4</v>
      </c>
      <c r="O15" s="3">
        <v>0</v>
      </c>
      <c r="P15" s="3">
        <v>5</v>
      </c>
      <c r="Q15" s="3">
        <f t="shared" si="1"/>
        <v>5</v>
      </c>
      <c r="S15" s="3">
        <f t="shared" si="0"/>
        <v>25</v>
      </c>
      <c r="T15" s="3">
        <f>D15+H15</f>
        <v>10</v>
      </c>
      <c r="U15" s="3">
        <f>(T15-S15)*-1</f>
        <v>15</v>
      </c>
      <c r="V15" s="5">
        <f>U15/T15</f>
        <v>1.5</v>
      </c>
    </row>
    <row r="16" spans="1:22" x14ac:dyDescent="0.2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>G16-H16</f>
        <v>-3</v>
      </c>
      <c r="K16" s="3">
        <f>1+1</f>
        <v>2</v>
      </c>
      <c r="L16" s="3">
        <v>4</v>
      </c>
      <c r="M16" s="3">
        <f>K16-L16</f>
        <v>-2</v>
      </c>
      <c r="O16" s="3">
        <v>0</v>
      </c>
      <c r="P16" s="3">
        <v>4</v>
      </c>
      <c r="Q16" s="3">
        <f t="shared" si="1"/>
        <v>4</v>
      </c>
      <c r="S16" s="3">
        <f t="shared" si="0"/>
        <v>6</v>
      </c>
      <c r="T16" s="3">
        <f>D16+H16</f>
        <v>8</v>
      </c>
      <c r="U16" s="3">
        <f>(T16-S16)*-1</f>
        <v>-2</v>
      </c>
      <c r="V16" s="5">
        <f>U16/T16</f>
        <v>-0.25</v>
      </c>
    </row>
    <row r="17" spans="1:22" x14ac:dyDescent="0.2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>G17-H17</f>
        <v>-5</v>
      </c>
      <c r="K17" s="3">
        <v>0</v>
      </c>
      <c r="L17" s="3">
        <v>6</v>
      </c>
      <c r="M17" s="3">
        <f>K17-L17</f>
        <v>-6</v>
      </c>
      <c r="O17" s="3">
        <v>0</v>
      </c>
      <c r="P17" s="3">
        <v>6</v>
      </c>
      <c r="Q17" s="3">
        <f t="shared" si="1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">
      <c r="A18" t="s">
        <v>22</v>
      </c>
      <c r="C18" s="3">
        <v>3</v>
      </c>
      <c r="D18" s="3">
        <v>0</v>
      </c>
      <c r="E18" s="3">
        <f>(D18-C18)*-1</f>
        <v>3</v>
      </c>
      <c r="G18" s="3">
        <f>3+4</f>
        <v>7</v>
      </c>
      <c r="H18" s="3">
        <v>0</v>
      </c>
      <c r="I18" s="3">
        <f>G18-H18</f>
        <v>7</v>
      </c>
      <c r="K18" s="3">
        <f>3+1</f>
        <v>4</v>
      </c>
      <c r="L18" s="3">
        <v>0</v>
      </c>
      <c r="M18" s="3">
        <f>K18-L18</f>
        <v>4</v>
      </c>
      <c r="O18" s="3">
        <v>0</v>
      </c>
      <c r="P18" s="3">
        <v>0</v>
      </c>
      <c r="Q18" s="3">
        <f t="shared" si="1"/>
        <v>0</v>
      </c>
      <c r="S18" s="3">
        <f t="shared" si="0"/>
        <v>14</v>
      </c>
      <c r="T18" s="3">
        <f>D18+H18</f>
        <v>0</v>
      </c>
      <c r="U18" s="3">
        <f>(T18-S18)*-1</f>
        <v>14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12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12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3">
        <f>G21-H21</f>
        <v>-6</v>
      </c>
      <c r="K21" s="3">
        <v>0</v>
      </c>
      <c r="L21" s="3">
        <v>6</v>
      </c>
      <c r="M21" s="3">
        <f>K21-L21</f>
        <v>-6</v>
      </c>
      <c r="O21" s="3">
        <v>0</v>
      </c>
      <c r="P21" s="3">
        <v>6</v>
      </c>
      <c r="Q21" s="3">
        <f t="shared" si="1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f>2+2</f>
        <v>4</v>
      </c>
      <c r="H22" s="3">
        <v>3</v>
      </c>
      <c r="I22" s="3">
        <f>G22-H22</f>
        <v>1</v>
      </c>
      <c r="K22" s="3">
        <v>2</v>
      </c>
      <c r="L22" s="3">
        <v>3</v>
      </c>
      <c r="M22" s="3">
        <f>K22-L22</f>
        <v>-1</v>
      </c>
      <c r="O22" s="3"/>
      <c r="P22" s="3">
        <v>3</v>
      </c>
      <c r="Q22" s="3">
        <f t="shared" si="1"/>
        <v>3</v>
      </c>
      <c r="S22" s="3">
        <f t="shared" si="0"/>
        <v>6</v>
      </c>
      <c r="T22" s="3">
        <f>D22+H22</f>
        <v>6</v>
      </c>
      <c r="U22" s="3">
        <f>(T22-S22)*-1</f>
        <v>0</v>
      </c>
      <c r="V22" s="5"/>
    </row>
    <row r="23" spans="1:22" x14ac:dyDescent="0.2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f>4+4</f>
        <v>8</v>
      </c>
      <c r="H23" s="3">
        <v>6</v>
      </c>
      <c r="I23" s="3">
        <f>G23-H23</f>
        <v>2</v>
      </c>
      <c r="K23" s="3">
        <v>2</v>
      </c>
      <c r="L23" s="3">
        <v>6</v>
      </c>
      <c r="M23" s="3">
        <f>K23-L23</f>
        <v>-4</v>
      </c>
      <c r="O23" s="3"/>
      <c r="P23" s="3">
        <v>6</v>
      </c>
      <c r="Q23" s="3">
        <f t="shared" si="1"/>
        <v>6</v>
      </c>
      <c r="S23" s="3">
        <f t="shared" si="0"/>
        <v>10</v>
      </c>
      <c r="T23" s="3">
        <f>D23+H23</f>
        <v>12</v>
      </c>
      <c r="U23" s="3">
        <f>(T23-S23)*-1</f>
        <v>-2</v>
      </c>
      <c r="V23" s="5"/>
    </row>
    <row r="24" spans="1:22" x14ac:dyDescent="0.2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f>1+4</f>
        <v>5</v>
      </c>
      <c r="H24" s="3">
        <v>10</v>
      </c>
      <c r="I24" s="3">
        <f>G24-H24</f>
        <v>-5</v>
      </c>
      <c r="K24" s="3">
        <f>3+4</f>
        <v>7</v>
      </c>
      <c r="L24" s="3">
        <v>10</v>
      </c>
      <c r="M24" s="3">
        <f>K24-L24</f>
        <v>-3</v>
      </c>
      <c r="O24" s="3"/>
      <c r="P24" s="3">
        <v>10</v>
      </c>
      <c r="Q24" s="3">
        <f t="shared" si="1"/>
        <v>10</v>
      </c>
      <c r="S24" s="3">
        <f t="shared" si="0"/>
        <v>17</v>
      </c>
      <c r="T24" s="3">
        <f>D24+H24</f>
        <v>20</v>
      </c>
      <c r="U24" s="3">
        <f>(T24-S24)*-1</f>
        <v>-3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12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>(D26-C26)*-1</f>
        <v>5</v>
      </c>
      <c r="G26" s="4">
        <f>3+2</f>
        <v>5</v>
      </c>
      <c r="H26" s="4">
        <v>5</v>
      </c>
      <c r="I26" s="4">
        <f>G26-H26</f>
        <v>0</v>
      </c>
      <c r="K26" s="4">
        <f>2+2</f>
        <v>4</v>
      </c>
      <c r="L26" s="4">
        <v>5</v>
      </c>
      <c r="M26" s="4">
        <f>K26-L26</f>
        <v>-1</v>
      </c>
      <c r="O26" s="4">
        <v>0</v>
      </c>
      <c r="P26" s="4">
        <v>5</v>
      </c>
      <c r="Q26" s="4">
        <f t="shared" si="1"/>
        <v>5</v>
      </c>
      <c r="S26" s="4">
        <f t="shared" si="0"/>
        <v>19</v>
      </c>
      <c r="T26" s="4">
        <f>D26+H26</f>
        <v>10</v>
      </c>
      <c r="U26" s="4">
        <f>(T26-S26)*-1</f>
        <v>9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46</v>
      </c>
      <c r="H27" s="9">
        <f>SUM(H9:H26)</f>
        <v>61</v>
      </c>
      <c r="I27" s="9">
        <f>SUM(I9:I26)</f>
        <v>-15</v>
      </c>
      <c r="K27" s="9">
        <f>SUM(K9:K26)</f>
        <v>37</v>
      </c>
      <c r="L27" s="9">
        <f>SUM(L9:L26)</f>
        <v>61</v>
      </c>
      <c r="M27" s="9">
        <f>SUM(M9:M26)</f>
        <v>-24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117</v>
      </c>
      <c r="T27" s="9">
        <f>SUM(T9:T26)</f>
        <v>122</v>
      </c>
      <c r="U27" s="9">
        <f>SUM(U9:U26)</f>
        <v>-5</v>
      </c>
      <c r="V27" s="10">
        <f>U27/T27</f>
        <v>-4.0983606557377046E-2</v>
      </c>
    </row>
  </sheetData>
  <mergeCells count="1">
    <mergeCell ref="S6:V6"/>
  </mergeCells>
  <phoneticPr fontId="0" type="noConversion"/>
  <printOptions horizontalCentered="1"/>
  <pageMargins left="0.2" right="0.2" top="0.56000000000000005" bottom="0.23" header="0.17" footer="0.19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2001-10-11T18:26:51Z</cp:lastPrinted>
  <dcterms:created xsi:type="dcterms:W3CDTF">2001-02-23T21:22:57Z</dcterms:created>
  <dcterms:modified xsi:type="dcterms:W3CDTF">2014-09-03T10:56:47Z</dcterms:modified>
</cp:coreProperties>
</file>