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15" windowWidth="14220" windowHeight="934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K3" i="1" l="1"/>
  <c r="L3" i="1"/>
  <c r="K4" i="1"/>
  <c r="L4" i="1"/>
  <c r="K5" i="1"/>
  <c r="L5" i="1"/>
  <c r="K6" i="1"/>
  <c r="L6" i="1"/>
  <c r="L7" i="1"/>
  <c r="K8" i="1"/>
  <c r="L8" i="1"/>
  <c r="K9" i="1"/>
  <c r="L9" i="1"/>
  <c r="L10" i="1"/>
  <c r="L11" i="1"/>
  <c r="K12" i="1"/>
  <c r="L12" i="1" s="1"/>
  <c r="L22" i="1" s="1"/>
  <c r="K13" i="1"/>
  <c r="L13" i="1"/>
  <c r="K14" i="1"/>
  <c r="L14" i="1"/>
  <c r="K15" i="1"/>
  <c r="L15" i="1"/>
  <c r="L16" i="1"/>
  <c r="K17" i="1"/>
  <c r="L17" i="1"/>
  <c r="K18" i="1"/>
  <c r="L18" i="1"/>
  <c r="L19" i="1"/>
  <c r="K20" i="1"/>
  <c r="L20" i="1"/>
</calcChain>
</file>

<file path=xl/sharedStrings.xml><?xml version="1.0" encoding="utf-8"?>
<sst xmlns="http://schemas.openxmlformats.org/spreadsheetml/2006/main" count="99" uniqueCount="45">
  <si>
    <t>Deals done Since April 1, 2001</t>
  </si>
  <si>
    <t>Counterparty</t>
  </si>
  <si>
    <t>Date</t>
  </si>
  <si>
    <t>Location</t>
  </si>
  <si>
    <t>Term</t>
  </si>
  <si>
    <t>Days</t>
  </si>
  <si>
    <t>Volume/d</t>
  </si>
  <si>
    <t>Phys/Fin</t>
  </si>
  <si>
    <t>Trader</t>
  </si>
  <si>
    <t>Trader Price</t>
  </si>
  <si>
    <t>Counter Party Price</t>
  </si>
  <si>
    <t>Orig/ MMBtu</t>
  </si>
  <si>
    <t>Total Orig</t>
  </si>
  <si>
    <t>E-Prime</t>
  </si>
  <si>
    <t>CIG</t>
  </si>
  <si>
    <t>Nov 01-Mar 02</t>
  </si>
  <si>
    <t>Fin</t>
  </si>
  <si>
    <t>Ermis</t>
  </si>
  <si>
    <t>NYMEX</t>
  </si>
  <si>
    <t>Jul 02 - Jun 03</t>
  </si>
  <si>
    <t>Quigly</t>
  </si>
  <si>
    <t>Mega</t>
  </si>
  <si>
    <t>Sumas</t>
  </si>
  <si>
    <t>Sep 01-Oct 01</t>
  </si>
  <si>
    <t>Mc Kay</t>
  </si>
  <si>
    <t>Monthly</t>
  </si>
  <si>
    <t>OSM</t>
  </si>
  <si>
    <t>Jun 01-Oct 02</t>
  </si>
  <si>
    <t>Phys</t>
  </si>
  <si>
    <t>Nov 01 - Feb 02</t>
  </si>
  <si>
    <t>Sep 01-Nov 01</t>
  </si>
  <si>
    <t>Jun 01 - Sep 02</t>
  </si>
  <si>
    <t>Nov 01-Oct 02</t>
  </si>
  <si>
    <t>Reitmeyer</t>
  </si>
  <si>
    <t>Kaiser</t>
  </si>
  <si>
    <t>NWR</t>
  </si>
  <si>
    <t>South</t>
  </si>
  <si>
    <t>AECO</t>
  </si>
  <si>
    <t>McKay</t>
  </si>
  <si>
    <t>West Linn Paper</t>
  </si>
  <si>
    <t>Jun 26 - Jun 29</t>
  </si>
  <si>
    <t>Chad</t>
  </si>
  <si>
    <t>Nov 01-Feb 02</t>
  </si>
  <si>
    <t>Jun 30 - Jun 31</t>
  </si>
  <si>
    <t>Nov 01- Mar 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</si>
</sst>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.000"/>
    <numFmt numFmtId="165" formatCode="&quot;$&quot;#,##0.00"/>
  </numFmts>
  <fonts count="3" x14ac:knownFonts="1">
    <font>
      <sz val="10"/>
      <name val="Arial"/>
    </font>
    <font>
      <sz val="10"/>
      <name val="Arial"/>
      <family val="2"/>
    </font>
    <font>
      <b/>
      <sz val="10"/>
      <color indexed="57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14" fontId="1" fillId="0" borderId="0" xfId="0" applyNumberFormat="1" applyFont="1" applyAlignment="1"/>
    <xf numFmtId="17" fontId="1" fillId="0" borderId="0" xfId="0" applyNumberFormat="1" applyFont="1" applyAlignment="1">
      <alignment horizontal="right"/>
    </xf>
    <xf numFmtId="164" fontId="0" fillId="0" borderId="0" xfId="0" applyNumberFormat="1"/>
    <xf numFmtId="165" fontId="0" fillId="0" borderId="0" xfId="0" applyNumberFormat="1"/>
    <xf numFmtId="0" fontId="1" fillId="2" borderId="1" xfId="0" applyFont="1" applyFill="1" applyBorder="1" applyAlignment="1">
      <alignment wrapText="1"/>
    </xf>
    <xf numFmtId="14" fontId="1" fillId="2" borderId="1" xfId="0" applyNumberFormat="1" applyFont="1" applyFill="1" applyBorder="1" applyAlignment="1">
      <alignment wrapText="1"/>
    </xf>
    <xf numFmtId="17" fontId="1" fillId="2" borderId="1" xfId="0" applyNumberFormat="1" applyFont="1" applyFill="1" applyBorder="1" applyAlignment="1">
      <alignment horizontal="right" wrapText="1"/>
    </xf>
    <xf numFmtId="0" fontId="0" fillId="2" borderId="1" xfId="0" applyFill="1" applyBorder="1" applyAlignment="1">
      <alignment wrapText="1"/>
    </xf>
    <xf numFmtId="164" fontId="0" fillId="2" borderId="1" xfId="0" applyNumberFormat="1" applyFill="1" applyBorder="1" applyAlignment="1">
      <alignment wrapText="1"/>
    </xf>
    <xf numFmtId="165" fontId="0" fillId="2" borderId="1" xfId="0" applyNumberFormat="1" applyFill="1" applyBorder="1" applyAlignment="1">
      <alignment wrapText="1"/>
    </xf>
    <xf numFmtId="0" fontId="0" fillId="0" borderId="0" xfId="0" applyAlignment="1">
      <alignment wrapText="1"/>
    </xf>
    <xf numFmtId="0" fontId="1" fillId="0" borderId="0" xfId="0" applyFont="1" applyFill="1" applyBorder="1"/>
    <xf numFmtId="14" fontId="0" fillId="0" borderId="0" xfId="0" applyNumberFormat="1" applyAlignment="1"/>
    <xf numFmtId="17" fontId="0" fillId="0" borderId="0" xfId="0" applyNumberFormat="1" applyAlignment="1">
      <alignment horizontal="right"/>
    </xf>
    <xf numFmtId="0" fontId="0" fillId="0" borderId="0" xfId="0" applyAlignment="1"/>
    <xf numFmtId="165" fontId="2" fillId="0" borderId="0" xfId="0" applyNumberFormat="1" applyFont="1" applyFill="1"/>
    <xf numFmtId="0" fontId="0" fillId="0" borderId="0" xfId="0" applyAlignment="1">
      <alignment horizontal="right"/>
    </xf>
    <xf numFmtId="17" fontId="0" fillId="0" borderId="2" xfId="0" applyNumberFormat="1" applyBorder="1" applyAlignment="1">
      <alignment horizontal="right"/>
    </xf>
    <xf numFmtId="2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tabSelected="1" workbookViewId="0">
      <selection activeCell="E25" sqref="E25"/>
    </sheetView>
  </sheetViews>
  <sheetFormatPr defaultRowHeight="12.75" x14ac:dyDescent="0.2"/>
  <cols>
    <col min="1" max="1" width="15.28515625" customWidth="1"/>
    <col min="2" max="2" width="9.140625" style="16"/>
    <col min="3" max="3" width="10.85546875" customWidth="1"/>
    <col min="4" max="4" width="14.7109375" style="15" customWidth="1"/>
    <col min="5" max="5" width="6.5703125" customWidth="1"/>
    <col min="6" max="7" width="10.42578125" customWidth="1"/>
    <col min="9" max="9" width="8.28515625" style="4" customWidth="1"/>
    <col min="10" max="10" width="10.42578125" style="4" customWidth="1"/>
    <col min="11" max="11" width="9.140625" style="4"/>
    <col min="12" max="12" width="12" style="5" customWidth="1"/>
  </cols>
  <sheetData>
    <row r="1" spans="1:12" x14ac:dyDescent="0.2">
      <c r="A1" s="1" t="s">
        <v>0</v>
      </c>
      <c r="B1" s="2"/>
      <c r="C1" s="1"/>
      <c r="D1" s="3"/>
      <c r="E1" s="1"/>
      <c r="F1" s="1"/>
      <c r="G1" s="1"/>
    </row>
    <row r="2" spans="1:12" s="12" customFormat="1" ht="28.5" customHeight="1" x14ac:dyDescent="0.2">
      <c r="A2" s="6" t="s">
        <v>1</v>
      </c>
      <c r="B2" s="7" t="s">
        <v>2</v>
      </c>
      <c r="C2" s="6" t="s">
        <v>3</v>
      </c>
      <c r="D2" s="8" t="s">
        <v>4</v>
      </c>
      <c r="E2" s="6" t="s">
        <v>5</v>
      </c>
      <c r="F2" s="6" t="s">
        <v>6</v>
      </c>
      <c r="G2" s="6" t="s">
        <v>7</v>
      </c>
      <c r="H2" s="9" t="s">
        <v>8</v>
      </c>
      <c r="I2" s="10" t="s">
        <v>9</v>
      </c>
      <c r="J2" s="10" t="s">
        <v>10</v>
      </c>
      <c r="K2" s="10" t="s">
        <v>11</v>
      </c>
      <c r="L2" s="11" t="s">
        <v>12</v>
      </c>
    </row>
    <row r="3" spans="1:12" x14ac:dyDescent="0.2">
      <c r="A3" s="1" t="s">
        <v>13</v>
      </c>
      <c r="B3" s="2">
        <v>37019</v>
      </c>
      <c r="C3" s="1" t="s">
        <v>14</v>
      </c>
      <c r="D3" s="3" t="s">
        <v>15</v>
      </c>
      <c r="E3" s="1">
        <v>151</v>
      </c>
      <c r="F3" s="1">
        <v>700</v>
      </c>
      <c r="G3" s="1" t="s">
        <v>16</v>
      </c>
      <c r="H3" t="s">
        <v>17</v>
      </c>
      <c r="I3" s="4">
        <v>4.415</v>
      </c>
      <c r="J3" s="4">
        <v>4.42</v>
      </c>
      <c r="K3" s="4">
        <f>J3-I3</f>
        <v>4.9999999999998934E-3</v>
      </c>
      <c r="L3" s="5">
        <f t="shared" ref="L3:L18" si="0">K3*E3*F3</f>
        <v>528.49999999998875</v>
      </c>
    </row>
    <row r="4" spans="1:12" x14ac:dyDescent="0.2">
      <c r="A4" s="1" t="s">
        <v>13</v>
      </c>
      <c r="B4" s="2">
        <v>37019</v>
      </c>
      <c r="C4" s="1" t="s">
        <v>14</v>
      </c>
      <c r="D4" s="3">
        <v>37165</v>
      </c>
      <c r="E4" s="1">
        <v>31</v>
      </c>
      <c r="F4" s="1">
        <v>300</v>
      </c>
      <c r="G4" s="1" t="s">
        <v>16</v>
      </c>
      <c r="H4" t="s">
        <v>17</v>
      </c>
      <c r="I4" s="4">
        <v>3.75</v>
      </c>
      <c r="J4" s="4">
        <v>3.76</v>
      </c>
      <c r="K4" s="4">
        <f>J4-I4</f>
        <v>9.9999999999997868E-3</v>
      </c>
      <c r="L4" s="5">
        <f t="shared" si="0"/>
        <v>92.99999999999801</v>
      </c>
    </row>
    <row r="5" spans="1:12" x14ac:dyDescent="0.2">
      <c r="A5" s="1" t="s">
        <v>13</v>
      </c>
      <c r="B5" s="2">
        <v>37019</v>
      </c>
      <c r="C5" s="1" t="s">
        <v>14</v>
      </c>
      <c r="D5" s="3">
        <v>36983</v>
      </c>
      <c r="E5" s="1">
        <v>30</v>
      </c>
      <c r="F5" s="1">
        <v>300</v>
      </c>
      <c r="G5" s="13" t="s">
        <v>16</v>
      </c>
      <c r="H5" t="s">
        <v>17</v>
      </c>
      <c r="I5" s="4">
        <v>3.73</v>
      </c>
      <c r="J5" s="4">
        <v>3.74</v>
      </c>
      <c r="K5" s="4">
        <f>J5-I5</f>
        <v>1.0000000000000231E-2</v>
      </c>
      <c r="L5" s="5">
        <f t="shared" si="0"/>
        <v>90.000000000002075</v>
      </c>
    </row>
    <row r="6" spans="1:12" x14ac:dyDescent="0.2">
      <c r="A6" s="1" t="s">
        <v>13</v>
      </c>
      <c r="B6" s="14">
        <v>37026</v>
      </c>
      <c r="C6" s="13" t="s">
        <v>18</v>
      </c>
      <c r="D6" s="15" t="s">
        <v>19</v>
      </c>
      <c r="E6" s="13">
        <v>720</v>
      </c>
      <c r="F6" s="13">
        <v>333</v>
      </c>
      <c r="G6" s="13" t="s">
        <v>16</v>
      </c>
      <c r="H6" s="13" t="s">
        <v>20</v>
      </c>
      <c r="I6" s="4">
        <v>5.5350000000000001</v>
      </c>
      <c r="J6" s="4">
        <v>5.5350000000000001</v>
      </c>
      <c r="K6" s="4">
        <f>J6-I6</f>
        <v>0</v>
      </c>
      <c r="L6" s="5">
        <f t="shared" si="0"/>
        <v>0</v>
      </c>
    </row>
    <row r="7" spans="1:12" x14ac:dyDescent="0.2">
      <c r="A7" s="13" t="s">
        <v>21</v>
      </c>
      <c r="B7" s="14">
        <v>37027</v>
      </c>
      <c r="C7" s="13" t="s">
        <v>22</v>
      </c>
      <c r="D7" s="15" t="s">
        <v>23</v>
      </c>
      <c r="E7" s="13">
        <v>61</v>
      </c>
      <c r="F7" s="13">
        <v>6690</v>
      </c>
      <c r="G7" s="13" t="s">
        <v>16</v>
      </c>
      <c r="H7" s="13" t="s">
        <v>24</v>
      </c>
      <c r="I7" s="4" t="s">
        <v>25</v>
      </c>
      <c r="K7" s="4">
        <v>1.234E-2</v>
      </c>
      <c r="L7" s="5">
        <f t="shared" si="0"/>
        <v>5035.8305999999993</v>
      </c>
    </row>
    <row r="8" spans="1:12" x14ac:dyDescent="0.2">
      <c r="A8" s="13" t="s">
        <v>26</v>
      </c>
      <c r="B8" s="14">
        <v>37028</v>
      </c>
      <c r="C8" s="13" t="s">
        <v>22</v>
      </c>
      <c r="D8" s="15" t="s">
        <v>27</v>
      </c>
      <c r="E8" s="13">
        <v>491</v>
      </c>
      <c r="F8" s="13">
        <v>4000</v>
      </c>
      <c r="G8" s="13" t="s">
        <v>28</v>
      </c>
      <c r="H8" s="13" t="s">
        <v>24</v>
      </c>
      <c r="I8" s="4">
        <v>5.9169999999999998</v>
      </c>
      <c r="J8" s="4">
        <v>5.94</v>
      </c>
      <c r="K8" s="4">
        <f>J8-I8</f>
        <v>2.3000000000000576E-2</v>
      </c>
      <c r="L8" s="5">
        <f t="shared" si="0"/>
        <v>45172.000000001135</v>
      </c>
    </row>
    <row r="9" spans="1:12" x14ac:dyDescent="0.2">
      <c r="A9" s="1" t="s">
        <v>13</v>
      </c>
      <c r="B9" s="2">
        <v>37019</v>
      </c>
      <c r="C9" s="1" t="s">
        <v>14</v>
      </c>
      <c r="D9" s="3" t="s">
        <v>29</v>
      </c>
      <c r="E9" s="1">
        <v>120</v>
      </c>
      <c r="F9" s="1">
        <v>1000</v>
      </c>
      <c r="G9" s="13" t="s">
        <v>16</v>
      </c>
      <c r="H9" t="s">
        <v>17</v>
      </c>
      <c r="I9" s="4">
        <v>3.2850000000000001</v>
      </c>
      <c r="J9" s="4">
        <v>3.34</v>
      </c>
      <c r="K9" s="4">
        <f>J9-I9</f>
        <v>5.4999999999999716E-2</v>
      </c>
      <c r="L9" s="5">
        <f t="shared" si="0"/>
        <v>6599.9999999999654</v>
      </c>
    </row>
    <row r="10" spans="1:12" x14ac:dyDescent="0.2">
      <c r="A10" s="13" t="s">
        <v>21</v>
      </c>
      <c r="B10" s="14">
        <v>37032</v>
      </c>
      <c r="C10" s="13" t="s">
        <v>22</v>
      </c>
      <c r="D10" s="15" t="s">
        <v>30</v>
      </c>
      <c r="E10" s="13">
        <v>91</v>
      </c>
      <c r="F10" s="13">
        <v>6690</v>
      </c>
      <c r="G10" s="13" t="s">
        <v>16</v>
      </c>
      <c r="H10" s="13" t="s">
        <v>24</v>
      </c>
      <c r="I10" s="4" t="s">
        <v>25</v>
      </c>
      <c r="K10" s="4">
        <v>4.4999999999999998E-2</v>
      </c>
      <c r="L10" s="5">
        <f t="shared" si="0"/>
        <v>27395.55</v>
      </c>
    </row>
    <row r="11" spans="1:12" x14ac:dyDescent="0.2">
      <c r="A11" s="1" t="s">
        <v>13</v>
      </c>
      <c r="B11" s="2">
        <v>37033</v>
      </c>
      <c r="C11" s="1" t="s">
        <v>14</v>
      </c>
      <c r="D11" s="3" t="s">
        <v>31</v>
      </c>
      <c r="E11" s="1">
        <v>487</v>
      </c>
      <c r="F11" s="1">
        <v>3200</v>
      </c>
      <c r="G11" s="13" t="s">
        <v>16</v>
      </c>
      <c r="H11" t="s">
        <v>17</v>
      </c>
      <c r="K11" s="4">
        <v>1.4999999999999999E-2</v>
      </c>
      <c r="L11" s="5">
        <f t="shared" si="0"/>
        <v>23376</v>
      </c>
    </row>
    <row r="12" spans="1:12" x14ac:dyDescent="0.2">
      <c r="A12" t="s">
        <v>13</v>
      </c>
      <c r="B12" s="14">
        <v>37035</v>
      </c>
      <c r="C12" t="s">
        <v>14</v>
      </c>
      <c r="D12" s="15" t="s">
        <v>32</v>
      </c>
      <c r="E12">
        <v>365</v>
      </c>
      <c r="F12">
        <v>5000</v>
      </c>
      <c r="G12" t="s">
        <v>28</v>
      </c>
      <c r="H12" t="s">
        <v>33</v>
      </c>
      <c r="I12" s="4">
        <v>0.2</v>
      </c>
      <c r="J12" s="4">
        <v>0.21</v>
      </c>
      <c r="K12" s="4">
        <f>J12-I12</f>
        <v>9.9999999999999811E-3</v>
      </c>
      <c r="L12" s="5">
        <f t="shared" si="0"/>
        <v>18249.999999999967</v>
      </c>
    </row>
    <row r="13" spans="1:12" x14ac:dyDescent="0.2">
      <c r="A13" t="s">
        <v>34</v>
      </c>
      <c r="B13" s="14">
        <v>37035</v>
      </c>
      <c r="C13" t="s">
        <v>35</v>
      </c>
      <c r="D13" s="15">
        <v>37043</v>
      </c>
      <c r="E13">
        <v>30</v>
      </c>
      <c r="F13">
        <v>2696</v>
      </c>
      <c r="G13" t="s">
        <v>28</v>
      </c>
      <c r="H13" t="s">
        <v>36</v>
      </c>
      <c r="I13" s="4">
        <v>0</v>
      </c>
      <c r="J13" s="4">
        <v>0.02</v>
      </c>
      <c r="K13" s="4">
        <f>J13-I13</f>
        <v>0.02</v>
      </c>
      <c r="L13" s="5">
        <f t="shared" si="0"/>
        <v>1617.6</v>
      </c>
    </row>
    <row r="14" spans="1:12" x14ac:dyDescent="0.2">
      <c r="A14" t="s">
        <v>34</v>
      </c>
      <c r="B14" s="14">
        <v>37035</v>
      </c>
      <c r="C14" t="s">
        <v>37</v>
      </c>
      <c r="D14" s="15">
        <v>37043</v>
      </c>
      <c r="E14">
        <v>15</v>
      </c>
      <c r="F14">
        <v>2100</v>
      </c>
      <c r="G14" t="s">
        <v>28</v>
      </c>
      <c r="H14" t="s">
        <v>38</v>
      </c>
      <c r="I14" s="4">
        <v>0</v>
      </c>
      <c r="J14" s="4">
        <v>0.02</v>
      </c>
      <c r="K14" s="4">
        <f>J14-I14</f>
        <v>0.02</v>
      </c>
      <c r="L14" s="5">
        <f t="shared" si="0"/>
        <v>630</v>
      </c>
    </row>
    <row r="15" spans="1:12" x14ac:dyDescent="0.2">
      <c r="A15" t="s">
        <v>34</v>
      </c>
      <c r="B15" s="14">
        <v>37035</v>
      </c>
      <c r="C15" t="s">
        <v>37</v>
      </c>
      <c r="D15" s="15">
        <v>37043</v>
      </c>
      <c r="E15">
        <v>15</v>
      </c>
      <c r="F15">
        <v>1400</v>
      </c>
      <c r="G15" t="s">
        <v>28</v>
      </c>
      <c r="H15" t="s">
        <v>38</v>
      </c>
      <c r="I15" s="4">
        <v>0</v>
      </c>
      <c r="J15" s="4">
        <v>0.02</v>
      </c>
      <c r="K15" s="4">
        <f>J15-I15</f>
        <v>0.02</v>
      </c>
      <c r="L15" s="5">
        <f t="shared" si="0"/>
        <v>420</v>
      </c>
    </row>
    <row r="16" spans="1:12" x14ac:dyDescent="0.2">
      <c r="A16" t="s">
        <v>39</v>
      </c>
      <c r="B16" s="14">
        <v>37035</v>
      </c>
      <c r="C16" t="s">
        <v>22</v>
      </c>
      <c r="D16" s="15" t="s">
        <v>40</v>
      </c>
      <c r="E16">
        <v>4</v>
      </c>
      <c r="F16">
        <v>1000</v>
      </c>
      <c r="G16" t="s">
        <v>28</v>
      </c>
      <c r="H16" t="s">
        <v>41</v>
      </c>
      <c r="I16" s="4">
        <v>0.01</v>
      </c>
      <c r="J16" s="4">
        <v>0.01</v>
      </c>
      <c r="K16" s="4">
        <v>0</v>
      </c>
      <c r="L16" s="5">
        <f t="shared" si="0"/>
        <v>0</v>
      </c>
    </row>
    <row r="17" spans="1:12" x14ac:dyDescent="0.2">
      <c r="A17" s="1" t="s">
        <v>13</v>
      </c>
      <c r="B17" s="2">
        <v>37036</v>
      </c>
      <c r="C17" s="1" t="s">
        <v>14</v>
      </c>
      <c r="D17" s="3" t="s">
        <v>42</v>
      </c>
      <c r="E17" s="1">
        <v>120</v>
      </c>
      <c r="F17" s="1">
        <v>1800</v>
      </c>
      <c r="G17" s="1" t="s">
        <v>16</v>
      </c>
      <c r="H17" t="s">
        <v>17</v>
      </c>
      <c r="I17" s="4">
        <v>4.1550000000000002</v>
      </c>
      <c r="J17" s="4">
        <v>4.17</v>
      </c>
      <c r="K17" s="4">
        <f>J17-I17</f>
        <v>1.499999999999968E-2</v>
      </c>
      <c r="L17" s="5">
        <f t="shared" si="0"/>
        <v>3239.9999999999309</v>
      </c>
    </row>
    <row r="18" spans="1:12" x14ac:dyDescent="0.2">
      <c r="A18" s="1" t="s">
        <v>13</v>
      </c>
      <c r="B18" s="2">
        <v>37036</v>
      </c>
      <c r="C18" s="1" t="s">
        <v>14</v>
      </c>
      <c r="D18" s="3">
        <v>37316</v>
      </c>
      <c r="E18" s="1">
        <v>31</v>
      </c>
      <c r="F18" s="1">
        <v>1400</v>
      </c>
      <c r="G18" s="1" t="s">
        <v>16</v>
      </c>
      <c r="H18" t="s">
        <v>17</v>
      </c>
      <c r="I18" s="4">
        <v>3.9950000000000001</v>
      </c>
      <c r="J18" s="4">
        <v>4.01</v>
      </c>
      <c r="K18" s="4">
        <f>J18-I18</f>
        <v>1.499999999999968E-2</v>
      </c>
      <c r="L18" s="5">
        <f t="shared" si="0"/>
        <v>650.99999999998613</v>
      </c>
    </row>
    <row r="19" spans="1:12" x14ac:dyDescent="0.2">
      <c r="A19" t="s">
        <v>39</v>
      </c>
      <c r="B19" s="14">
        <v>37040</v>
      </c>
      <c r="C19" t="s">
        <v>22</v>
      </c>
      <c r="D19" s="15" t="s">
        <v>43</v>
      </c>
      <c r="E19">
        <v>2</v>
      </c>
      <c r="F19">
        <v>2030</v>
      </c>
      <c r="G19" t="s">
        <v>28</v>
      </c>
      <c r="H19" t="s">
        <v>41</v>
      </c>
      <c r="I19" s="4">
        <v>0.01</v>
      </c>
      <c r="J19" s="4">
        <v>0.01</v>
      </c>
      <c r="K19" s="4">
        <v>0</v>
      </c>
      <c r="L19" s="5">
        <f>K19*E19*F19</f>
        <v>0</v>
      </c>
    </row>
    <row r="20" spans="1:12" x14ac:dyDescent="0.2">
      <c r="A20" s="1" t="s">
        <v>13</v>
      </c>
      <c r="B20" s="2">
        <v>37040</v>
      </c>
      <c r="C20" s="1" t="s">
        <v>14</v>
      </c>
      <c r="D20" s="3" t="s">
        <v>44</v>
      </c>
      <c r="E20" s="1">
        <v>151</v>
      </c>
      <c r="F20" s="1">
        <v>850</v>
      </c>
      <c r="G20" s="1" t="s">
        <v>16</v>
      </c>
      <c r="H20" t="s">
        <v>17</v>
      </c>
      <c r="I20" s="4">
        <v>3.97</v>
      </c>
      <c r="J20" s="4">
        <v>3.99</v>
      </c>
      <c r="K20" s="4">
        <f>J20-I20</f>
        <v>2.0000000000000018E-2</v>
      </c>
      <c r="L20" s="5">
        <f>K20*E20*F20</f>
        <v>2567.0000000000023</v>
      </c>
    </row>
    <row r="21" spans="1:12" x14ac:dyDescent="0.2">
      <c r="A21" s="1"/>
      <c r="B21" s="2"/>
      <c r="C21" s="1"/>
      <c r="D21" s="3"/>
      <c r="E21" s="1"/>
      <c r="F21" s="1"/>
      <c r="G21" s="1"/>
    </row>
    <row r="22" spans="1:12" x14ac:dyDescent="0.2">
      <c r="L22" s="17">
        <f>SUM(L3:L21)</f>
        <v>135666.480600001</v>
      </c>
    </row>
    <row r="23" spans="1:12" x14ac:dyDescent="0.2">
      <c r="C23" s="18"/>
    </row>
    <row r="24" spans="1:12" x14ac:dyDescent="0.2">
      <c r="C24" s="18"/>
      <c r="D24" s="19"/>
    </row>
    <row r="25" spans="1:12" x14ac:dyDescent="0.2">
      <c r="C25" s="18"/>
      <c r="D25" s="20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dfuller</dc:creator>
  <cp:lastModifiedBy>Felienne</cp:lastModifiedBy>
  <dcterms:created xsi:type="dcterms:W3CDTF">2001-05-31T22:07:03Z</dcterms:created>
  <dcterms:modified xsi:type="dcterms:W3CDTF">2014-09-03T10:57:30Z</dcterms:modified>
</cp:coreProperties>
</file>