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-240" windowWidth="15165" windowHeight="9210" activeTab="1"/>
  </bookViews>
  <sheets>
    <sheet name="Chart Overlaid" sheetId="4" r:id="rId1"/>
    <sheet name="Forecast Changes" sheetId="5" r:id="rId2"/>
    <sheet name="Forecast Info" sheetId="2" r:id="rId3"/>
    <sheet name="Query Data" sheetId="1" r:id="rId4"/>
  </sheets>
  <definedNames>
    <definedName name="CurrentForecast">'Forecast Info'!$B$5:$M$20</definedName>
    <definedName name="NewLoadForecast">'Forecast Info'!$R$2:$AP$9</definedName>
    <definedName name="OldLoadForecast">'Forecast Info'!$R$14:$AP$21</definedName>
    <definedName name="pjm_projload" localSheetId="3">'Query Data'!$A$1:$E$33</definedName>
    <definedName name="_xlnm.Print_Area" localSheetId="2">'Forecast Info'!$AR$11:$BD$37</definedName>
  </definedNames>
  <calcPr calcId="152511"/>
</workbook>
</file>

<file path=xl/calcChain.xml><?xml version="1.0" encoding="utf-8"?>
<calcChain xmlns="http://schemas.openxmlformats.org/spreadsheetml/2006/main">
  <c r="AU2" i="2" l="1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R3" i="2"/>
  <c r="S3" i="2"/>
  <c r="AT3" i="2" s="1"/>
  <c r="T3" i="2"/>
  <c r="U3" i="2"/>
  <c r="AQ3" i="2" s="1"/>
  <c r="V3" i="2"/>
  <c r="W3" i="2"/>
  <c r="AY3" i="2" s="1"/>
  <c r="X3" i="2"/>
  <c r="AZ3" i="2" s="1"/>
  <c r="Y3" i="2"/>
  <c r="BA3" i="2" s="1"/>
  <c r="Z3" i="2"/>
  <c r="AR3" i="2" s="1"/>
  <c r="AA3" i="2"/>
  <c r="AB3" i="2"/>
  <c r="AC3" i="2"/>
  <c r="AD3" i="2"/>
  <c r="AE3" i="2"/>
  <c r="BG3" i="2" s="1"/>
  <c r="AF3" i="2"/>
  <c r="BH3" i="2" s="1"/>
  <c r="AG3" i="2"/>
  <c r="BI3" i="2" s="1"/>
  <c r="AH3" i="2"/>
  <c r="BJ3" i="2" s="1"/>
  <c r="AI3" i="2"/>
  <c r="AJ3" i="2"/>
  <c r="AK3" i="2"/>
  <c r="AL3" i="2"/>
  <c r="AM3" i="2"/>
  <c r="BO3" i="2" s="1"/>
  <c r="AN3" i="2"/>
  <c r="BP3" i="2" s="1"/>
  <c r="AO3" i="2"/>
  <c r="BQ3" i="2" s="1"/>
  <c r="AP3" i="2"/>
  <c r="BR3" i="2" s="1"/>
  <c r="AU3" i="2"/>
  <c r="AV3" i="2"/>
  <c r="AW3" i="2"/>
  <c r="AX3" i="2"/>
  <c r="BC3" i="2"/>
  <c r="BD3" i="2"/>
  <c r="BE3" i="2"/>
  <c r="BF3" i="2"/>
  <c r="BK3" i="2"/>
  <c r="BL3" i="2"/>
  <c r="BM3" i="2"/>
  <c r="BN3" i="2"/>
  <c r="BU3" i="2"/>
  <c r="BY3" i="2"/>
  <c r="CC3" i="2"/>
  <c r="CG3" i="2"/>
  <c r="CK3" i="2"/>
  <c r="CO3" i="2"/>
  <c r="CQ3" i="2"/>
  <c r="CR3" i="2"/>
  <c r="CS3" i="2"/>
  <c r="CY3" i="2"/>
  <c r="CZ3" i="2"/>
  <c r="DA3" i="2"/>
  <c r="DG3" i="2"/>
  <c r="DH3" i="2"/>
  <c r="DI3" i="2"/>
  <c r="DO3" i="2"/>
  <c r="DP3" i="2"/>
  <c r="DQ3" i="2"/>
  <c r="DW3" i="2"/>
  <c r="DX3" i="2"/>
  <c r="DY3" i="2"/>
  <c r="EE3" i="2"/>
  <c r="EF3" i="2"/>
  <c r="EG3" i="2"/>
  <c r="FK3" i="2"/>
  <c r="FL3" i="2"/>
  <c r="FM3" i="2"/>
  <c r="FS3" i="2"/>
  <c r="FT3" i="2"/>
  <c r="FU3" i="2"/>
  <c r="GA3" i="2"/>
  <c r="GB3" i="2"/>
  <c r="GC3" i="2"/>
  <c r="GJ3" i="2"/>
  <c r="GK3" i="2"/>
  <c r="GR3" i="2"/>
  <c r="GS3" i="2"/>
  <c r="GZ3" i="2"/>
  <c r="HA3" i="2"/>
  <c r="R4" i="2"/>
  <c r="R5" i="2" s="1"/>
  <c r="S4" i="2"/>
  <c r="AS4" i="2" s="1"/>
  <c r="T4" i="2"/>
  <c r="BT3" i="2" s="1"/>
  <c r="U4" i="2"/>
  <c r="V4" i="2"/>
  <c r="BV3" i="2" s="1"/>
  <c r="W4" i="2"/>
  <c r="BW3" i="2" s="1"/>
  <c r="X4" i="2"/>
  <c r="BX3" i="2" s="1"/>
  <c r="Y4" i="2"/>
  <c r="Z4" i="2"/>
  <c r="BZ3" i="2" s="1"/>
  <c r="AA4" i="2"/>
  <c r="CA3" i="2" s="1"/>
  <c r="AB4" i="2"/>
  <c r="CB3" i="2" s="1"/>
  <c r="AC4" i="2"/>
  <c r="AD4" i="2"/>
  <c r="CD3" i="2" s="1"/>
  <c r="AE4" i="2"/>
  <c r="CE3" i="2" s="1"/>
  <c r="AF4" i="2"/>
  <c r="CF3" i="2" s="1"/>
  <c r="AG4" i="2"/>
  <c r="AH4" i="2"/>
  <c r="CH3" i="2" s="1"/>
  <c r="AI4" i="2"/>
  <c r="CI3" i="2" s="1"/>
  <c r="AJ4" i="2"/>
  <c r="CJ3" i="2" s="1"/>
  <c r="AK4" i="2"/>
  <c r="AL4" i="2"/>
  <c r="CL3" i="2" s="1"/>
  <c r="AM4" i="2"/>
  <c r="CM3" i="2" s="1"/>
  <c r="AN4" i="2"/>
  <c r="CN3" i="2" s="1"/>
  <c r="AO4" i="2"/>
  <c r="AP4" i="2"/>
  <c r="CP3" i="2" s="1"/>
  <c r="S5" i="2"/>
  <c r="T5" i="2"/>
  <c r="U5" i="2"/>
  <c r="AQ5" i="2" s="1"/>
  <c r="V5" i="2"/>
  <c r="CT3" i="2" s="1"/>
  <c r="W5" i="2"/>
  <c r="CU3" i="2" s="1"/>
  <c r="X5" i="2"/>
  <c r="CV3" i="2" s="1"/>
  <c r="Y5" i="2"/>
  <c r="CW3" i="2" s="1"/>
  <c r="Z5" i="2"/>
  <c r="CX3" i="2" s="1"/>
  <c r="AA5" i="2"/>
  <c r="AB5" i="2"/>
  <c r="AC5" i="2"/>
  <c r="AD5" i="2"/>
  <c r="DB3" i="2" s="1"/>
  <c r="AE5" i="2"/>
  <c r="DC3" i="2" s="1"/>
  <c r="AF5" i="2"/>
  <c r="DD3" i="2" s="1"/>
  <c r="AG5" i="2"/>
  <c r="DE3" i="2" s="1"/>
  <c r="AH5" i="2"/>
  <c r="DF3" i="2" s="1"/>
  <c r="AI5" i="2"/>
  <c r="AJ5" i="2"/>
  <c r="AK5" i="2"/>
  <c r="AL5" i="2"/>
  <c r="DJ3" i="2" s="1"/>
  <c r="AM5" i="2"/>
  <c r="DK3" i="2" s="1"/>
  <c r="AN5" i="2"/>
  <c r="DL3" i="2" s="1"/>
  <c r="AO5" i="2"/>
  <c r="DM3" i="2" s="1"/>
  <c r="AP5" i="2"/>
  <c r="DN3" i="2" s="1"/>
  <c r="S6" i="2"/>
  <c r="AS6" i="2" s="1"/>
  <c r="T6" i="2"/>
  <c r="U6" i="2"/>
  <c r="V6" i="2"/>
  <c r="DR3" i="2" s="1"/>
  <c r="W6" i="2"/>
  <c r="DS3" i="2" s="1"/>
  <c r="X6" i="2"/>
  <c r="DT3" i="2" s="1"/>
  <c r="Y6" i="2"/>
  <c r="DU3" i="2" s="1"/>
  <c r="Z6" i="2"/>
  <c r="AR6" i="2" s="1"/>
  <c r="AA6" i="2"/>
  <c r="AB6" i="2"/>
  <c r="AC6" i="2"/>
  <c r="AD6" i="2"/>
  <c r="DZ3" i="2" s="1"/>
  <c r="AE6" i="2"/>
  <c r="EA3" i="2" s="1"/>
  <c r="AF6" i="2"/>
  <c r="EB3" i="2" s="1"/>
  <c r="AG6" i="2"/>
  <c r="EC3" i="2" s="1"/>
  <c r="AH6" i="2"/>
  <c r="ED3" i="2" s="1"/>
  <c r="AI6" i="2"/>
  <c r="AJ6" i="2"/>
  <c r="AK6" i="2"/>
  <c r="AL6" i="2"/>
  <c r="EH3" i="2" s="1"/>
  <c r="AM6" i="2"/>
  <c r="EI3" i="2" s="1"/>
  <c r="AN6" i="2"/>
  <c r="EJ3" i="2" s="1"/>
  <c r="AO6" i="2"/>
  <c r="EK3" i="2" s="1"/>
  <c r="AP6" i="2"/>
  <c r="EL3" i="2" s="1"/>
  <c r="S7" i="2"/>
  <c r="AT7" i="2" s="1"/>
  <c r="T7" i="2"/>
  <c r="AQ7" i="2" s="1"/>
  <c r="U7" i="2"/>
  <c r="EO3" i="2" s="1"/>
  <c r="V7" i="2"/>
  <c r="EP3" i="2" s="1"/>
  <c r="W7" i="2"/>
  <c r="EQ3" i="2" s="1"/>
  <c r="X7" i="2"/>
  <c r="ER3" i="2" s="1"/>
  <c r="Y7" i="2"/>
  <c r="ES3" i="2" s="1"/>
  <c r="Z7" i="2"/>
  <c r="ET3" i="2" s="1"/>
  <c r="AA7" i="2"/>
  <c r="EU3" i="2" s="1"/>
  <c r="AB7" i="2"/>
  <c r="EV3" i="2" s="1"/>
  <c r="AC7" i="2"/>
  <c r="EW3" i="2" s="1"/>
  <c r="AD7" i="2"/>
  <c r="EX3" i="2" s="1"/>
  <c r="AE7" i="2"/>
  <c r="EY3" i="2" s="1"/>
  <c r="AF7" i="2"/>
  <c r="EZ3" i="2" s="1"/>
  <c r="AG7" i="2"/>
  <c r="FA3" i="2" s="1"/>
  <c r="AH7" i="2"/>
  <c r="FB3" i="2" s="1"/>
  <c r="AI7" i="2"/>
  <c r="FC3" i="2" s="1"/>
  <c r="AJ7" i="2"/>
  <c r="FD3" i="2" s="1"/>
  <c r="AK7" i="2"/>
  <c r="FE3" i="2" s="1"/>
  <c r="AL7" i="2"/>
  <c r="FF3" i="2" s="1"/>
  <c r="AM7" i="2"/>
  <c r="FG3" i="2" s="1"/>
  <c r="AN7" i="2"/>
  <c r="FH3" i="2" s="1"/>
  <c r="AO7" i="2"/>
  <c r="FI3" i="2" s="1"/>
  <c r="AP7" i="2"/>
  <c r="FJ3" i="2" s="1"/>
  <c r="AS7" i="2"/>
  <c r="S8" i="2"/>
  <c r="AS8" i="2" s="1"/>
  <c r="T8" i="2"/>
  <c r="AQ8" i="2" s="1"/>
  <c r="U8" i="2"/>
  <c r="V8" i="2"/>
  <c r="FN3" i="2" s="1"/>
  <c r="W8" i="2"/>
  <c r="FO3" i="2" s="1"/>
  <c r="X8" i="2"/>
  <c r="FP3" i="2" s="1"/>
  <c r="Y8" i="2"/>
  <c r="FQ3" i="2" s="1"/>
  <c r="Z8" i="2"/>
  <c r="FR3" i="2" s="1"/>
  <c r="AA8" i="2"/>
  <c r="AB8" i="2"/>
  <c r="AC8" i="2"/>
  <c r="AD8" i="2"/>
  <c r="FV3" i="2" s="1"/>
  <c r="AE8" i="2"/>
  <c r="FW3" i="2" s="1"/>
  <c r="AF8" i="2"/>
  <c r="FX3" i="2" s="1"/>
  <c r="AG8" i="2"/>
  <c r="FY3" i="2" s="1"/>
  <c r="AH8" i="2"/>
  <c r="FZ3" i="2" s="1"/>
  <c r="AI8" i="2"/>
  <c r="AJ8" i="2"/>
  <c r="AK8" i="2"/>
  <c r="AL8" i="2"/>
  <c r="GD3" i="2" s="1"/>
  <c r="AM8" i="2"/>
  <c r="GE3" i="2" s="1"/>
  <c r="AN8" i="2"/>
  <c r="GF3" i="2" s="1"/>
  <c r="AO8" i="2"/>
  <c r="GG3" i="2" s="1"/>
  <c r="AP8" i="2"/>
  <c r="GH3" i="2" s="1"/>
  <c r="S9" i="2"/>
  <c r="GI3" i="2" s="1"/>
  <c r="T9" i="2"/>
  <c r="U9" i="2"/>
  <c r="V9" i="2"/>
  <c r="GL3" i="2" s="1"/>
  <c r="W9" i="2"/>
  <c r="GM3" i="2" s="1"/>
  <c r="X9" i="2"/>
  <c r="GN3" i="2" s="1"/>
  <c r="Y9" i="2"/>
  <c r="GO3" i="2" s="1"/>
  <c r="Z9" i="2"/>
  <c r="AR9" i="2" s="1"/>
  <c r="AA9" i="2"/>
  <c r="GQ3" i="2" s="1"/>
  <c r="AB9" i="2"/>
  <c r="AC9" i="2"/>
  <c r="AD9" i="2"/>
  <c r="GT3" i="2" s="1"/>
  <c r="AE9" i="2"/>
  <c r="GU3" i="2" s="1"/>
  <c r="AF9" i="2"/>
  <c r="GV3" i="2" s="1"/>
  <c r="AG9" i="2"/>
  <c r="GW3" i="2" s="1"/>
  <c r="AH9" i="2"/>
  <c r="GX3" i="2" s="1"/>
  <c r="AI9" i="2"/>
  <c r="GY3" i="2" s="1"/>
  <c r="AJ9" i="2"/>
  <c r="AK9" i="2"/>
  <c r="AL9" i="2"/>
  <c r="HB3" i="2" s="1"/>
  <c r="AM9" i="2"/>
  <c r="HC3" i="2" s="1"/>
  <c r="AN9" i="2"/>
  <c r="HD3" i="2" s="1"/>
  <c r="AO9" i="2"/>
  <c r="HE3" i="2" s="1"/>
  <c r="AP9" i="2"/>
  <c r="HF3" i="2" s="1"/>
  <c r="AQ9" i="2"/>
  <c r="R26" i="2"/>
  <c r="W26" i="2" s="1"/>
  <c r="T26" i="2"/>
  <c r="U26" i="2"/>
  <c r="V26" i="2"/>
  <c r="Z26" i="2"/>
  <c r="AB26" i="2"/>
  <c r="AC26" i="2"/>
  <c r="AD26" i="2"/>
  <c r="AH26" i="2"/>
  <c r="AJ26" i="2"/>
  <c r="AK26" i="2"/>
  <c r="AL26" i="2"/>
  <c r="AP26" i="2"/>
  <c r="R28" i="2" l="1"/>
  <c r="R6" i="2"/>
  <c r="AR4" i="2"/>
  <c r="AR7" i="2"/>
  <c r="AT5" i="2"/>
  <c r="EN3" i="2"/>
  <c r="AT8" i="2"/>
  <c r="EM3" i="2"/>
  <c r="BS3" i="2"/>
  <c r="R27" i="2"/>
  <c r="AI26" i="2"/>
  <c r="AA26" i="2"/>
  <c r="S26" i="2"/>
  <c r="AR5" i="2"/>
  <c r="GP3" i="2"/>
  <c r="DV3" i="2"/>
  <c r="BB3" i="2"/>
  <c r="AR8" i="2"/>
  <c r="AT6" i="2"/>
  <c r="AS3" i="2"/>
  <c r="AO26" i="2"/>
  <c r="AG26" i="2"/>
  <c r="Y26" i="2"/>
  <c r="AT9" i="2"/>
  <c r="AQ4" i="2"/>
  <c r="AN26" i="2"/>
  <c r="AF26" i="2"/>
  <c r="X26" i="2"/>
  <c r="AS9" i="2"/>
  <c r="AT4" i="2"/>
  <c r="AS5" i="2"/>
  <c r="AM26" i="2"/>
  <c r="AE26" i="2"/>
  <c r="AQ6" i="2"/>
  <c r="V27" i="2" l="1"/>
  <c r="AD27" i="2"/>
  <c r="AL27" i="2"/>
  <c r="Y27" i="2"/>
  <c r="AG27" i="2"/>
  <c r="AO27" i="2"/>
  <c r="U27" i="2"/>
  <c r="AC27" i="2"/>
  <c r="AK27" i="2"/>
  <c r="W27" i="2"/>
  <c r="AE27" i="2"/>
  <c r="AM27" i="2"/>
  <c r="AI27" i="2"/>
  <c r="X27" i="2"/>
  <c r="AF27" i="2"/>
  <c r="AN27" i="2"/>
  <c r="T27" i="2"/>
  <c r="AJ27" i="2"/>
  <c r="S27" i="2"/>
  <c r="Z27" i="2"/>
  <c r="AH27" i="2"/>
  <c r="AP27" i="2"/>
  <c r="AA27" i="2"/>
  <c r="AB27" i="2"/>
  <c r="R29" i="2"/>
  <c r="R7" i="2"/>
  <c r="U28" i="2"/>
  <c r="AC28" i="2"/>
  <c r="AK28" i="2"/>
  <c r="X28" i="2"/>
  <c r="AF28" i="2"/>
  <c r="AN28" i="2"/>
  <c r="AB28" i="2"/>
  <c r="AJ28" i="2"/>
  <c r="V28" i="2"/>
  <c r="AD28" i="2"/>
  <c r="AL28" i="2"/>
  <c r="AH28" i="2"/>
  <c r="W28" i="2"/>
  <c r="AE28" i="2"/>
  <c r="AM28" i="2"/>
  <c r="AA28" i="2"/>
  <c r="Z28" i="2"/>
  <c r="T28" i="2"/>
  <c r="Y28" i="2"/>
  <c r="AG28" i="2"/>
  <c r="AO28" i="2"/>
  <c r="AP28" i="2"/>
  <c r="S28" i="2"/>
  <c r="AI28" i="2"/>
  <c r="R8" i="2" l="1"/>
  <c r="R30" i="2"/>
  <c r="T29" i="2"/>
  <c r="AB29" i="2"/>
  <c r="AJ29" i="2"/>
  <c r="W29" i="2"/>
  <c r="AE29" i="2"/>
  <c r="AM29" i="2"/>
  <c r="Y29" i="2"/>
  <c r="AA29" i="2"/>
  <c r="U29" i="2"/>
  <c r="AC29" i="2"/>
  <c r="AK29" i="2"/>
  <c r="V29" i="2"/>
  <c r="AD29" i="2"/>
  <c r="AL29" i="2"/>
  <c r="AG29" i="2"/>
  <c r="AP29" i="2"/>
  <c r="S29" i="2"/>
  <c r="X29" i="2"/>
  <c r="AF29" i="2"/>
  <c r="AN29" i="2"/>
  <c r="AO29" i="2"/>
  <c r="Z29" i="2"/>
  <c r="AH29" i="2"/>
  <c r="AI29" i="2"/>
  <c r="S30" i="2" l="1"/>
  <c r="AA30" i="2"/>
  <c r="AI30" i="2"/>
  <c r="V30" i="2"/>
  <c r="AD30" i="2"/>
  <c r="AL30" i="2"/>
  <c r="AO30" i="2"/>
  <c r="Z30" i="2"/>
  <c r="T30" i="2"/>
  <c r="AB30" i="2"/>
  <c r="AJ30" i="2"/>
  <c r="AN30" i="2"/>
  <c r="AG30" i="2"/>
  <c r="AH30" i="2"/>
  <c r="U30" i="2"/>
  <c r="AC30" i="2"/>
  <c r="AK30" i="2"/>
  <c r="AF30" i="2"/>
  <c r="X30" i="2"/>
  <c r="AP30" i="2"/>
  <c r="W30" i="2"/>
  <c r="AE30" i="2"/>
  <c r="AM30" i="2"/>
  <c r="Y30" i="2"/>
  <c r="R31" i="2"/>
  <c r="R9" i="2"/>
  <c r="R32" i="2" s="1"/>
  <c r="Y32" i="2" l="1"/>
  <c r="AG32" i="2"/>
  <c r="AO32" i="2"/>
  <c r="T32" i="2"/>
  <c r="AB32" i="2"/>
  <c r="AJ32" i="2"/>
  <c r="X32" i="2"/>
  <c r="Z32" i="2"/>
  <c r="AH32" i="2"/>
  <c r="AP32" i="2"/>
  <c r="AL32" i="2"/>
  <c r="AE32" i="2"/>
  <c r="S32" i="2"/>
  <c r="AA32" i="2"/>
  <c r="AI32" i="2"/>
  <c r="AM32" i="2"/>
  <c r="AF32" i="2"/>
  <c r="V32" i="2"/>
  <c r="U32" i="2"/>
  <c r="AC32" i="2"/>
  <c r="AK32" i="2"/>
  <c r="AD32" i="2"/>
  <c r="W32" i="2"/>
  <c r="AN32" i="2"/>
  <c r="Z31" i="2"/>
  <c r="AH31" i="2"/>
  <c r="AP31" i="2"/>
  <c r="U31" i="2"/>
  <c r="AC31" i="2"/>
  <c r="AK31" i="2"/>
  <c r="AE31" i="2"/>
  <c r="Y31" i="2"/>
  <c r="S31" i="2"/>
  <c r="AA31" i="2"/>
  <c r="AI31" i="2"/>
  <c r="T31" i="2"/>
  <c r="AB31" i="2"/>
  <c r="AJ31" i="2"/>
  <c r="AM31" i="2"/>
  <c r="AN31" i="2"/>
  <c r="AF31" i="2"/>
  <c r="AO31" i="2"/>
  <c r="V31" i="2"/>
  <c r="AD31" i="2"/>
  <c r="AL31" i="2"/>
  <c r="W31" i="2"/>
  <c r="X31" i="2"/>
  <c r="AG31" i="2"/>
</calcChain>
</file>

<file path=xl/comments1.xml><?xml version="1.0" encoding="utf-8"?>
<comments xmlns="http://schemas.openxmlformats.org/spreadsheetml/2006/main">
  <authors>
    <author>nmisra</author>
  </authors>
  <commentList>
    <comment ref="A1" authorId="0" shapeId="0">
      <text>
        <r>
          <rPr>
            <b/>
            <sz val="8"/>
            <color indexed="81"/>
            <rFont val="Tahoma"/>
          </rPr>
          <t>nmisra:</t>
        </r>
        <r>
          <rPr>
            <sz val="8"/>
            <color indexed="81"/>
            <rFont val="Tahoma"/>
          </rPr>
          <t xml:space="preserve">
This web query updates every 60 minutes… don't touch this sheet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0" background="1" saveData="1">
    <webPr parsePre="1" consecutive="1" xl2000="1" url="http://oasis.pjm.com/doc/projload.txt"/>
  </connection>
</connections>
</file>

<file path=xl/sharedStrings.xml><?xml version="1.0" encoding="utf-8"?>
<sst xmlns="http://schemas.openxmlformats.org/spreadsheetml/2006/main" count="58" uniqueCount="37">
  <si>
    <t>PJM Forecasted System Constraints:</t>
  </si>
  <si>
    <t>PJM HOURLY FORECAST LOAD MW</t>
  </si>
  <si>
    <t xml:space="preserve">   Date         1      2      3      4      5      6      7      8      9      10     11     12</t>
  </si>
  <si>
    <t>+-----------++-----++-----++-----++-----++-----++-----++-----++-----++-----++-----++-----++-----+</t>
  </si>
  <si>
    <t xml:space="preserve">          pm    --     --     --     --     --     --     --     --     --     --     --     --   </t>
  </si>
  <si>
    <t>Date</t>
  </si>
  <si>
    <t>+---------</t>
  </si>
  <si>
    <t>++-----</t>
  </si>
  <si>
    <t>++-----+</t>
  </si>
  <si>
    <t>--</t>
  </si>
  <si>
    <t>Old Forecast</t>
  </si>
  <si>
    <t>Current Forecast</t>
  </si>
  <si>
    <t>Change in Forecasts</t>
  </si>
  <si>
    <t>OffPeak</t>
  </si>
  <si>
    <t>OnPeak</t>
  </si>
  <si>
    <t>Daily Max</t>
  </si>
  <si>
    <t>Daily Min</t>
  </si>
  <si>
    <t>Updated as of: 10-07-2001  18:00</t>
  </si>
  <si>
    <t>Constrained operations ARE expected in the DPL and PS areas on 10/08/01.</t>
  </si>
  <si>
    <t>Constrained operations ARE expected in the DPL, PN, and PS areas on 10/09/01.</t>
  </si>
  <si>
    <t xml:space="preserve">MM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</si>
  <si>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Data updated as of Mon Oct  8 12:57:40 2001</t>
  </si>
  <si>
    <t xml:space="preserve"> 10/08/01 am  22100  21300  21000  21000  21700  23500  26600  28900  30000  30700  30900  30600  </t>
  </si>
  <si>
    <t xml:space="preserve">          pm  30400  30300  29900  29800  29900  30400  31700  32900  32300  30700  28300  25800  </t>
  </si>
  <si>
    <t xml:space="preserve"> 10/09/01 am  23900  23000  22600  22500  23000  25100  29100  31200  31300  31200  31200  31100  </t>
  </si>
  <si>
    <t xml:space="preserve">          pm  30800  30700  30500  30300  30300  30400  31100  32500  31700  30100  27500  24900  </t>
  </si>
  <si>
    <t xml:space="preserve"> 10/10/01 am  23000  22100  21600  21500  22000  24200  28400  30500  30800  30800  31100  31000  </t>
  </si>
  <si>
    <t xml:space="preserve">          pm  31000  31000  30900  30800  30800  30700  31200  32400  31500  29900  27300  24900  </t>
  </si>
  <si>
    <t xml:space="preserve"> 10/11/01 am  22800  21800  21400  21300  21700  23700  27800  30300  30500  30700  31000  31100  </t>
  </si>
  <si>
    <t xml:space="preserve">          pm  31100  31100  31100  30900  30800  30900  32100  32500  31500  29900  27200  24700  </t>
  </si>
  <si>
    <t xml:space="preserve"> 10/12/01 am  22400  21400  21000  21000  21500  23500  27600  29800  30300  30600  30800  31000  </t>
  </si>
  <si>
    <t xml:space="preserve">          pm  30800  30800  30600  30300  30100  29600  30100  30600  29600  28300  26200  23800  </t>
  </si>
  <si>
    <t xml:space="preserve"> 10/13/01 am  22000  20900  20300  20000  20100  20700  22100  23400  25200  26400  27000  27000  </t>
  </si>
  <si>
    <t xml:space="preserve">          pm  26800  26500  26100  26000  26000  26000  27100  28000  27300  26100  24500  22700  </t>
  </si>
  <si>
    <t xml:space="preserve"> 10/14/01 am  20700  19700  19200  19000  19000  19200  20000  20700  22400  23700  24500  25000  </t>
  </si>
  <si>
    <t xml:space="preserve">          pm  25200  25100  25100  25100  25400  26000  27400  28400  27800  26500  24400  22400  </t>
  </si>
  <si>
    <t xml:space="preserve"> 10/15/01 am    --     --     --     --     --     --     --     --     --     --     --     --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</si>
</sst>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/dd/ddd"/>
  </numFmts>
  <fonts count="12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</font>
    <font>
      <sz val="8"/>
      <name val="Arial Unicode MS"/>
      <family val="2"/>
    </font>
    <font>
      <b/>
      <sz val="8"/>
      <color indexed="10"/>
      <name val="Arial Unicode MS"/>
      <family val="2"/>
    </font>
    <font>
      <b/>
      <sz val="8"/>
      <name val="Arial Unicode MS"/>
      <family val="2"/>
    </font>
    <font>
      <b/>
      <shadow/>
      <sz val="12"/>
      <name val="Arial"/>
    </font>
    <font>
      <b/>
      <shadow/>
      <sz val="12"/>
      <name val="Arial Unicode MS"/>
      <family val="2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65" fontId="5" fillId="0" borderId="0" xfId="1" applyNumberFormat="1" applyFont="1"/>
    <xf numFmtId="165" fontId="5" fillId="0" borderId="0" xfId="0" applyNumberFormat="1" applyFont="1"/>
    <xf numFmtId="165" fontId="5" fillId="0" borderId="1" xfId="1" applyNumberFormat="1" applyFont="1" applyBorder="1"/>
    <xf numFmtId="165" fontId="5" fillId="0" borderId="1" xfId="0" applyNumberFormat="1" applyFont="1" applyBorder="1"/>
    <xf numFmtId="165" fontId="5" fillId="0" borderId="2" xfId="1" applyNumberFormat="1" applyFont="1" applyBorder="1"/>
    <xf numFmtId="165" fontId="5" fillId="0" borderId="3" xfId="0" applyNumberFormat="1" applyFont="1" applyBorder="1"/>
    <xf numFmtId="165" fontId="5" fillId="0" borderId="4" xfId="1" applyNumberFormat="1" applyFont="1" applyBorder="1"/>
    <xf numFmtId="165" fontId="5" fillId="0" borderId="5" xfId="1" applyNumberFormat="1" applyFont="1" applyBorder="1"/>
    <xf numFmtId="165" fontId="5" fillId="0" borderId="5" xfId="0" applyNumberFormat="1" applyFont="1" applyBorder="1"/>
    <xf numFmtId="165" fontId="5" fillId="0" borderId="6" xfId="0" applyNumberFormat="1" applyFont="1" applyBorder="1"/>
    <xf numFmtId="165" fontId="5" fillId="2" borderId="2" xfId="1" applyNumberFormat="1" applyFont="1" applyFill="1" applyBorder="1"/>
    <xf numFmtId="165" fontId="5" fillId="2" borderId="1" xfId="1" applyNumberFormat="1" applyFont="1" applyFill="1" applyBorder="1"/>
    <xf numFmtId="165" fontId="5" fillId="2" borderId="1" xfId="0" applyNumberFormat="1" applyFont="1" applyFill="1" applyBorder="1"/>
    <xf numFmtId="165" fontId="5" fillId="2" borderId="3" xfId="0" applyNumberFormat="1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8" fillId="0" borderId="0" xfId="0" applyFont="1"/>
    <xf numFmtId="0" fontId="9" fillId="0" borderId="0" xfId="0" applyFont="1"/>
    <xf numFmtId="166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Load Forecast Overlaid</a:t>
            </a:r>
          </a:p>
        </c:rich>
      </c:tx>
      <c:layout>
        <c:manualLayout>
          <c:xMode val="edge"/>
          <c:yMode val="edge"/>
          <c:x val="0.39178690344062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89012208657049E-2"/>
          <c:y val="1.794453507340946E-2"/>
          <c:w val="0.89678135405105441"/>
          <c:h val="0.79608482871125608"/>
        </c:manualLayout>
      </c:layout>
      <c:lineChart>
        <c:grouping val="standard"/>
        <c:varyColors val="0"/>
        <c:ser>
          <c:idx val="0"/>
          <c:order val="0"/>
          <c:tx>
            <c:strRef>
              <c:f>'Forecast Info'!$R$3</c:f>
              <c:strCache>
                <c:ptCount val="1"/>
                <c:pt idx="0">
                  <c:v>10/08/Mon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Info'!$S$3:$AP$3</c:f>
              <c:numCache>
                <c:formatCode>_(* #,##0_);_(* \(#,##0\);_(* "-"??_);_(@_)</c:formatCode>
                <c:ptCount val="24"/>
                <c:pt idx="0">
                  <c:v>22100</c:v>
                </c:pt>
                <c:pt idx="1">
                  <c:v>21300</c:v>
                </c:pt>
                <c:pt idx="2">
                  <c:v>21000</c:v>
                </c:pt>
                <c:pt idx="3">
                  <c:v>21000</c:v>
                </c:pt>
                <c:pt idx="4">
                  <c:v>21700</c:v>
                </c:pt>
                <c:pt idx="5">
                  <c:v>23500</c:v>
                </c:pt>
                <c:pt idx="6">
                  <c:v>26600</c:v>
                </c:pt>
                <c:pt idx="7">
                  <c:v>28900</c:v>
                </c:pt>
                <c:pt idx="8">
                  <c:v>30000</c:v>
                </c:pt>
                <c:pt idx="9">
                  <c:v>30700</c:v>
                </c:pt>
                <c:pt idx="10">
                  <c:v>30900</c:v>
                </c:pt>
                <c:pt idx="11">
                  <c:v>30600</c:v>
                </c:pt>
                <c:pt idx="12">
                  <c:v>30400</c:v>
                </c:pt>
                <c:pt idx="13">
                  <c:v>30300</c:v>
                </c:pt>
                <c:pt idx="14">
                  <c:v>29900</c:v>
                </c:pt>
                <c:pt idx="15">
                  <c:v>29800</c:v>
                </c:pt>
                <c:pt idx="16">
                  <c:v>29900</c:v>
                </c:pt>
                <c:pt idx="17">
                  <c:v>30400</c:v>
                </c:pt>
                <c:pt idx="18">
                  <c:v>31700</c:v>
                </c:pt>
                <c:pt idx="19">
                  <c:v>32900</c:v>
                </c:pt>
                <c:pt idx="20">
                  <c:v>32300</c:v>
                </c:pt>
                <c:pt idx="21">
                  <c:v>30700</c:v>
                </c:pt>
                <c:pt idx="22">
                  <c:v>28300</c:v>
                </c:pt>
                <c:pt idx="23">
                  <c:v>25800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'Forecast Info'!$R$4</c:f>
              <c:strCache>
                <c:ptCount val="1"/>
                <c:pt idx="0">
                  <c:v>10/09/Tue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Info'!$S$4:$AP$4</c:f>
              <c:numCache>
                <c:formatCode>_(* #,##0_);_(* \(#,##0\);_(* "-"??_);_(@_)</c:formatCode>
                <c:ptCount val="24"/>
                <c:pt idx="0">
                  <c:v>23900</c:v>
                </c:pt>
                <c:pt idx="1">
                  <c:v>23000</c:v>
                </c:pt>
                <c:pt idx="2">
                  <c:v>22600</c:v>
                </c:pt>
                <c:pt idx="3">
                  <c:v>22500</c:v>
                </c:pt>
                <c:pt idx="4">
                  <c:v>23000</c:v>
                </c:pt>
                <c:pt idx="5">
                  <c:v>25100</c:v>
                </c:pt>
                <c:pt idx="6">
                  <c:v>29100</c:v>
                </c:pt>
                <c:pt idx="7">
                  <c:v>31200</c:v>
                </c:pt>
                <c:pt idx="8">
                  <c:v>31300</c:v>
                </c:pt>
                <c:pt idx="9">
                  <c:v>31200</c:v>
                </c:pt>
                <c:pt idx="10">
                  <c:v>31200</c:v>
                </c:pt>
                <c:pt idx="11">
                  <c:v>31100</c:v>
                </c:pt>
                <c:pt idx="12">
                  <c:v>30800</c:v>
                </c:pt>
                <c:pt idx="13">
                  <c:v>30700</c:v>
                </c:pt>
                <c:pt idx="14">
                  <c:v>30500</c:v>
                </c:pt>
                <c:pt idx="15">
                  <c:v>30300</c:v>
                </c:pt>
                <c:pt idx="16">
                  <c:v>30300</c:v>
                </c:pt>
                <c:pt idx="17">
                  <c:v>30400</c:v>
                </c:pt>
                <c:pt idx="18">
                  <c:v>31100</c:v>
                </c:pt>
                <c:pt idx="19">
                  <c:v>32500</c:v>
                </c:pt>
                <c:pt idx="20">
                  <c:v>31700</c:v>
                </c:pt>
                <c:pt idx="21">
                  <c:v>30100</c:v>
                </c:pt>
                <c:pt idx="22">
                  <c:v>27500</c:v>
                </c:pt>
                <c:pt idx="23">
                  <c:v>24900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'Forecast Info'!$R$5</c:f>
              <c:strCache>
                <c:ptCount val="1"/>
                <c:pt idx="0">
                  <c:v>10/10/Wed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Info'!$S$5:$AP$5</c:f>
              <c:numCache>
                <c:formatCode>_(* #,##0_);_(* \(#,##0\);_(* "-"??_);_(@_)</c:formatCode>
                <c:ptCount val="24"/>
                <c:pt idx="0">
                  <c:v>23000</c:v>
                </c:pt>
                <c:pt idx="1">
                  <c:v>22100</c:v>
                </c:pt>
                <c:pt idx="2">
                  <c:v>21600</c:v>
                </c:pt>
                <c:pt idx="3">
                  <c:v>21500</c:v>
                </c:pt>
                <c:pt idx="4">
                  <c:v>22000</c:v>
                </c:pt>
                <c:pt idx="5">
                  <c:v>24200</c:v>
                </c:pt>
                <c:pt idx="6">
                  <c:v>28400</c:v>
                </c:pt>
                <c:pt idx="7">
                  <c:v>30500</c:v>
                </c:pt>
                <c:pt idx="8">
                  <c:v>30800</c:v>
                </c:pt>
                <c:pt idx="9">
                  <c:v>30800</c:v>
                </c:pt>
                <c:pt idx="10">
                  <c:v>31100</c:v>
                </c:pt>
                <c:pt idx="11">
                  <c:v>31000</c:v>
                </c:pt>
                <c:pt idx="12">
                  <c:v>31000</c:v>
                </c:pt>
                <c:pt idx="13">
                  <c:v>31000</c:v>
                </c:pt>
                <c:pt idx="14">
                  <c:v>30900</c:v>
                </c:pt>
                <c:pt idx="15">
                  <c:v>30800</c:v>
                </c:pt>
                <c:pt idx="16">
                  <c:v>30800</c:v>
                </c:pt>
                <c:pt idx="17">
                  <c:v>30700</c:v>
                </c:pt>
                <c:pt idx="18">
                  <c:v>31200</c:v>
                </c:pt>
                <c:pt idx="19">
                  <c:v>32400</c:v>
                </c:pt>
                <c:pt idx="20">
                  <c:v>31500</c:v>
                </c:pt>
                <c:pt idx="21">
                  <c:v>29900</c:v>
                </c:pt>
                <c:pt idx="22">
                  <c:v>27300</c:v>
                </c:pt>
                <c:pt idx="23">
                  <c:v>24900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'Forecast Info'!$R$6</c:f>
              <c:strCache>
                <c:ptCount val="1"/>
                <c:pt idx="0">
                  <c:v>10/11/Thu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Info'!$S$6:$AP$6</c:f>
              <c:numCache>
                <c:formatCode>_(* #,##0_);_(* \(#,##0\);_(* "-"??_);_(@_)</c:formatCode>
                <c:ptCount val="24"/>
                <c:pt idx="0">
                  <c:v>22800</c:v>
                </c:pt>
                <c:pt idx="1">
                  <c:v>21800</c:v>
                </c:pt>
                <c:pt idx="2">
                  <c:v>21400</c:v>
                </c:pt>
                <c:pt idx="3">
                  <c:v>21300</c:v>
                </c:pt>
                <c:pt idx="4">
                  <c:v>21700</c:v>
                </c:pt>
                <c:pt idx="5">
                  <c:v>23700</c:v>
                </c:pt>
                <c:pt idx="6">
                  <c:v>27800</c:v>
                </c:pt>
                <c:pt idx="7">
                  <c:v>30300</c:v>
                </c:pt>
                <c:pt idx="8">
                  <c:v>30500</c:v>
                </c:pt>
                <c:pt idx="9">
                  <c:v>30700</c:v>
                </c:pt>
                <c:pt idx="10">
                  <c:v>31000</c:v>
                </c:pt>
                <c:pt idx="11">
                  <c:v>31100</c:v>
                </c:pt>
                <c:pt idx="12">
                  <c:v>31100</c:v>
                </c:pt>
                <c:pt idx="13">
                  <c:v>31100</c:v>
                </c:pt>
                <c:pt idx="14">
                  <c:v>31100</c:v>
                </c:pt>
                <c:pt idx="15">
                  <c:v>30900</c:v>
                </c:pt>
                <c:pt idx="16">
                  <c:v>30800</c:v>
                </c:pt>
                <c:pt idx="17">
                  <c:v>30900</c:v>
                </c:pt>
                <c:pt idx="18">
                  <c:v>32100</c:v>
                </c:pt>
                <c:pt idx="19">
                  <c:v>32500</c:v>
                </c:pt>
                <c:pt idx="20">
                  <c:v>31500</c:v>
                </c:pt>
                <c:pt idx="21">
                  <c:v>29900</c:v>
                </c:pt>
                <c:pt idx="22">
                  <c:v>27200</c:v>
                </c:pt>
                <c:pt idx="23">
                  <c:v>24700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032"/>
        <c:axId val="157816592"/>
      </c:lineChart>
      <c:catAx>
        <c:axId val="157816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lgDashDot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16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7816592"/>
        <c:scaling>
          <c:orientation val="minMax"/>
          <c:min val="1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MWs</a:t>
                </a:r>
              </a:p>
            </c:rich>
          </c:tx>
          <c:layout>
            <c:manualLayout>
              <c:xMode val="edge"/>
              <c:yMode val="edge"/>
              <c:x val="0"/>
              <c:y val="0.3882544861337683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16032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 Changes</a:t>
            </a:r>
          </a:p>
        </c:rich>
      </c:tx>
      <c:layout>
        <c:manualLayout>
          <c:xMode val="edge"/>
          <c:yMode val="edge"/>
          <c:x val="0.4184239733629300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1864594894561"/>
          <c:y val="0.12234910277324633"/>
          <c:w val="0.88568257491675917"/>
          <c:h val="0.63947797716150079"/>
        </c:manualLayout>
      </c:layout>
      <c:lineChart>
        <c:grouping val="standard"/>
        <c:varyColors val="0"/>
        <c:ser>
          <c:idx val="0"/>
          <c:order val="0"/>
          <c:tx>
            <c:strRef>
              <c:f>'Forecast Info'!$R$26</c:f>
              <c:strCache>
                <c:ptCount val="1"/>
                <c:pt idx="0">
                  <c:v>10/8/2001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Info'!$S$26:$AP$26</c:f>
              <c:numCache>
                <c:formatCode>_(* #,##0_);_(* \(#,##0\);_(* "-"??_);_(@_)</c:formatCode>
                <c:ptCount val="24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1600</c:v>
                </c:pt>
                <c:pt idx="6">
                  <c:v>700</c:v>
                </c:pt>
                <c:pt idx="7">
                  <c:v>600</c:v>
                </c:pt>
                <c:pt idx="8">
                  <c:v>1000</c:v>
                </c:pt>
                <c:pt idx="9">
                  <c:v>1200</c:v>
                </c:pt>
                <c:pt idx="10">
                  <c:v>900</c:v>
                </c:pt>
                <c:pt idx="11">
                  <c:v>600</c:v>
                </c:pt>
                <c:pt idx="12">
                  <c:v>500</c:v>
                </c:pt>
                <c:pt idx="13">
                  <c:v>400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800</c:v>
                </c:pt>
                <c:pt idx="18">
                  <c:v>1900</c:v>
                </c:pt>
                <c:pt idx="19">
                  <c:v>1400</c:v>
                </c:pt>
                <c:pt idx="20">
                  <c:v>1500</c:v>
                </c:pt>
                <c:pt idx="21">
                  <c:v>1500</c:v>
                </c:pt>
                <c:pt idx="22">
                  <c:v>1600</c:v>
                </c:pt>
                <c:pt idx="23">
                  <c:v>1600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'Forecast Info'!$R$27</c:f>
              <c:strCache>
                <c:ptCount val="1"/>
                <c:pt idx="0">
                  <c:v>10/9/2001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Info'!$S$27:$AP$27</c:f>
              <c:numCache>
                <c:formatCode>_(* #,##0_);_(* \(#,##0\);_(* "-"??_);_(@_)</c:formatCode>
                <c:ptCount val="24"/>
                <c:pt idx="0">
                  <c:v>900</c:v>
                </c:pt>
                <c:pt idx="1">
                  <c:v>900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900</c:v>
                </c:pt>
                <c:pt idx="7">
                  <c:v>500</c:v>
                </c:pt>
                <c:pt idx="8">
                  <c:v>600</c:v>
                </c:pt>
                <c:pt idx="9">
                  <c:v>500</c:v>
                </c:pt>
                <c:pt idx="10">
                  <c:v>400</c:v>
                </c:pt>
                <c:pt idx="11">
                  <c:v>300</c:v>
                </c:pt>
                <c:pt idx="12">
                  <c:v>300</c:v>
                </c:pt>
                <c:pt idx="13">
                  <c:v>100</c:v>
                </c:pt>
                <c:pt idx="14">
                  <c:v>500</c:v>
                </c:pt>
                <c:pt idx="15">
                  <c:v>0</c:v>
                </c:pt>
                <c:pt idx="16">
                  <c:v>-100</c:v>
                </c:pt>
                <c:pt idx="17">
                  <c:v>-400</c:v>
                </c:pt>
                <c:pt idx="18">
                  <c:v>-1200</c:v>
                </c:pt>
                <c:pt idx="19">
                  <c:v>100</c:v>
                </c:pt>
                <c:pt idx="20">
                  <c:v>200</c:v>
                </c:pt>
                <c:pt idx="21">
                  <c:v>100</c:v>
                </c:pt>
                <c:pt idx="22">
                  <c:v>-200</c:v>
                </c:pt>
                <c:pt idx="23">
                  <c:v>-300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'Forecast Info'!$R$28</c:f>
              <c:strCache>
                <c:ptCount val="1"/>
                <c:pt idx="0">
                  <c:v>10/10/2001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Info'!$S$28:$AP$28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200</c:v>
                </c:pt>
                <c:pt idx="7">
                  <c:v>-200</c:v>
                </c:pt>
                <c:pt idx="8">
                  <c:v>100</c:v>
                </c:pt>
                <c:pt idx="9">
                  <c:v>100</c:v>
                </c:pt>
                <c:pt idx="10">
                  <c:v>300</c:v>
                </c:pt>
                <c:pt idx="11">
                  <c:v>200</c:v>
                </c:pt>
                <c:pt idx="12">
                  <c:v>500</c:v>
                </c:pt>
                <c:pt idx="13">
                  <c:v>400</c:v>
                </c:pt>
                <c:pt idx="14">
                  <c:v>900</c:v>
                </c:pt>
                <c:pt idx="15">
                  <c:v>500</c:v>
                </c:pt>
                <c:pt idx="16">
                  <c:v>400</c:v>
                </c:pt>
                <c:pt idx="17">
                  <c:v>-100</c:v>
                </c:pt>
                <c:pt idx="18">
                  <c:v>-1100</c:v>
                </c:pt>
                <c:pt idx="19">
                  <c:v>0</c:v>
                </c:pt>
                <c:pt idx="20">
                  <c:v>0</c:v>
                </c:pt>
                <c:pt idx="21">
                  <c:v>-100</c:v>
                </c:pt>
                <c:pt idx="22">
                  <c:v>-400</c:v>
                </c:pt>
                <c:pt idx="23">
                  <c:v>-300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'Forecast Info'!$R$29</c:f>
              <c:strCache>
                <c:ptCount val="1"/>
                <c:pt idx="0">
                  <c:v>10/11/2001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Info'!$S$29:$AP$29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'Forecast Info'!$R$30</c:f>
              <c:strCache>
                <c:ptCount val="1"/>
                <c:pt idx="0">
                  <c:v>10/12/2001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Info'!$S$30:$AP$30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23680"/>
        <c:axId val="158524240"/>
      </c:lineChart>
      <c:catAx>
        <c:axId val="15852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24240"/>
        <c:crosses val="autoZero"/>
        <c:auto val="1"/>
        <c:lblAlgn val="ctr"/>
        <c:lblOffset val="100"/>
        <c:tickMarkSkip val="1"/>
        <c:noMultiLvlLbl val="0"/>
      </c:catAx>
      <c:valAx>
        <c:axId val="15852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23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</c:dTable>
      <c:spPr>
        <a:solidFill>
          <a:srgbClr val="C0C0C0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'Forecast Info'!$R$3</c:f>
          <c:strCache>
            <c:ptCount val="1"/>
            <c:pt idx="0">
              <c:v>10/08/Mon</c:v>
            </c:pt>
          </c:strCache>
        </c:strRef>
      </c:tx>
      <c:layout>
        <c:manualLayout>
          <c:xMode val="edge"/>
          <c:yMode val="edge"/>
          <c:x val="0.50609786233914245"/>
          <c:y val="3.00429499343543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41520782631945E-2"/>
          <c:y val="3.4334799924976449E-2"/>
          <c:w val="0.87804930333537978"/>
          <c:h val="0.781116698293214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22"/>
            <c:bubble3D val="0"/>
          </c:dPt>
          <c:dPt>
            <c:idx val="23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</c:dPt>
          <c:dPt>
            <c:idx val="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7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2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</c:dPt>
          <c:dPt>
            <c:idx val="7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5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19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</c:dPt>
          <c:dPt>
            <c:idx val="12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43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cat>
            <c:strRef>
              <c:f>'Forecast Info'!$AU$2:$HF$2</c:f>
              <c:strCache>
                <c:ptCount val="168"/>
                <c:pt idx="0">
                  <c:v>Day I 1</c:v>
                </c:pt>
                <c:pt idx="1">
                  <c:v>Day I 2</c:v>
                </c:pt>
                <c:pt idx="2">
                  <c:v>Day I 3</c:v>
                </c:pt>
                <c:pt idx="3">
                  <c:v>Day I 4</c:v>
                </c:pt>
                <c:pt idx="4">
                  <c:v>Day I 5</c:v>
                </c:pt>
                <c:pt idx="5">
                  <c:v>Day I 6</c:v>
                </c:pt>
                <c:pt idx="6">
                  <c:v>Day I 7</c:v>
                </c:pt>
                <c:pt idx="7">
                  <c:v>Day I 8</c:v>
                </c:pt>
                <c:pt idx="8">
                  <c:v>Day I 9</c:v>
                </c:pt>
                <c:pt idx="9">
                  <c:v>Day I 10</c:v>
                </c:pt>
                <c:pt idx="10">
                  <c:v>Day I 11</c:v>
                </c:pt>
                <c:pt idx="11">
                  <c:v>Day I 12</c:v>
                </c:pt>
                <c:pt idx="12">
                  <c:v>Day I 13</c:v>
                </c:pt>
                <c:pt idx="13">
                  <c:v>Day I 14</c:v>
                </c:pt>
                <c:pt idx="14">
                  <c:v>Day I 15</c:v>
                </c:pt>
                <c:pt idx="15">
                  <c:v>Day I 16</c:v>
                </c:pt>
                <c:pt idx="16">
                  <c:v>Day I 17</c:v>
                </c:pt>
                <c:pt idx="17">
                  <c:v>Day I 18</c:v>
                </c:pt>
                <c:pt idx="18">
                  <c:v>Day I 19</c:v>
                </c:pt>
                <c:pt idx="19">
                  <c:v>Day I 20</c:v>
                </c:pt>
                <c:pt idx="20">
                  <c:v>Day I 21</c:v>
                </c:pt>
                <c:pt idx="21">
                  <c:v>Day I 22</c:v>
                </c:pt>
                <c:pt idx="22">
                  <c:v>Day I 23</c:v>
                </c:pt>
                <c:pt idx="23">
                  <c:v>Day I 24</c:v>
                </c:pt>
                <c:pt idx="24">
                  <c:v>Day II 1</c:v>
                </c:pt>
                <c:pt idx="25">
                  <c:v>Day II 2</c:v>
                </c:pt>
                <c:pt idx="26">
                  <c:v>Day II 3</c:v>
                </c:pt>
                <c:pt idx="27">
                  <c:v>Day II 4</c:v>
                </c:pt>
                <c:pt idx="28">
                  <c:v>Day II 5</c:v>
                </c:pt>
                <c:pt idx="29">
                  <c:v>Day II 6</c:v>
                </c:pt>
                <c:pt idx="30">
                  <c:v>Day II 7</c:v>
                </c:pt>
                <c:pt idx="31">
                  <c:v>Day II 8</c:v>
                </c:pt>
                <c:pt idx="32">
                  <c:v>Day II 9</c:v>
                </c:pt>
                <c:pt idx="33">
                  <c:v>Day II 10</c:v>
                </c:pt>
                <c:pt idx="34">
                  <c:v>Day II 11</c:v>
                </c:pt>
                <c:pt idx="35">
                  <c:v>Day II 12</c:v>
                </c:pt>
                <c:pt idx="36">
                  <c:v>Day II 13</c:v>
                </c:pt>
                <c:pt idx="37">
                  <c:v>Day II 14</c:v>
                </c:pt>
                <c:pt idx="38">
                  <c:v>Day II 15</c:v>
                </c:pt>
                <c:pt idx="39">
                  <c:v>Day II 16</c:v>
                </c:pt>
                <c:pt idx="40">
                  <c:v>Day II 17</c:v>
                </c:pt>
                <c:pt idx="41">
                  <c:v>Day II 18</c:v>
                </c:pt>
                <c:pt idx="42">
                  <c:v>Day II 19</c:v>
                </c:pt>
                <c:pt idx="43">
                  <c:v>Day II 20</c:v>
                </c:pt>
                <c:pt idx="44">
                  <c:v>Day II 21</c:v>
                </c:pt>
                <c:pt idx="45">
                  <c:v>Day II 22</c:v>
                </c:pt>
                <c:pt idx="46">
                  <c:v>Day II 23</c:v>
                </c:pt>
                <c:pt idx="47">
                  <c:v>Day II 24</c:v>
                </c:pt>
                <c:pt idx="48">
                  <c:v>Day III 1</c:v>
                </c:pt>
                <c:pt idx="49">
                  <c:v>Day III 2</c:v>
                </c:pt>
                <c:pt idx="50">
                  <c:v>Day III 3</c:v>
                </c:pt>
                <c:pt idx="51">
                  <c:v>Day III 4</c:v>
                </c:pt>
                <c:pt idx="52">
                  <c:v>Day III 5</c:v>
                </c:pt>
                <c:pt idx="53">
                  <c:v>Day III 6</c:v>
                </c:pt>
                <c:pt idx="54">
                  <c:v>Day III 7</c:v>
                </c:pt>
                <c:pt idx="55">
                  <c:v>Day III 8</c:v>
                </c:pt>
                <c:pt idx="56">
                  <c:v>Day III 9</c:v>
                </c:pt>
                <c:pt idx="57">
                  <c:v>Day III 10</c:v>
                </c:pt>
                <c:pt idx="58">
                  <c:v>Day III 11</c:v>
                </c:pt>
                <c:pt idx="59">
                  <c:v>Day III 12</c:v>
                </c:pt>
                <c:pt idx="60">
                  <c:v>Day III 13</c:v>
                </c:pt>
                <c:pt idx="61">
                  <c:v>Day III 14</c:v>
                </c:pt>
                <c:pt idx="62">
                  <c:v>Day III 15</c:v>
                </c:pt>
                <c:pt idx="63">
                  <c:v>Day III 16</c:v>
                </c:pt>
                <c:pt idx="64">
                  <c:v>Day III 17</c:v>
                </c:pt>
                <c:pt idx="65">
                  <c:v>Day III 18</c:v>
                </c:pt>
                <c:pt idx="66">
                  <c:v>Day III 19</c:v>
                </c:pt>
                <c:pt idx="67">
                  <c:v>Day III 20</c:v>
                </c:pt>
                <c:pt idx="68">
                  <c:v>Day III 21</c:v>
                </c:pt>
                <c:pt idx="69">
                  <c:v>Day III 22</c:v>
                </c:pt>
                <c:pt idx="70">
                  <c:v>Day III 23</c:v>
                </c:pt>
                <c:pt idx="71">
                  <c:v>Day III 24</c:v>
                </c:pt>
                <c:pt idx="72">
                  <c:v>Day IV 1</c:v>
                </c:pt>
                <c:pt idx="73">
                  <c:v>Day IV 2</c:v>
                </c:pt>
                <c:pt idx="74">
                  <c:v>Day IV 3</c:v>
                </c:pt>
                <c:pt idx="75">
                  <c:v>Day IV 4</c:v>
                </c:pt>
                <c:pt idx="76">
                  <c:v>Day IV 5</c:v>
                </c:pt>
                <c:pt idx="77">
                  <c:v>Day IV 6</c:v>
                </c:pt>
                <c:pt idx="78">
                  <c:v>Day IV 7</c:v>
                </c:pt>
                <c:pt idx="79">
                  <c:v>Day IV 8</c:v>
                </c:pt>
                <c:pt idx="80">
                  <c:v>Day IV 9</c:v>
                </c:pt>
                <c:pt idx="81">
                  <c:v>Day IV 10</c:v>
                </c:pt>
                <c:pt idx="82">
                  <c:v>Day IV 11</c:v>
                </c:pt>
                <c:pt idx="83">
                  <c:v>Day IV 12</c:v>
                </c:pt>
                <c:pt idx="84">
                  <c:v>Day IV 13</c:v>
                </c:pt>
                <c:pt idx="85">
                  <c:v>Day IV 14</c:v>
                </c:pt>
                <c:pt idx="86">
                  <c:v>Day IV 15</c:v>
                </c:pt>
                <c:pt idx="87">
                  <c:v>Day IV 16</c:v>
                </c:pt>
                <c:pt idx="88">
                  <c:v>Day IV 17</c:v>
                </c:pt>
                <c:pt idx="89">
                  <c:v>Day IV 18</c:v>
                </c:pt>
                <c:pt idx="90">
                  <c:v>Day IV 19</c:v>
                </c:pt>
                <c:pt idx="91">
                  <c:v>Day IV 20</c:v>
                </c:pt>
                <c:pt idx="92">
                  <c:v>Day IV 21</c:v>
                </c:pt>
                <c:pt idx="93">
                  <c:v>Day IV 22</c:v>
                </c:pt>
                <c:pt idx="94">
                  <c:v>Day IV 23</c:v>
                </c:pt>
                <c:pt idx="95">
                  <c:v>Day IV 24</c:v>
                </c:pt>
                <c:pt idx="96">
                  <c:v>Day V 1</c:v>
                </c:pt>
                <c:pt idx="97">
                  <c:v>Day V 2</c:v>
                </c:pt>
                <c:pt idx="98">
                  <c:v>Day V 3</c:v>
                </c:pt>
                <c:pt idx="99">
                  <c:v>Day V 4</c:v>
                </c:pt>
                <c:pt idx="100">
                  <c:v>Day V 5</c:v>
                </c:pt>
                <c:pt idx="101">
                  <c:v>Day V 6</c:v>
                </c:pt>
                <c:pt idx="102">
                  <c:v>Day V 7</c:v>
                </c:pt>
                <c:pt idx="103">
                  <c:v>Day V 8</c:v>
                </c:pt>
                <c:pt idx="104">
                  <c:v>Day V 9</c:v>
                </c:pt>
                <c:pt idx="105">
                  <c:v>Day V 10</c:v>
                </c:pt>
                <c:pt idx="106">
                  <c:v>Day V 11</c:v>
                </c:pt>
                <c:pt idx="107">
                  <c:v>Day V 12</c:v>
                </c:pt>
                <c:pt idx="108">
                  <c:v>Day V 13</c:v>
                </c:pt>
                <c:pt idx="109">
                  <c:v>Day V 14</c:v>
                </c:pt>
                <c:pt idx="110">
                  <c:v>Day V 15</c:v>
                </c:pt>
                <c:pt idx="111">
                  <c:v>Day V 16</c:v>
                </c:pt>
                <c:pt idx="112">
                  <c:v>Day V 17</c:v>
                </c:pt>
                <c:pt idx="113">
                  <c:v>Day V 18</c:v>
                </c:pt>
                <c:pt idx="114">
                  <c:v>Day V 19</c:v>
                </c:pt>
                <c:pt idx="115">
                  <c:v>Day V 20</c:v>
                </c:pt>
                <c:pt idx="116">
                  <c:v>Day V 21</c:v>
                </c:pt>
                <c:pt idx="117">
                  <c:v>Day V 22</c:v>
                </c:pt>
                <c:pt idx="118">
                  <c:v>Day V 23</c:v>
                </c:pt>
                <c:pt idx="119">
                  <c:v>Day V 24</c:v>
                </c:pt>
                <c:pt idx="120">
                  <c:v>Day VI 1</c:v>
                </c:pt>
                <c:pt idx="121">
                  <c:v>Day VI 2</c:v>
                </c:pt>
                <c:pt idx="122">
                  <c:v>Day VI 3</c:v>
                </c:pt>
                <c:pt idx="123">
                  <c:v>Day VI 4</c:v>
                </c:pt>
                <c:pt idx="124">
                  <c:v>Day VI 5</c:v>
                </c:pt>
                <c:pt idx="125">
                  <c:v>Day VI 6</c:v>
                </c:pt>
                <c:pt idx="126">
                  <c:v>Day VI 7</c:v>
                </c:pt>
                <c:pt idx="127">
                  <c:v>Day VI 8</c:v>
                </c:pt>
                <c:pt idx="128">
                  <c:v>Day VI 9</c:v>
                </c:pt>
                <c:pt idx="129">
                  <c:v>Day VI 10</c:v>
                </c:pt>
                <c:pt idx="130">
                  <c:v>Day VI 11</c:v>
                </c:pt>
                <c:pt idx="131">
                  <c:v>Day VI 12</c:v>
                </c:pt>
                <c:pt idx="132">
                  <c:v>Day VI 13</c:v>
                </c:pt>
                <c:pt idx="133">
                  <c:v>Day VI 14</c:v>
                </c:pt>
                <c:pt idx="134">
                  <c:v>Day VI 15</c:v>
                </c:pt>
                <c:pt idx="135">
                  <c:v>Day VI 16</c:v>
                </c:pt>
                <c:pt idx="136">
                  <c:v>Day VI 17</c:v>
                </c:pt>
                <c:pt idx="137">
                  <c:v>Day VI 18</c:v>
                </c:pt>
                <c:pt idx="138">
                  <c:v>Day VI 19</c:v>
                </c:pt>
                <c:pt idx="139">
                  <c:v>Day VI 20</c:v>
                </c:pt>
                <c:pt idx="140">
                  <c:v>Day VI 21</c:v>
                </c:pt>
                <c:pt idx="141">
                  <c:v>Day VI 22</c:v>
                </c:pt>
                <c:pt idx="142">
                  <c:v>Day VI 23</c:v>
                </c:pt>
                <c:pt idx="143">
                  <c:v>Day VI 24</c:v>
                </c:pt>
                <c:pt idx="144">
                  <c:v>Day VII 1</c:v>
                </c:pt>
                <c:pt idx="145">
                  <c:v>Day VII 2</c:v>
                </c:pt>
                <c:pt idx="146">
                  <c:v>Day VII 3</c:v>
                </c:pt>
                <c:pt idx="147">
                  <c:v>Day VII 4</c:v>
                </c:pt>
                <c:pt idx="148">
                  <c:v>Day VII 5</c:v>
                </c:pt>
                <c:pt idx="149">
                  <c:v>Day VII 6</c:v>
                </c:pt>
                <c:pt idx="150">
                  <c:v>Day VII 7</c:v>
                </c:pt>
                <c:pt idx="151">
                  <c:v>Day VII 8</c:v>
                </c:pt>
                <c:pt idx="152">
                  <c:v>Day VII 9</c:v>
                </c:pt>
                <c:pt idx="153">
                  <c:v>Day VII 10</c:v>
                </c:pt>
                <c:pt idx="154">
                  <c:v>Day VII 11</c:v>
                </c:pt>
                <c:pt idx="155">
                  <c:v>Day VII 12</c:v>
                </c:pt>
                <c:pt idx="156">
                  <c:v>Day VII 13</c:v>
                </c:pt>
                <c:pt idx="157">
                  <c:v>Day VII 14</c:v>
                </c:pt>
                <c:pt idx="158">
                  <c:v>Day VII 15</c:v>
                </c:pt>
                <c:pt idx="159">
                  <c:v>Day VII 16</c:v>
                </c:pt>
                <c:pt idx="160">
                  <c:v>Day VII 17</c:v>
                </c:pt>
                <c:pt idx="161">
                  <c:v>Day VII 18</c:v>
                </c:pt>
                <c:pt idx="162">
                  <c:v>Day VII 19</c:v>
                </c:pt>
                <c:pt idx="163">
                  <c:v>Day VII 20</c:v>
                </c:pt>
                <c:pt idx="164">
                  <c:v>Day VII 21</c:v>
                </c:pt>
                <c:pt idx="165">
                  <c:v>Day VII 22</c:v>
                </c:pt>
                <c:pt idx="166">
                  <c:v>Day VII 23</c:v>
                </c:pt>
                <c:pt idx="167">
                  <c:v>Day VII 24</c:v>
                </c:pt>
              </c:strCache>
            </c:strRef>
          </c:cat>
          <c:val>
            <c:numRef>
              <c:f>'Forecast Info'!$AU$3:$HF$3</c:f>
              <c:numCache>
                <c:formatCode>_(* #,##0_);_(* \(#,##0\);_(* "-"??_);_(@_)</c:formatCode>
                <c:ptCount val="168"/>
                <c:pt idx="0">
                  <c:v>22100</c:v>
                </c:pt>
                <c:pt idx="1">
                  <c:v>21300</c:v>
                </c:pt>
                <c:pt idx="2">
                  <c:v>21000</c:v>
                </c:pt>
                <c:pt idx="3">
                  <c:v>21000</c:v>
                </c:pt>
                <c:pt idx="4">
                  <c:v>21700</c:v>
                </c:pt>
                <c:pt idx="5">
                  <c:v>23500</c:v>
                </c:pt>
                <c:pt idx="6">
                  <c:v>26600</c:v>
                </c:pt>
                <c:pt idx="7">
                  <c:v>28900</c:v>
                </c:pt>
                <c:pt idx="8">
                  <c:v>30000</c:v>
                </c:pt>
                <c:pt idx="9">
                  <c:v>30700</c:v>
                </c:pt>
                <c:pt idx="10">
                  <c:v>30900</c:v>
                </c:pt>
                <c:pt idx="11">
                  <c:v>30600</c:v>
                </c:pt>
                <c:pt idx="12">
                  <c:v>30400</c:v>
                </c:pt>
                <c:pt idx="13">
                  <c:v>30300</c:v>
                </c:pt>
                <c:pt idx="14">
                  <c:v>29900</c:v>
                </c:pt>
                <c:pt idx="15">
                  <c:v>29800</c:v>
                </c:pt>
                <c:pt idx="16">
                  <c:v>29900</c:v>
                </c:pt>
                <c:pt idx="17">
                  <c:v>30400</c:v>
                </c:pt>
                <c:pt idx="18">
                  <c:v>31700</c:v>
                </c:pt>
                <c:pt idx="19">
                  <c:v>32900</c:v>
                </c:pt>
                <c:pt idx="20">
                  <c:v>32300</c:v>
                </c:pt>
                <c:pt idx="21">
                  <c:v>30700</c:v>
                </c:pt>
                <c:pt idx="22">
                  <c:v>28300</c:v>
                </c:pt>
                <c:pt idx="23">
                  <c:v>25800</c:v>
                </c:pt>
                <c:pt idx="24">
                  <c:v>23900</c:v>
                </c:pt>
                <c:pt idx="25">
                  <c:v>23000</c:v>
                </c:pt>
                <c:pt idx="26">
                  <c:v>22600</c:v>
                </c:pt>
                <c:pt idx="27">
                  <c:v>22500</c:v>
                </c:pt>
                <c:pt idx="28">
                  <c:v>23000</c:v>
                </c:pt>
                <c:pt idx="29">
                  <c:v>25100</c:v>
                </c:pt>
                <c:pt idx="30">
                  <c:v>29100</c:v>
                </c:pt>
                <c:pt idx="31">
                  <c:v>31200</c:v>
                </c:pt>
                <c:pt idx="32">
                  <c:v>31300</c:v>
                </c:pt>
                <c:pt idx="33">
                  <c:v>31200</c:v>
                </c:pt>
                <c:pt idx="34">
                  <c:v>31200</c:v>
                </c:pt>
                <c:pt idx="35">
                  <c:v>31100</c:v>
                </c:pt>
                <c:pt idx="36">
                  <c:v>30800</c:v>
                </c:pt>
                <c:pt idx="37">
                  <c:v>30700</c:v>
                </c:pt>
                <c:pt idx="38">
                  <c:v>30500</c:v>
                </c:pt>
                <c:pt idx="39">
                  <c:v>30300</c:v>
                </c:pt>
                <c:pt idx="40">
                  <c:v>30300</c:v>
                </c:pt>
                <c:pt idx="41">
                  <c:v>30400</c:v>
                </c:pt>
                <c:pt idx="42">
                  <c:v>31100</c:v>
                </c:pt>
                <c:pt idx="43">
                  <c:v>32500</c:v>
                </c:pt>
                <c:pt idx="44">
                  <c:v>31700</c:v>
                </c:pt>
                <c:pt idx="45">
                  <c:v>30100</c:v>
                </c:pt>
                <c:pt idx="46">
                  <c:v>27500</c:v>
                </c:pt>
                <c:pt idx="47">
                  <c:v>24900</c:v>
                </c:pt>
                <c:pt idx="48">
                  <c:v>23000</c:v>
                </c:pt>
                <c:pt idx="49">
                  <c:v>22100</c:v>
                </c:pt>
                <c:pt idx="50">
                  <c:v>21600</c:v>
                </c:pt>
                <c:pt idx="51">
                  <c:v>21500</c:v>
                </c:pt>
                <c:pt idx="52">
                  <c:v>22000</c:v>
                </c:pt>
                <c:pt idx="53">
                  <c:v>24200</c:v>
                </c:pt>
                <c:pt idx="54">
                  <c:v>28400</c:v>
                </c:pt>
                <c:pt idx="55">
                  <c:v>30500</c:v>
                </c:pt>
                <c:pt idx="56">
                  <c:v>30800</c:v>
                </c:pt>
                <c:pt idx="57">
                  <c:v>30800</c:v>
                </c:pt>
                <c:pt idx="58">
                  <c:v>31100</c:v>
                </c:pt>
                <c:pt idx="59">
                  <c:v>31000</c:v>
                </c:pt>
                <c:pt idx="60">
                  <c:v>31000</c:v>
                </c:pt>
                <c:pt idx="61">
                  <c:v>31000</c:v>
                </c:pt>
                <c:pt idx="62">
                  <c:v>30900</c:v>
                </c:pt>
                <c:pt idx="63">
                  <c:v>30800</c:v>
                </c:pt>
                <c:pt idx="64">
                  <c:v>30800</c:v>
                </c:pt>
                <c:pt idx="65">
                  <c:v>30700</c:v>
                </c:pt>
                <c:pt idx="66">
                  <c:v>31200</c:v>
                </c:pt>
                <c:pt idx="67">
                  <c:v>32400</c:v>
                </c:pt>
                <c:pt idx="68">
                  <c:v>31500</c:v>
                </c:pt>
                <c:pt idx="69">
                  <c:v>29900</c:v>
                </c:pt>
                <c:pt idx="70">
                  <c:v>27300</c:v>
                </c:pt>
                <c:pt idx="71">
                  <c:v>24900</c:v>
                </c:pt>
                <c:pt idx="72">
                  <c:v>22800</c:v>
                </c:pt>
                <c:pt idx="73">
                  <c:v>21800</c:v>
                </c:pt>
                <c:pt idx="74">
                  <c:v>21400</c:v>
                </c:pt>
                <c:pt idx="75">
                  <c:v>21300</c:v>
                </c:pt>
                <c:pt idx="76">
                  <c:v>21700</c:v>
                </c:pt>
                <c:pt idx="77">
                  <c:v>23700</c:v>
                </c:pt>
                <c:pt idx="78">
                  <c:v>27800</c:v>
                </c:pt>
                <c:pt idx="79">
                  <c:v>30300</c:v>
                </c:pt>
                <c:pt idx="80">
                  <c:v>30500</c:v>
                </c:pt>
                <c:pt idx="81">
                  <c:v>30700</c:v>
                </c:pt>
                <c:pt idx="82">
                  <c:v>31000</c:v>
                </c:pt>
                <c:pt idx="83">
                  <c:v>31100</c:v>
                </c:pt>
                <c:pt idx="84">
                  <c:v>31100</c:v>
                </c:pt>
                <c:pt idx="85">
                  <c:v>31100</c:v>
                </c:pt>
                <c:pt idx="86">
                  <c:v>31100</c:v>
                </c:pt>
                <c:pt idx="87">
                  <c:v>30900</c:v>
                </c:pt>
                <c:pt idx="88">
                  <c:v>30800</c:v>
                </c:pt>
                <c:pt idx="89">
                  <c:v>30900</c:v>
                </c:pt>
                <c:pt idx="90">
                  <c:v>32100</c:v>
                </c:pt>
                <c:pt idx="91">
                  <c:v>32500</c:v>
                </c:pt>
                <c:pt idx="92">
                  <c:v>31500</c:v>
                </c:pt>
                <c:pt idx="93">
                  <c:v>29900</c:v>
                </c:pt>
                <c:pt idx="94">
                  <c:v>27200</c:v>
                </c:pt>
                <c:pt idx="95">
                  <c:v>24700</c:v>
                </c:pt>
                <c:pt idx="96">
                  <c:v>22400</c:v>
                </c:pt>
                <c:pt idx="97">
                  <c:v>21400</c:v>
                </c:pt>
                <c:pt idx="98">
                  <c:v>21000</c:v>
                </c:pt>
                <c:pt idx="99">
                  <c:v>21000</c:v>
                </c:pt>
                <c:pt idx="100">
                  <c:v>21500</c:v>
                </c:pt>
                <c:pt idx="101">
                  <c:v>23500</c:v>
                </c:pt>
                <c:pt idx="102">
                  <c:v>27600</c:v>
                </c:pt>
                <c:pt idx="103">
                  <c:v>29800</c:v>
                </c:pt>
                <c:pt idx="104">
                  <c:v>30300</c:v>
                </c:pt>
                <c:pt idx="105">
                  <c:v>30600</c:v>
                </c:pt>
                <c:pt idx="106">
                  <c:v>30800</c:v>
                </c:pt>
                <c:pt idx="107">
                  <c:v>31000</c:v>
                </c:pt>
                <c:pt idx="108">
                  <c:v>30800</c:v>
                </c:pt>
                <c:pt idx="109">
                  <c:v>30800</c:v>
                </c:pt>
                <c:pt idx="110">
                  <c:v>30600</c:v>
                </c:pt>
                <c:pt idx="111">
                  <c:v>30300</c:v>
                </c:pt>
                <c:pt idx="112">
                  <c:v>30100</c:v>
                </c:pt>
                <c:pt idx="113">
                  <c:v>29600</c:v>
                </c:pt>
                <c:pt idx="114">
                  <c:v>30100</c:v>
                </c:pt>
                <c:pt idx="115">
                  <c:v>30600</c:v>
                </c:pt>
                <c:pt idx="116">
                  <c:v>29600</c:v>
                </c:pt>
                <c:pt idx="117">
                  <c:v>28300</c:v>
                </c:pt>
                <c:pt idx="118">
                  <c:v>26200</c:v>
                </c:pt>
                <c:pt idx="119">
                  <c:v>23800</c:v>
                </c:pt>
                <c:pt idx="120">
                  <c:v>22000</c:v>
                </c:pt>
                <c:pt idx="121">
                  <c:v>20900</c:v>
                </c:pt>
                <c:pt idx="122">
                  <c:v>20300</c:v>
                </c:pt>
                <c:pt idx="123">
                  <c:v>20000</c:v>
                </c:pt>
                <c:pt idx="124">
                  <c:v>20100</c:v>
                </c:pt>
                <c:pt idx="125">
                  <c:v>20700</c:v>
                </c:pt>
                <c:pt idx="126">
                  <c:v>22100</c:v>
                </c:pt>
                <c:pt idx="127">
                  <c:v>23400</c:v>
                </c:pt>
                <c:pt idx="128">
                  <c:v>25200</c:v>
                </c:pt>
                <c:pt idx="129">
                  <c:v>26400</c:v>
                </c:pt>
                <c:pt idx="130">
                  <c:v>27000</c:v>
                </c:pt>
                <c:pt idx="131">
                  <c:v>27000</c:v>
                </c:pt>
                <c:pt idx="132">
                  <c:v>26800</c:v>
                </c:pt>
                <c:pt idx="133">
                  <c:v>26500</c:v>
                </c:pt>
                <c:pt idx="134">
                  <c:v>26100</c:v>
                </c:pt>
                <c:pt idx="135">
                  <c:v>26000</c:v>
                </c:pt>
                <c:pt idx="136">
                  <c:v>26000</c:v>
                </c:pt>
                <c:pt idx="137">
                  <c:v>26000</c:v>
                </c:pt>
                <c:pt idx="138">
                  <c:v>27100</c:v>
                </c:pt>
                <c:pt idx="139">
                  <c:v>28000</c:v>
                </c:pt>
                <c:pt idx="140">
                  <c:v>27300</c:v>
                </c:pt>
                <c:pt idx="141">
                  <c:v>26100</c:v>
                </c:pt>
                <c:pt idx="142">
                  <c:v>24500</c:v>
                </c:pt>
                <c:pt idx="143">
                  <c:v>22700</c:v>
                </c:pt>
                <c:pt idx="144">
                  <c:v>20700</c:v>
                </c:pt>
                <c:pt idx="145">
                  <c:v>19700</c:v>
                </c:pt>
                <c:pt idx="146">
                  <c:v>19200</c:v>
                </c:pt>
                <c:pt idx="147">
                  <c:v>19000</c:v>
                </c:pt>
                <c:pt idx="148">
                  <c:v>19000</c:v>
                </c:pt>
                <c:pt idx="149">
                  <c:v>19200</c:v>
                </c:pt>
                <c:pt idx="150">
                  <c:v>20000</c:v>
                </c:pt>
                <c:pt idx="151">
                  <c:v>20700</c:v>
                </c:pt>
                <c:pt idx="152">
                  <c:v>22400</c:v>
                </c:pt>
                <c:pt idx="153">
                  <c:v>23700</c:v>
                </c:pt>
                <c:pt idx="154">
                  <c:v>24500</c:v>
                </c:pt>
                <c:pt idx="155">
                  <c:v>25000</c:v>
                </c:pt>
                <c:pt idx="156">
                  <c:v>25200</c:v>
                </c:pt>
                <c:pt idx="157">
                  <c:v>25100</c:v>
                </c:pt>
                <c:pt idx="158">
                  <c:v>25100</c:v>
                </c:pt>
                <c:pt idx="159">
                  <c:v>25100</c:v>
                </c:pt>
                <c:pt idx="160">
                  <c:v>25400</c:v>
                </c:pt>
                <c:pt idx="161">
                  <c:v>26000</c:v>
                </c:pt>
                <c:pt idx="162">
                  <c:v>27400</c:v>
                </c:pt>
                <c:pt idx="163">
                  <c:v>28400</c:v>
                </c:pt>
                <c:pt idx="164">
                  <c:v>27800</c:v>
                </c:pt>
                <c:pt idx="165">
                  <c:v>26500</c:v>
                </c:pt>
                <c:pt idx="166">
                  <c:v>24400</c:v>
                </c:pt>
                <c:pt idx="167">
                  <c:v>22400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26480"/>
        <c:axId val="158527040"/>
      </c:lineChart>
      <c:catAx>
        <c:axId val="1585264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27040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58527040"/>
        <c:scaling>
          <c:orientation val="minMax"/>
          <c:min val="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26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9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6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0</xdr:row>
          <xdr:rowOff>47625</xdr:rowOff>
        </xdr:from>
        <xdr:to>
          <xdr:col>17</xdr:col>
          <xdr:colOff>542925</xdr:colOff>
          <xdr:row>1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&amp; 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12</xdr:row>
          <xdr:rowOff>19050</xdr:rowOff>
        </xdr:from>
        <xdr:to>
          <xdr:col>17</xdr:col>
          <xdr:colOff>542925</xdr:colOff>
          <xdr:row>13</xdr:row>
          <xdr:rowOff>114300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Old Forecast</a:t>
              </a:r>
            </a:p>
          </xdr:txBody>
        </xdr:sp>
        <xdr:clientData fPrintsWithSheet="0"/>
      </xdr:twoCellAnchor>
    </mc:Choice>
    <mc:Fallback/>
  </mc:AlternateContent>
  <xdr:twoCellAnchor>
    <xdr:from>
      <xdr:col>43</xdr:col>
      <xdr:colOff>47625</xdr:colOff>
      <xdr:row>10</xdr:row>
      <xdr:rowOff>0</xdr:rowOff>
    </xdr:from>
    <xdr:to>
      <xdr:col>55</xdr:col>
      <xdr:colOff>571500</xdr:colOff>
      <xdr:row>36</xdr:row>
      <xdr:rowOff>133350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219075</xdr:colOff>
          <xdr:row>27</xdr:row>
          <xdr:rowOff>85725</xdr:rowOff>
        </xdr:from>
        <xdr:to>
          <xdr:col>55</xdr:col>
          <xdr:colOff>333375</xdr:colOff>
          <xdr:row>36</xdr:row>
          <xdr:rowOff>19050</xdr:rowOff>
        </xdr:to>
        <xdr:pic>
          <xdr:nvPicPr>
            <xdr:cNvPr id="2054" name="Picture 6"/>
            <xdr:cNvPicPr>
              <a:picLocks noChangeAspect="1" noChangeArrowheads="1"/>
              <a:extLst>
                <a:ext uri="{84589F7E-364E-4C9E-8A38-B11213B215E9}">
                  <a14:cameraTool cellRange="$AQ$2:$AT$9" spid="_x0000_s205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88025" y="4714875"/>
              <a:ext cx="2552700" cy="139065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pjm_projloa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G32"/>
  <sheetViews>
    <sheetView topLeftCell="Q1" workbookViewId="0">
      <selection activeCell="S3" sqref="S3"/>
    </sheetView>
  </sheetViews>
  <sheetFormatPr defaultRowHeight="12.75" x14ac:dyDescent="0.25"/>
  <cols>
    <col min="1" max="1" width="10.5703125" style="2" hidden="1" customWidth="1"/>
    <col min="2" max="16" width="9.140625" style="2" hidden="1" customWidth="1"/>
    <col min="17" max="17" width="10.42578125" style="2" customWidth="1"/>
    <col min="18" max="18" width="10.28515625" style="2" bestFit="1" customWidth="1"/>
    <col min="19" max="19" width="7.42578125" style="2" customWidth="1"/>
    <col min="20" max="41" width="7.140625" style="2" bestFit="1" customWidth="1"/>
    <col min="42" max="42" width="6.85546875" style="2" bestFit="1" customWidth="1"/>
    <col min="43" max="43" width="9.140625" style="2" bestFit="1"/>
    <col min="44" max="44" width="8.7109375" style="2" bestFit="1" customWidth="1"/>
    <col min="45" max="45" width="10.28515625" style="2" bestFit="1" customWidth="1"/>
    <col min="46" max="46" width="10" style="2" bestFit="1" customWidth="1"/>
    <col min="47" max="48" width="9.140625" style="2"/>
    <col min="49" max="49" width="7.140625" style="2" bestFit="1" customWidth="1"/>
    <col min="50" max="16384" width="9.140625" style="2"/>
  </cols>
  <sheetData>
    <row r="1" spans="1:215" ht="18" thickBot="1" x14ac:dyDescent="0.35">
      <c r="A1" s="23"/>
      <c r="B1" s="24"/>
      <c r="C1" s="24"/>
      <c r="D1" s="24"/>
      <c r="E1" s="24"/>
      <c r="S1" s="3" t="s">
        <v>11</v>
      </c>
    </row>
    <row r="2" spans="1:215" ht="13.5" x14ac:dyDescent="0.25">
      <c r="A2"/>
      <c r="S2" s="4">
        <v>1</v>
      </c>
      <c r="T2" s="4">
        <v>2</v>
      </c>
      <c r="U2" s="4">
        <v>3</v>
      </c>
      <c r="V2" s="4">
        <v>4</v>
      </c>
      <c r="W2" s="4">
        <v>5</v>
      </c>
      <c r="X2" s="4">
        <v>6</v>
      </c>
      <c r="Y2" s="4">
        <v>7</v>
      </c>
      <c r="Z2" s="4">
        <v>8</v>
      </c>
      <c r="AA2" s="4">
        <v>9</v>
      </c>
      <c r="AB2" s="4">
        <v>10</v>
      </c>
      <c r="AC2" s="4">
        <v>11</v>
      </c>
      <c r="AD2" s="4">
        <v>12</v>
      </c>
      <c r="AE2" s="4">
        <v>13</v>
      </c>
      <c r="AF2" s="4">
        <v>14</v>
      </c>
      <c r="AG2" s="4">
        <v>15</v>
      </c>
      <c r="AH2" s="4">
        <v>16</v>
      </c>
      <c r="AI2" s="4">
        <v>17</v>
      </c>
      <c r="AJ2" s="4">
        <v>18</v>
      </c>
      <c r="AK2" s="4">
        <v>19</v>
      </c>
      <c r="AL2" s="4">
        <v>20</v>
      </c>
      <c r="AM2" s="4">
        <v>21</v>
      </c>
      <c r="AN2" s="4">
        <v>22</v>
      </c>
      <c r="AO2" s="4">
        <v>23</v>
      </c>
      <c r="AP2" s="4">
        <v>24</v>
      </c>
      <c r="AQ2" s="20" t="s">
        <v>13</v>
      </c>
      <c r="AR2" s="21" t="s">
        <v>14</v>
      </c>
      <c r="AS2" s="21" t="s">
        <v>15</v>
      </c>
      <c r="AT2" s="22" t="s">
        <v>16</v>
      </c>
      <c r="AU2" s="2" t="str">
        <f>CONCATENATE("Day I ", S2)</f>
        <v>Day I 1</v>
      </c>
      <c r="AV2" s="2" t="str">
        <f t="shared" ref="AV2:BG2" si="0">CONCATENATE("Day I ", T2)</f>
        <v>Day I 2</v>
      </c>
      <c r="AW2" s="2" t="str">
        <f t="shared" si="0"/>
        <v>Day I 3</v>
      </c>
      <c r="AX2" s="2" t="str">
        <f t="shared" si="0"/>
        <v>Day I 4</v>
      </c>
      <c r="AY2" s="2" t="str">
        <f t="shared" si="0"/>
        <v>Day I 5</v>
      </c>
      <c r="AZ2" s="2" t="str">
        <f t="shared" si="0"/>
        <v>Day I 6</v>
      </c>
      <c r="BA2" s="2" t="str">
        <f t="shared" si="0"/>
        <v>Day I 7</v>
      </c>
      <c r="BB2" s="2" t="str">
        <f t="shared" si="0"/>
        <v>Day I 8</v>
      </c>
      <c r="BC2" s="2" t="str">
        <f t="shared" si="0"/>
        <v>Day I 9</v>
      </c>
      <c r="BD2" s="2" t="str">
        <f t="shared" si="0"/>
        <v>Day I 10</v>
      </c>
      <c r="BE2" s="2" t="str">
        <f t="shared" si="0"/>
        <v>Day I 11</v>
      </c>
      <c r="BF2" s="2" t="str">
        <f t="shared" si="0"/>
        <v>Day I 12</v>
      </c>
      <c r="BG2" s="2" t="str">
        <f t="shared" si="0"/>
        <v>Day I 13</v>
      </c>
      <c r="BH2" s="2" t="str">
        <f t="shared" ref="BH2:BR2" si="1">CONCATENATE("Day I ", AF2)</f>
        <v>Day I 14</v>
      </c>
      <c r="BI2" s="2" t="str">
        <f t="shared" si="1"/>
        <v>Day I 15</v>
      </c>
      <c r="BJ2" s="2" t="str">
        <f t="shared" si="1"/>
        <v>Day I 16</v>
      </c>
      <c r="BK2" s="2" t="str">
        <f t="shared" si="1"/>
        <v>Day I 17</v>
      </c>
      <c r="BL2" s="2" t="str">
        <f t="shared" si="1"/>
        <v>Day I 18</v>
      </c>
      <c r="BM2" s="2" t="str">
        <f t="shared" si="1"/>
        <v>Day I 19</v>
      </c>
      <c r="BN2" s="2" t="str">
        <f t="shared" si="1"/>
        <v>Day I 20</v>
      </c>
      <c r="BO2" s="2" t="str">
        <f t="shared" si="1"/>
        <v>Day I 21</v>
      </c>
      <c r="BP2" s="2" t="str">
        <f t="shared" si="1"/>
        <v>Day I 22</v>
      </c>
      <c r="BQ2" s="2" t="str">
        <f t="shared" si="1"/>
        <v>Day I 23</v>
      </c>
      <c r="BR2" s="2" t="str">
        <f t="shared" si="1"/>
        <v>Day I 24</v>
      </c>
      <c r="BS2" s="2" t="str">
        <f>CONCATENATE("Day II ", S2)</f>
        <v>Day II 1</v>
      </c>
      <c r="BT2" s="2" t="str">
        <f t="shared" ref="BT2:CN2" si="2">CONCATENATE("Day II ", T2)</f>
        <v>Day II 2</v>
      </c>
      <c r="BU2" s="2" t="str">
        <f t="shared" si="2"/>
        <v>Day II 3</v>
      </c>
      <c r="BV2" s="2" t="str">
        <f t="shared" si="2"/>
        <v>Day II 4</v>
      </c>
      <c r="BW2" s="2" t="str">
        <f t="shared" si="2"/>
        <v>Day II 5</v>
      </c>
      <c r="BX2" s="2" t="str">
        <f t="shared" si="2"/>
        <v>Day II 6</v>
      </c>
      <c r="BY2" s="2" t="str">
        <f t="shared" si="2"/>
        <v>Day II 7</v>
      </c>
      <c r="BZ2" s="2" t="str">
        <f t="shared" si="2"/>
        <v>Day II 8</v>
      </c>
      <c r="CA2" s="2" t="str">
        <f t="shared" si="2"/>
        <v>Day II 9</v>
      </c>
      <c r="CB2" s="2" t="str">
        <f t="shared" si="2"/>
        <v>Day II 10</v>
      </c>
      <c r="CC2" s="2" t="str">
        <f t="shared" si="2"/>
        <v>Day II 11</v>
      </c>
      <c r="CD2" s="2" t="str">
        <f t="shared" si="2"/>
        <v>Day II 12</v>
      </c>
      <c r="CE2" s="2" t="str">
        <f t="shared" si="2"/>
        <v>Day II 13</v>
      </c>
      <c r="CF2" s="2" t="str">
        <f t="shared" si="2"/>
        <v>Day II 14</v>
      </c>
      <c r="CG2" s="2" t="str">
        <f t="shared" si="2"/>
        <v>Day II 15</v>
      </c>
      <c r="CH2" s="2" t="str">
        <f t="shared" si="2"/>
        <v>Day II 16</v>
      </c>
      <c r="CI2" s="2" t="str">
        <f t="shared" si="2"/>
        <v>Day II 17</v>
      </c>
      <c r="CJ2" s="2" t="str">
        <f t="shared" si="2"/>
        <v>Day II 18</v>
      </c>
      <c r="CK2" s="2" t="str">
        <f t="shared" si="2"/>
        <v>Day II 19</v>
      </c>
      <c r="CL2" s="2" t="str">
        <f t="shared" si="2"/>
        <v>Day II 20</v>
      </c>
      <c r="CM2" s="2" t="str">
        <f t="shared" si="2"/>
        <v>Day II 21</v>
      </c>
      <c r="CN2" s="2" t="str">
        <f t="shared" si="2"/>
        <v>Day II 22</v>
      </c>
      <c r="CO2" s="2" t="str">
        <f>CONCATENATE("Day II ", AO2)</f>
        <v>Day II 23</v>
      </c>
      <c r="CP2" s="2" t="str">
        <f>CONCATENATE("Day II ", AP2)</f>
        <v>Day II 24</v>
      </c>
      <c r="CQ2" s="2" t="str">
        <f>CONCATENATE("Day III ", S2)</f>
        <v>Day III 1</v>
      </c>
      <c r="CR2" s="2" t="str">
        <f t="shared" ref="CR2:DN2" si="3">CONCATENATE("Day III ", T2)</f>
        <v>Day III 2</v>
      </c>
      <c r="CS2" s="2" t="str">
        <f t="shared" si="3"/>
        <v>Day III 3</v>
      </c>
      <c r="CT2" s="2" t="str">
        <f t="shared" si="3"/>
        <v>Day III 4</v>
      </c>
      <c r="CU2" s="2" t="str">
        <f t="shared" si="3"/>
        <v>Day III 5</v>
      </c>
      <c r="CV2" s="2" t="str">
        <f t="shared" si="3"/>
        <v>Day III 6</v>
      </c>
      <c r="CW2" s="2" t="str">
        <f t="shared" si="3"/>
        <v>Day III 7</v>
      </c>
      <c r="CX2" s="2" t="str">
        <f t="shared" si="3"/>
        <v>Day III 8</v>
      </c>
      <c r="CY2" s="2" t="str">
        <f t="shared" si="3"/>
        <v>Day III 9</v>
      </c>
      <c r="CZ2" s="2" t="str">
        <f t="shared" si="3"/>
        <v>Day III 10</v>
      </c>
      <c r="DA2" s="2" t="str">
        <f t="shared" si="3"/>
        <v>Day III 11</v>
      </c>
      <c r="DB2" s="2" t="str">
        <f t="shared" si="3"/>
        <v>Day III 12</v>
      </c>
      <c r="DC2" s="2" t="str">
        <f t="shared" si="3"/>
        <v>Day III 13</v>
      </c>
      <c r="DD2" s="2" t="str">
        <f t="shared" si="3"/>
        <v>Day III 14</v>
      </c>
      <c r="DE2" s="2" t="str">
        <f t="shared" si="3"/>
        <v>Day III 15</v>
      </c>
      <c r="DF2" s="2" t="str">
        <f t="shared" si="3"/>
        <v>Day III 16</v>
      </c>
      <c r="DG2" s="2" t="str">
        <f t="shared" si="3"/>
        <v>Day III 17</v>
      </c>
      <c r="DH2" s="2" t="str">
        <f t="shared" si="3"/>
        <v>Day III 18</v>
      </c>
      <c r="DI2" s="2" t="str">
        <f t="shared" si="3"/>
        <v>Day III 19</v>
      </c>
      <c r="DJ2" s="2" t="str">
        <f t="shared" si="3"/>
        <v>Day III 20</v>
      </c>
      <c r="DK2" s="2" t="str">
        <f t="shared" si="3"/>
        <v>Day III 21</v>
      </c>
      <c r="DL2" s="2" t="str">
        <f t="shared" si="3"/>
        <v>Day III 22</v>
      </c>
      <c r="DM2" s="2" t="str">
        <f t="shared" si="3"/>
        <v>Day III 23</v>
      </c>
      <c r="DN2" s="2" t="str">
        <f t="shared" si="3"/>
        <v>Day III 24</v>
      </c>
      <c r="DO2" s="2" t="str">
        <f>CONCATENATE("Day IV ", S2)</f>
        <v>Day IV 1</v>
      </c>
      <c r="DP2" s="2" t="str">
        <f t="shared" ref="DP2:EL2" si="4">CONCATENATE("Day IV ", T2)</f>
        <v>Day IV 2</v>
      </c>
      <c r="DQ2" s="2" t="str">
        <f t="shared" si="4"/>
        <v>Day IV 3</v>
      </c>
      <c r="DR2" s="2" t="str">
        <f t="shared" si="4"/>
        <v>Day IV 4</v>
      </c>
      <c r="DS2" s="2" t="str">
        <f t="shared" si="4"/>
        <v>Day IV 5</v>
      </c>
      <c r="DT2" s="2" t="str">
        <f t="shared" si="4"/>
        <v>Day IV 6</v>
      </c>
      <c r="DU2" s="2" t="str">
        <f t="shared" si="4"/>
        <v>Day IV 7</v>
      </c>
      <c r="DV2" s="2" t="str">
        <f t="shared" si="4"/>
        <v>Day IV 8</v>
      </c>
      <c r="DW2" s="2" t="str">
        <f t="shared" si="4"/>
        <v>Day IV 9</v>
      </c>
      <c r="DX2" s="2" t="str">
        <f t="shared" si="4"/>
        <v>Day IV 10</v>
      </c>
      <c r="DY2" s="2" t="str">
        <f t="shared" si="4"/>
        <v>Day IV 11</v>
      </c>
      <c r="DZ2" s="2" t="str">
        <f t="shared" si="4"/>
        <v>Day IV 12</v>
      </c>
      <c r="EA2" s="2" t="str">
        <f t="shared" si="4"/>
        <v>Day IV 13</v>
      </c>
      <c r="EB2" s="2" t="str">
        <f t="shared" si="4"/>
        <v>Day IV 14</v>
      </c>
      <c r="EC2" s="2" t="str">
        <f t="shared" si="4"/>
        <v>Day IV 15</v>
      </c>
      <c r="ED2" s="2" t="str">
        <f t="shared" si="4"/>
        <v>Day IV 16</v>
      </c>
      <c r="EE2" s="2" t="str">
        <f t="shared" si="4"/>
        <v>Day IV 17</v>
      </c>
      <c r="EF2" s="2" t="str">
        <f t="shared" si="4"/>
        <v>Day IV 18</v>
      </c>
      <c r="EG2" s="2" t="str">
        <f t="shared" si="4"/>
        <v>Day IV 19</v>
      </c>
      <c r="EH2" s="2" t="str">
        <f t="shared" si="4"/>
        <v>Day IV 20</v>
      </c>
      <c r="EI2" s="2" t="str">
        <f t="shared" si="4"/>
        <v>Day IV 21</v>
      </c>
      <c r="EJ2" s="2" t="str">
        <f t="shared" si="4"/>
        <v>Day IV 22</v>
      </c>
      <c r="EK2" s="2" t="str">
        <f t="shared" si="4"/>
        <v>Day IV 23</v>
      </c>
      <c r="EL2" s="2" t="str">
        <f t="shared" si="4"/>
        <v>Day IV 24</v>
      </c>
      <c r="EM2" s="2" t="str">
        <f>CONCATENATE("Day V ", S2)</f>
        <v>Day V 1</v>
      </c>
      <c r="EN2" s="2" t="str">
        <f t="shared" ref="EN2:FI2" si="5">CONCATENATE("Day V ", T2)</f>
        <v>Day V 2</v>
      </c>
      <c r="EO2" s="2" t="str">
        <f t="shared" si="5"/>
        <v>Day V 3</v>
      </c>
      <c r="EP2" s="2" t="str">
        <f t="shared" si="5"/>
        <v>Day V 4</v>
      </c>
      <c r="EQ2" s="2" t="str">
        <f t="shared" si="5"/>
        <v>Day V 5</v>
      </c>
      <c r="ER2" s="2" t="str">
        <f t="shared" si="5"/>
        <v>Day V 6</v>
      </c>
      <c r="ES2" s="2" t="str">
        <f t="shared" si="5"/>
        <v>Day V 7</v>
      </c>
      <c r="ET2" s="2" t="str">
        <f t="shared" si="5"/>
        <v>Day V 8</v>
      </c>
      <c r="EU2" s="2" t="str">
        <f t="shared" si="5"/>
        <v>Day V 9</v>
      </c>
      <c r="EV2" s="2" t="str">
        <f t="shared" si="5"/>
        <v>Day V 10</v>
      </c>
      <c r="EW2" s="2" t="str">
        <f t="shared" si="5"/>
        <v>Day V 11</v>
      </c>
      <c r="EX2" s="2" t="str">
        <f t="shared" si="5"/>
        <v>Day V 12</v>
      </c>
      <c r="EY2" s="2" t="str">
        <f t="shared" si="5"/>
        <v>Day V 13</v>
      </c>
      <c r="EZ2" s="2" t="str">
        <f t="shared" si="5"/>
        <v>Day V 14</v>
      </c>
      <c r="FA2" s="2" t="str">
        <f t="shared" si="5"/>
        <v>Day V 15</v>
      </c>
      <c r="FB2" s="2" t="str">
        <f t="shared" si="5"/>
        <v>Day V 16</v>
      </c>
      <c r="FC2" s="2" t="str">
        <f t="shared" si="5"/>
        <v>Day V 17</v>
      </c>
      <c r="FD2" s="2" t="str">
        <f t="shared" si="5"/>
        <v>Day V 18</v>
      </c>
      <c r="FE2" s="2" t="str">
        <f t="shared" si="5"/>
        <v>Day V 19</v>
      </c>
      <c r="FF2" s="2" t="str">
        <f t="shared" si="5"/>
        <v>Day V 20</v>
      </c>
      <c r="FG2" s="2" t="str">
        <f t="shared" si="5"/>
        <v>Day V 21</v>
      </c>
      <c r="FH2" s="2" t="str">
        <f t="shared" si="5"/>
        <v>Day V 22</v>
      </c>
      <c r="FI2" s="2" t="str">
        <f t="shared" si="5"/>
        <v>Day V 23</v>
      </c>
      <c r="FJ2" s="2" t="str">
        <f>CONCATENATE("Day V ", AP2)</f>
        <v>Day V 24</v>
      </c>
      <c r="FK2" s="2" t="str">
        <f>CONCATENATE("Day VI ", S2)</f>
        <v>Day VI 1</v>
      </c>
      <c r="FL2" s="2" t="str">
        <f t="shared" ref="FL2:GH2" si="6">CONCATENATE("Day VI ", T2)</f>
        <v>Day VI 2</v>
      </c>
      <c r="FM2" s="2" t="str">
        <f t="shared" si="6"/>
        <v>Day VI 3</v>
      </c>
      <c r="FN2" s="2" t="str">
        <f t="shared" si="6"/>
        <v>Day VI 4</v>
      </c>
      <c r="FO2" s="2" t="str">
        <f t="shared" si="6"/>
        <v>Day VI 5</v>
      </c>
      <c r="FP2" s="2" t="str">
        <f t="shared" si="6"/>
        <v>Day VI 6</v>
      </c>
      <c r="FQ2" s="2" t="str">
        <f t="shared" si="6"/>
        <v>Day VI 7</v>
      </c>
      <c r="FR2" s="2" t="str">
        <f t="shared" si="6"/>
        <v>Day VI 8</v>
      </c>
      <c r="FS2" s="2" t="str">
        <f t="shared" si="6"/>
        <v>Day VI 9</v>
      </c>
      <c r="FT2" s="2" t="str">
        <f t="shared" si="6"/>
        <v>Day VI 10</v>
      </c>
      <c r="FU2" s="2" t="str">
        <f t="shared" si="6"/>
        <v>Day VI 11</v>
      </c>
      <c r="FV2" s="2" t="str">
        <f t="shared" si="6"/>
        <v>Day VI 12</v>
      </c>
      <c r="FW2" s="2" t="str">
        <f t="shared" si="6"/>
        <v>Day VI 13</v>
      </c>
      <c r="FX2" s="2" t="str">
        <f t="shared" si="6"/>
        <v>Day VI 14</v>
      </c>
      <c r="FY2" s="2" t="str">
        <f t="shared" si="6"/>
        <v>Day VI 15</v>
      </c>
      <c r="FZ2" s="2" t="str">
        <f t="shared" si="6"/>
        <v>Day VI 16</v>
      </c>
      <c r="GA2" s="2" t="str">
        <f t="shared" si="6"/>
        <v>Day VI 17</v>
      </c>
      <c r="GB2" s="2" t="str">
        <f t="shared" si="6"/>
        <v>Day VI 18</v>
      </c>
      <c r="GC2" s="2" t="str">
        <f t="shared" si="6"/>
        <v>Day VI 19</v>
      </c>
      <c r="GD2" s="2" t="str">
        <f t="shared" si="6"/>
        <v>Day VI 20</v>
      </c>
      <c r="GE2" s="2" t="str">
        <f t="shared" si="6"/>
        <v>Day VI 21</v>
      </c>
      <c r="GF2" s="2" t="str">
        <f t="shared" si="6"/>
        <v>Day VI 22</v>
      </c>
      <c r="GG2" s="2" t="str">
        <f t="shared" si="6"/>
        <v>Day VI 23</v>
      </c>
      <c r="GH2" s="2" t="str">
        <f t="shared" si="6"/>
        <v>Day VI 24</v>
      </c>
      <c r="GI2" s="2" t="str">
        <f t="shared" ref="GI2:HF2" si="7">CONCATENATE("Day VII ", S2)</f>
        <v>Day VII 1</v>
      </c>
      <c r="GJ2" s="2" t="str">
        <f t="shared" si="7"/>
        <v>Day VII 2</v>
      </c>
      <c r="GK2" s="2" t="str">
        <f t="shared" si="7"/>
        <v>Day VII 3</v>
      </c>
      <c r="GL2" s="2" t="str">
        <f t="shared" si="7"/>
        <v>Day VII 4</v>
      </c>
      <c r="GM2" s="2" t="str">
        <f t="shared" si="7"/>
        <v>Day VII 5</v>
      </c>
      <c r="GN2" s="2" t="str">
        <f t="shared" si="7"/>
        <v>Day VII 6</v>
      </c>
      <c r="GO2" s="2" t="str">
        <f t="shared" si="7"/>
        <v>Day VII 7</v>
      </c>
      <c r="GP2" s="2" t="str">
        <f t="shared" si="7"/>
        <v>Day VII 8</v>
      </c>
      <c r="GQ2" s="2" t="str">
        <f t="shared" si="7"/>
        <v>Day VII 9</v>
      </c>
      <c r="GR2" s="2" t="str">
        <f t="shared" si="7"/>
        <v>Day VII 10</v>
      </c>
      <c r="GS2" s="2" t="str">
        <f t="shared" si="7"/>
        <v>Day VII 11</v>
      </c>
      <c r="GT2" s="2" t="str">
        <f t="shared" si="7"/>
        <v>Day VII 12</v>
      </c>
      <c r="GU2" s="2" t="str">
        <f t="shared" si="7"/>
        <v>Day VII 13</v>
      </c>
      <c r="GV2" s="2" t="str">
        <f t="shared" si="7"/>
        <v>Day VII 14</v>
      </c>
      <c r="GW2" s="2" t="str">
        <f t="shared" si="7"/>
        <v>Day VII 15</v>
      </c>
      <c r="GX2" s="2" t="str">
        <f t="shared" si="7"/>
        <v>Day VII 16</v>
      </c>
      <c r="GY2" s="2" t="str">
        <f t="shared" si="7"/>
        <v>Day VII 17</v>
      </c>
      <c r="GZ2" s="2" t="str">
        <f t="shared" si="7"/>
        <v>Day VII 18</v>
      </c>
      <c r="HA2" s="2" t="str">
        <f t="shared" si="7"/>
        <v>Day VII 19</v>
      </c>
      <c r="HB2" s="2" t="str">
        <f t="shared" si="7"/>
        <v>Day VII 20</v>
      </c>
      <c r="HC2" s="2" t="str">
        <f t="shared" si="7"/>
        <v>Day VII 21</v>
      </c>
      <c r="HD2" s="2" t="str">
        <f t="shared" si="7"/>
        <v>Day VII 22</v>
      </c>
      <c r="HE2" s="2" t="str">
        <f t="shared" si="7"/>
        <v>Day VII 23</v>
      </c>
      <c r="HF2" s="2" t="str">
        <f t="shared" si="7"/>
        <v>Day VII 24</v>
      </c>
    </row>
    <row r="3" spans="1:215" ht="13.5" x14ac:dyDescent="0.25">
      <c r="A3" t="s">
        <v>5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R3" s="25">
        <f>+A5</f>
        <v>37172</v>
      </c>
      <c r="S3" s="6">
        <f>B5</f>
        <v>22100</v>
      </c>
      <c r="T3" s="6">
        <f t="shared" ref="T3:AD3" si="8">C5</f>
        <v>21300</v>
      </c>
      <c r="U3" s="6">
        <f t="shared" si="8"/>
        <v>21000</v>
      </c>
      <c r="V3" s="6">
        <f t="shared" si="8"/>
        <v>21000</v>
      </c>
      <c r="W3" s="6">
        <f t="shared" si="8"/>
        <v>21700</v>
      </c>
      <c r="X3" s="6">
        <f t="shared" si="8"/>
        <v>23500</v>
      </c>
      <c r="Y3" s="6">
        <f t="shared" si="8"/>
        <v>26600</v>
      </c>
      <c r="Z3" s="6">
        <f t="shared" si="8"/>
        <v>28900</v>
      </c>
      <c r="AA3" s="6">
        <f t="shared" si="8"/>
        <v>30000</v>
      </c>
      <c r="AB3" s="6">
        <f t="shared" si="8"/>
        <v>30700</v>
      </c>
      <c r="AC3" s="6">
        <f t="shared" si="8"/>
        <v>30900</v>
      </c>
      <c r="AD3" s="6">
        <f t="shared" si="8"/>
        <v>30600</v>
      </c>
      <c r="AE3" s="6">
        <f>+B6</f>
        <v>30400</v>
      </c>
      <c r="AF3" s="6">
        <f t="shared" ref="AF3:AP3" si="9">+C6</f>
        <v>30300</v>
      </c>
      <c r="AG3" s="6">
        <f t="shared" si="9"/>
        <v>29900</v>
      </c>
      <c r="AH3" s="6">
        <f t="shared" si="9"/>
        <v>29800</v>
      </c>
      <c r="AI3" s="6">
        <f t="shared" si="9"/>
        <v>29900</v>
      </c>
      <c r="AJ3" s="6">
        <f t="shared" si="9"/>
        <v>30400</v>
      </c>
      <c r="AK3" s="6">
        <f t="shared" si="9"/>
        <v>31700</v>
      </c>
      <c r="AL3" s="6">
        <f t="shared" si="9"/>
        <v>32900</v>
      </c>
      <c r="AM3" s="6">
        <f t="shared" si="9"/>
        <v>32300</v>
      </c>
      <c r="AN3" s="6">
        <f t="shared" si="9"/>
        <v>30700</v>
      </c>
      <c r="AO3" s="6">
        <f t="shared" si="9"/>
        <v>28300</v>
      </c>
      <c r="AP3" s="6">
        <f t="shared" si="9"/>
        <v>25800</v>
      </c>
      <c r="AQ3" s="10">
        <f>AVERAGE(S3:Y3,AP3)</f>
        <v>22875</v>
      </c>
      <c r="AR3" s="8">
        <f>AVERAGE(Z3:AO3)</f>
        <v>30481.25</v>
      </c>
      <c r="AS3" s="9">
        <f t="shared" ref="AS3:AS9" si="10">MAX(S3:AP3)</f>
        <v>32900</v>
      </c>
      <c r="AT3" s="11">
        <f>MIN(S3:AP3)</f>
        <v>21000</v>
      </c>
      <c r="AU3" s="7">
        <f>S3</f>
        <v>22100</v>
      </c>
      <c r="AV3" s="7">
        <f t="shared" ref="AV3:BR3" si="11">T3</f>
        <v>21300</v>
      </c>
      <c r="AW3" s="7">
        <f t="shared" si="11"/>
        <v>21000</v>
      </c>
      <c r="AX3" s="7">
        <f t="shared" si="11"/>
        <v>21000</v>
      </c>
      <c r="AY3" s="7">
        <f t="shared" si="11"/>
        <v>21700</v>
      </c>
      <c r="AZ3" s="7">
        <f t="shared" si="11"/>
        <v>23500</v>
      </c>
      <c r="BA3" s="7">
        <f t="shared" si="11"/>
        <v>26600</v>
      </c>
      <c r="BB3" s="7">
        <f t="shared" si="11"/>
        <v>28900</v>
      </c>
      <c r="BC3" s="7">
        <f t="shared" si="11"/>
        <v>30000</v>
      </c>
      <c r="BD3" s="7">
        <f t="shared" si="11"/>
        <v>30700</v>
      </c>
      <c r="BE3" s="7">
        <f t="shared" si="11"/>
        <v>30900</v>
      </c>
      <c r="BF3" s="7">
        <f t="shared" si="11"/>
        <v>30600</v>
      </c>
      <c r="BG3" s="7">
        <f t="shared" si="11"/>
        <v>30400</v>
      </c>
      <c r="BH3" s="7">
        <f t="shared" si="11"/>
        <v>30300</v>
      </c>
      <c r="BI3" s="7">
        <f t="shared" si="11"/>
        <v>29900</v>
      </c>
      <c r="BJ3" s="7">
        <f t="shared" si="11"/>
        <v>29800</v>
      </c>
      <c r="BK3" s="7">
        <f t="shared" si="11"/>
        <v>29900</v>
      </c>
      <c r="BL3" s="7">
        <f t="shared" si="11"/>
        <v>30400</v>
      </c>
      <c r="BM3" s="7">
        <f t="shared" si="11"/>
        <v>31700</v>
      </c>
      <c r="BN3" s="7">
        <f t="shared" si="11"/>
        <v>32900</v>
      </c>
      <c r="BO3" s="7">
        <f t="shared" si="11"/>
        <v>32300</v>
      </c>
      <c r="BP3" s="7">
        <f t="shared" si="11"/>
        <v>30700</v>
      </c>
      <c r="BQ3" s="7">
        <f t="shared" si="11"/>
        <v>28300</v>
      </c>
      <c r="BR3" s="7">
        <f t="shared" si="11"/>
        <v>25800</v>
      </c>
      <c r="BS3" s="7">
        <f>S4</f>
        <v>23900</v>
      </c>
      <c r="BT3" s="7">
        <f t="shared" ref="BT3:CP3" si="12">T4</f>
        <v>23000</v>
      </c>
      <c r="BU3" s="7">
        <f t="shared" si="12"/>
        <v>22600</v>
      </c>
      <c r="BV3" s="7">
        <f t="shared" si="12"/>
        <v>22500</v>
      </c>
      <c r="BW3" s="7">
        <f t="shared" si="12"/>
        <v>23000</v>
      </c>
      <c r="BX3" s="7">
        <f t="shared" si="12"/>
        <v>25100</v>
      </c>
      <c r="BY3" s="7">
        <f t="shared" si="12"/>
        <v>29100</v>
      </c>
      <c r="BZ3" s="7">
        <f t="shared" si="12"/>
        <v>31200</v>
      </c>
      <c r="CA3" s="7">
        <f t="shared" si="12"/>
        <v>31300</v>
      </c>
      <c r="CB3" s="7">
        <f t="shared" si="12"/>
        <v>31200</v>
      </c>
      <c r="CC3" s="7">
        <f t="shared" si="12"/>
        <v>31200</v>
      </c>
      <c r="CD3" s="7">
        <f t="shared" si="12"/>
        <v>31100</v>
      </c>
      <c r="CE3" s="7">
        <f t="shared" si="12"/>
        <v>30800</v>
      </c>
      <c r="CF3" s="7">
        <f t="shared" si="12"/>
        <v>30700</v>
      </c>
      <c r="CG3" s="7">
        <f t="shared" si="12"/>
        <v>30500</v>
      </c>
      <c r="CH3" s="7">
        <f t="shared" si="12"/>
        <v>30300</v>
      </c>
      <c r="CI3" s="7">
        <f t="shared" si="12"/>
        <v>30300</v>
      </c>
      <c r="CJ3" s="7">
        <f t="shared" si="12"/>
        <v>30400</v>
      </c>
      <c r="CK3" s="7">
        <f t="shared" si="12"/>
        <v>31100</v>
      </c>
      <c r="CL3" s="7">
        <f t="shared" si="12"/>
        <v>32500</v>
      </c>
      <c r="CM3" s="7">
        <f t="shared" si="12"/>
        <v>31700</v>
      </c>
      <c r="CN3" s="7">
        <f t="shared" si="12"/>
        <v>30100</v>
      </c>
      <c r="CO3" s="7">
        <f t="shared" si="12"/>
        <v>27500</v>
      </c>
      <c r="CP3" s="7">
        <f t="shared" si="12"/>
        <v>24900</v>
      </c>
      <c r="CQ3" s="7">
        <f>S5</f>
        <v>23000</v>
      </c>
      <c r="CR3" s="7">
        <f t="shared" ref="CR3:DN3" si="13">T5</f>
        <v>22100</v>
      </c>
      <c r="CS3" s="7">
        <f t="shared" si="13"/>
        <v>21600</v>
      </c>
      <c r="CT3" s="7">
        <f t="shared" si="13"/>
        <v>21500</v>
      </c>
      <c r="CU3" s="7">
        <f t="shared" si="13"/>
        <v>22000</v>
      </c>
      <c r="CV3" s="7">
        <f t="shared" si="13"/>
        <v>24200</v>
      </c>
      <c r="CW3" s="7">
        <f t="shared" si="13"/>
        <v>28400</v>
      </c>
      <c r="CX3" s="7">
        <f t="shared" si="13"/>
        <v>30500</v>
      </c>
      <c r="CY3" s="7">
        <f t="shared" si="13"/>
        <v>30800</v>
      </c>
      <c r="CZ3" s="7">
        <f t="shared" si="13"/>
        <v>30800</v>
      </c>
      <c r="DA3" s="7">
        <f t="shared" si="13"/>
        <v>31100</v>
      </c>
      <c r="DB3" s="7">
        <f t="shared" si="13"/>
        <v>31000</v>
      </c>
      <c r="DC3" s="7">
        <f t="shared" si="13"/>
        <v>31000</v>
      </c>
      <c r="DD3" s="7">
        <f t="shared" si="13"/>
        <v>31000</v>
      </c>
      <c r="DE3" s="7">
        <f t="shared" si="13"/>
        <v>30900</v>
      </c>
      <c r="DF3" s="7">
        <f t="shared" si="13"/>
        <v>30800</v>
      </c>
      <c r="DG3" s="7">
        <f t="shared" si="13"/>
        <v>30800</v>
      </c>
      <c r="DH3" s="7">
        <f t="shared" si="13"/>
        <v>30700</v>
      </c>
      <c r="DI3" s="7">
        <f t="shared" si="13"/>
        <v>31200</v>
      </c>
      <c r="DJ3" s="7">
        <f t="shared" si="13"/>
        <v>32400</v>
      </c>
      <c r="DK3" s="7">
        <f t="shared" si="13"/>
        <v>31500</v>
      </c>
      <c r="DL3" s="7">
        <f t="shared" si="13"/>
        <v>29900</v>
      </c>
      <c r="DM3" s="7">
        <f t="shared" si="13"/>
        <v>27300</v>
      </c>
      <c r="DN3" s="7">
        <f t="shared" si="13"/>
        <v>24900</v>
      </c>
      <c r="DO3" s="7">
        <f>S6</f>
        <v>22800</v>
      </c>
      <c r="DP3" s="7">
        <f t="shared" ref="DP3:EL3" si="14">T6</f>
        <v>21800</v>
      </c>
      <c r="DQ3" s="7">
        <f t="shared" si="14"/>
        <v>21400</v>
      </c>
      <c r="DR3" s="7">
        <f t="shared" si="14"/>
        <v>21300</v>
      </c>
      <c r="DS3" s="7">
        <f t="shared" si="14"/>
        <v>21700</v>
      </c>
      <c r="DT3" s="7">
        <f t="shared" si="14"/>
        <v>23700</v>
      </c>
      <c r="DU3" s="7">
        <f t="shared" si="14"/>
        <v>27800</v>
      </c>
      <c r="DV3" s="7">
        <f t="shared" si="14"/>
        <v>30300</v>
      </c>
      <c r="DW3" s="7">
        <f t="shared" si="14"/>
        <v>30500</v>
      </c>
      <c r="DX3" s="7">
        <f t="shared" si="14"/>
        <v>30700</v>
      </c>
      <c r="DY3" s="7">
        <f t="shared" si="14"/>
        <v>31000</v>
      </c>
      <c r="DZ3" s="7">
        <f t="shared" si="14"/>
        <v>31100</v>
      </c>
      <c r="EA3" s="7">
        <f t="shared" si="14"/>
        <v>31100</v>
      </c>
      <c r="EB3" s="7">
        <f t="shared" si="14"/>
        <v>31100</v>
      </c>
      <c r="EC3" s="7">
        <f t="shared" si="14"/>
        <v>31100</v>
      </c>
      <c r="ED3" s="7">
        <f t="shared" si="14"/>
        <v>30900</v>
      </c>
      <c r="EE3" s="7">
        <f t="shared" si="14"/>
        <v>30800</v>
      </c>
      <c r="EF3" s="7">
        <f t="shared" si="14"/>
        <v>30900</v>
      </c>
      <c r="EG3" s="7">
        <f t="shared" si="14"/>
        <v>32100</v>
      </c>
      <c r="EH3" s="7">
        <f t="shared" si="14"/>
        <v>32500</v>
      </c>
      <c r="EI3" s="7">
        <f t="shared" si="14"/>
        <v>31500</v>
      </c>
      <c r="EJ3" s="7">
        <f t="shared" si="14"/>
        <v>29900</v>
      </c>
      <c r="EK3" s="7">
        <f t="shared" si="14"/>
        <v>27200</v>
      </c>
      <c r="EL3" s="7">
        <f t="shared" si="14"/>
        <v>24700</v>
      </c>
      <c r="EM3" s="7">
        <f>S7</f>
        <v>22400</v>
      </c>
      <c r="EN3" s="7">
        <f t="shared" ref="EN3:FJ3" si="15">T7</f>
        <v>21400</v>
      </c>
      <c r="EO3" s="7">
        <f t="shared" si="15"/>
        <v>21000</v>
      </c>
      <c r="EP3" s="7">
        <f t="shared" si="15"/>
        <v>21000</v>
      </c>
      <c r="EQ3" s="7">
        <f t="shared" si="15"/>
        <v>21500</v>
      </c>
      <c r="ER3" s="7">
        <f t="shared" si="15"/>
        <v>23500</v>
      </c>
      <c r="ES3" s="7">
        <f t="shared" si="15"/>
        <v>27600</v>
      </c>
      <c r="ET3" s="7">
        <f t="shared" si="15"/>
        <v>29800</v>
      </c>
      <c r="EU3" s="7">
        <f t="shared" si="15"/>
        <v>30300</v>
      </c>
      <c r="EV3" s="7">
        <f t="shared" si="15"/>
        <v>30600</v>
      </c>
      <c r="EW3" s="7">
        <f t="shared" si="15"/>
        <v>30800</v>
      </c>
      <c r="EX3" s="7">
        <f t="shared" si="15"/>
        <v>31000</v>
      </c>
      <c r="EY3" s="7">
        <f t="shared" si="15"/>
        <v>30800</v>
      </c>
      <c r="EZ3" s="7">
        <f t="shared" si="15"/>
        <v>30800</v>
      </c>
      <c r="FA3" s="7">
        <f t="shared" si="15"/>
        <v>30600</v>
      </c>
      <c r="FB3" s="7">
        <f t="shared" si="15"/>
        <v>30300</v>
      </c>
      <c r="FC3" s="7">
        <f t="shared" si="15"/>
        <v>30100</v>
      </c>
      <c r="FD3" s="7">
        <f t="shared" si="15"/>
        <v>29600</v>
      </c>
      <c r="FE3" s="7">
        <f t="shared" si="15"/>
        <v>30100</v>
      </c>
      <c r="FF3" s="7">
        <f t="shared" si="15"/>
        <v>30600</v>
      </c>
      <c r="FG3" s="7">
        <f t="shared" si="15"/>
        <v>29600</v>
      </c>
      <c r="FH3" s="7">
        <f t="shared" si="15"/>
        <v>28300</v>
      </c>
      <c r="FI3" s="7">
        <f t="shared" si="15"/>
        <v>26200</v>
      </c>
      <c r="FJ3" s="7">
        <f t="shared" si="15"/>
        <v>23800</v>
      </c>
      <c r="FK3" s="7">
        <f>S8</f>
        <v>22000</v>
      </c>
      <c r="FL3" s="7">
        <f t="shared" ref="FL3:GH3" si="16">T8</f>
        <v>20900</v>
      </c>
      <c r="FM3" s="7">
        <f t="shared" si="16"/>
        <v>20300</v>
      </c>
      <c r="FN3" s="7">
        <f t="shared" si="16"/>
        <v>20000</v>
      </c>
      <c r="FO3" s="7">
        <f t="shared" si="16"/>
        <v>20100</v>
      </c>
      <c r="FP3" s="7">
        <f t="shared" si="16"/>
        <v>20700</v>
      </c>
      <c r="FQ3" s="7">
        <f t="shared" si="16"/>
        <v>22100</v>
      </c>
      <c r="FR3" s="7">
        <f t="shared" si="16"/>
        <v>23400</v>
      </c>
      <c r="FS3" s="7">
        <f t="shared" si="16"/>
        <v>25200</v>
      </c>
      <c r="FT3" s="7">
        <f t="shared" si="16"/>
        <v>26400</v>
      </c>
      <c r="FU3" s="7">
        <f t="shared" si="16"/>
        <v>27000</v>
      </c>
      <c r="FV3" s="7">
        <f t="shared" si="16"/>
        <v>27000</v>
      </c>
      <c r="FW3" s="7">
        <f t="shared" si="16"/>
        <v>26800</v>
      </c>
      <c r="FX3" s="7">
        <f t="shared" si="16"/>
        <v>26500</v>
      </c>
      <c r="FY3" s="7">
        <f t="shared" si="16"/>
        <v>26100</v>
      </c>
      <c r="FZ3" s="7">
        <f t="shared" si="16"/>
        <v>26000</v>
      </c>
      <c r="GA3" s="7">
        <f t="shared" si="16"/>
        <v>26000</v>
      </c>
      <c r="GB3" s="7">
        <f t="shared" si="16"/>
        <v>26000</v>
      </c>
      <c r="GC3" s="7">
        <f t="shared" si="16"/>
        <v>27100</v>
      </c>
      <c r="GD3" s="7">
        <f t="shared" si="16"/>
        <v>28000</v>
      </c>
      <c r="GE3" s="7">
        <f t="shared" si="16"/>
        <v>27300</v>
      </c>
      <c r="GF3" s="7">
        <f t="shared" si="16"/>
        <v>26100</v>
      </c>
      <c r="GG3" s="7">
        <f t="shared" si="16"/>
        <v>24500</v>
      </c>
      <c r="GH3" s="7">
        <f t="shared" si="16"/>
        <v>22700</v>
      </c>
      <c r="GI3" s="7">
        <f t="shared" ref="GI3:HF3" si="17">S9</f>
        <v>20700</v>
      </c>
      <c r="GJ3" s="7">
        <f t="shared" si="17"/>
        <v>19700</v>
      </c>
      <c r="GK3" s="7">
        <f t="shared" si="17"/>
        <v>19200</v>
      </c>
      <c r="GL3" s="7">
        <f t="shared" si="17"/>
        <v>19000</v>
      </c>
      <c r="GM3" s="7">
        <f t="shared" si="17"/>
        <v>19000</v>
      </c>
      <c r="GN3" s="7">
        <f t="shared" si="17"/>
        <v>19200</v>
      </c>
      <c r="GO3" s="7">
        <f t="shared" si="17"/>
        <v>20000</v>
      </c>
      <c r="GP3" s="7">
        <f t="shared" si="17"/>
        <v>20700</v>
      </c>
      <c r="GQ3" s="7">
        <f t="shared" si="17"/>
        <v>22400</v>
      </c>
      <c r="GR3" s="7">
        <f t="shared" si="17"/>
        <v>23700</v>
      </c>
      <c r="GS3" s="7">
        <f t="shared" si="17"/>
        <v>24500</v>
      </c>
      <c r="GT3" s="7">
        <f t="shared" si="17"/>
        <v>25000</v>
      </c>
      <c r="GU3" s="7">
        <f t="shared" si="17"/>
        <v>25200</v>
      </c>
      <c r="GV3" s="7">
        <f t="shared" si="17"/>
        <v>25100</v>
      </c>
      <c r="GW3" s="7">
        <f t="shared" si="17"/>
        <v>25100</v>
      </c>
      <c r="GX3" s="7">
        <f t="shared" si="17"/>
        <v>25100</v>
      </c>
      <c r="GY3" s="7">
        <f t="shared" si="17"/>
        <v>25400</v>
      </c>
      <c r="GZ3" s="7">
        <f t="shared" si="17"/>
        <v>26000</v>
      </c>
      <c r="HA3" s="7">
        <f t="shared" si="17"/>
        <v>27400</v>
      </c>
      <c r="HB3" s="7">
        <f t="shared" si="17"/>
        <v>28400</v>
      </c>
      <c r="HC3" s="7">
        <f t="shared" si="17"/>
        <v>27800</v>
      </c>
      <c r="HD3" s="7">
        <f t="shared" si="17"/>
        <v>26500</v>
      </c>
      <c r="HE3" s="7">
        <f t="shared" si="17"/>
        <v>24400</v>
      </c>
      <c r="HF3" s="7">
        <f t="shared" si="17"/>
        <v>22400</v>
      </c>
      <c r="HG3" s="7"/>
    </row>
    <row r="4" spans="1:215" ht="13.5" x14ac:dyDescent="0.25">
      <c r="A4" t="s">
        <v>6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8</v>
      </c>
      <c r="R4" s="25">
        <f t="shared" ref="R4:R9" si="18">+R3+1</f>
        <v>37173</v>
      </c>
      <c r="S4" s="6">
        <f t="shared" ref="S4:AD4" si="19">+B7</f>
        <v>23900</v>
      </c>
      <c r="T4" s="6">
        <f t="shared" si="19"/>
        <v>23000</v>
      </c>
      <c r="U4" s="6">
        <f t="shared" si="19"/>
        <v>22600</v>
      </c>
      <c r="V4" s="6">
        <f t="shared" si="19"/>
        <v>22500</v>
      </c>
      <c r="W4" s="6">
        <f t="shared" si="19"/>
        <v>23000</v>
      </c>
      <c r="X4" s="6">
        <f t="shared" si="19"/>
        <v>25100</v>
      </c>
      <c r="Y4" s="6">
        <f t="shared" si="19"/>
        <v>29100</v>
      </c>
      <c r="Z4" s="6">
        <f t="shared" si="19"/>
        <v>31200</v>
      </c>
      <c r="AA4" s="6">
        <f t="shared" si="19"/>
        <v>31300</v>
      </c>
      <c r="AB4" s="6">
        <f t="shared" si="19"/>
        <v>31200</v>
      </c>
      <c r="AC4" s="6">
        <f t="shared" si="19"/>
        <v>31200</v>
      </c>
      <c r="AD4" s="6">
        <f t="shared" si="19"/>
        <v>31100</v>
      </c>
      <c r="AE4" s="6">
        <f>+B8</f>
        <v>30800</v>
      </c>
      <c r="AF4" s="6">
        <f t="shared" ref="AF4:AP4" si="20">+C8</f>
        <v>30700</v>
      </c>
      <c r="AG4" s="6">
        <f t="shared" si="20"/>
        <v>30500</v>
      </c>
      <c r="AH4" s="6">
        <f t="shared" si="20"/>
        <v>30300</v>
      </c>
      <c r="AI4" s="6">
        <f t="shared" si="20"/>
        <v>30300</v>
      </c>
      <c r="AJ4" s="6">
        <f t="shared" si="20"/>
        <v>30400</v>
      </c>
      <c r="AK4" s="6">
        <f t="shared" si="20"/>
        <v>31100</v>
      </c>
      <c r="AL4" s="6">
        <f t="shared" si="20"/>
        <v>32500</v>
      </c>
      <c r="AM4" s="6">
        <f t="shared" si="20"/>
        <v>31700</v>
      </c>
      <c r="AN4" s="6">
        <f t="shared" si="20"/>
        <v>30100</v>
      </c>
      <c r="AO4" s="6">
        <f t="shared" si="20"/>
        <v>27500</v>
      </c>
      <c r="AP4" s="6">
        <f t="shared" si="20"/>
        <v>24900</v>
      </c>
      <c r="AQ4" s="16">
        <f t="shared" ref="AQ4:AQ9" si="21">AVERAGE(S4:Y4,AP4)</f>
        <v>24262.5</v>
      </c>
      <c r="AR4" s="17">
        <f t="shared" ref="AR4:AR9" si="22">AVERAGE(Z4:AO4)</f>
        <v>30743.75</v>
      </c>
      <c r="AS4" s="18">
        <f t="shared" si="10"/>
        <v>32500</v>
      </c>
      <c r="AT4" s="19">
        <f t="shared" ref="AT4:AT9" si="23">MIN(S4:AP4)</f>
        <v>22500</v>
      </c>
    </row>
    <row r="5" spans="1:215" ht="13.5" x14ac:dyDescent="0.25">
      <c r="A5" s="1">
        <v>37172</v>
      </c>
      <c r="B5" s="2">
        <v>22100</v>
      </c>
      <c r="C5" s="2">
        <v>21300</v>
      </c>
      <c r="D5" s="2">
        <v>21000</v>
      </c>
      <c r="E5" s="2">
        <v>21000</v>
      </c>
      <c r="F5" s="2">
        <v>21700</v>
      </c>
      <c r="G5" s="2">
        <v>23500</v>
      </c>
      <c r="H5" s="2">
        <v>26600</v>
      </c>
      <c r="I5" s="2">
        <v>28900</v>
      </c>
      <c r="J5" s="2">
        <v>30000</v>
      </c>
      <c r="K5" s="2">
        <v>30700</v>
      </c>
      <c r="L5" s="2">
        <v>30900</v>
      </c>
      <c r="M5" s="2">
        <v>30600</v>
      </c>
      <c r="R5" s="25">
        <f t="shared" si="18"/>
        <v>37174</v>
      </c>
      <c r="S5" s="6">
        <f t="shared" ref="S5:AD5" si="24">+B9</f>
        <v>23000</v>
      </c>
      <c r="T5" s="6">
        <f t="shared" si="24"/>
        <v>22100</v>
      </c>
      <c r="U5" s="6">
        <f t="shared" si="24"/>
        <v>21600</v>
      </c>
      <c r="V5" s="6">
        <f t="shared" si="24"/>
        <v>21500</v>
      </c>
      <c r="W5" s="6">
        <f t="shared" si="24"/>
        <v>22000</v>
      </c>
      <c r="X5" s="6">
        <f t="shared" si="24"/>
        <v>24200</v>
      </c>
      <c r="Y5" s="6">
        <f t="shared" si="24"/>
        <v>28400</v>
      </c>
      <c r="Z5" s="6">
        <f t="shared" si="24"/>
        <v>30500</v>
      </c>
      <c r="AA5" s="6">
        <f t="shared" si="24"/>
        <v>30800</v>
      </c>
      <c r="AB5" s="6">
        <f t="shared" si="24"/>
        <v>30800</v>
      </c>
      <c r="AC5" s="6">
        <f t="shared" si="24"/>
        <v>31100</v>
      </c>
      <c r="AD5" s="6">
        <f t="shared" si="24"/>
        <v>31000</v>
      </c>
      <c r="AE5" s="6">
        <f>+B10</f>
        <v>31000</v>
      </c>
      <c r="AF5" s="6">
        <f t="shared" ref="AF5:AP5" si="25">+C10</f>
        <v>31000</v>
      </c>
      <c r="AG5" s="6">
        <f t="shared" si="25"/>
        <v>30900</v>
      </c>
      <c r="AH5" s="6">
        <f t="shared" si="25"/>
        <v>30800</v>
      </c>
      <c r="AI5" s="6">
        <f t="shared" si="25"/>
        <v>30800</v>
      </c>
      <c r="AJ5" s="6">
        <f t="shared" si="25"/>
        <v>30700</v>
      </c>
      <c r="AK5" s="6">
        <f t="shared" si="25"/>
        <v>31200</v>
      </c>
      <c r="AL5" s="6">
        <f t="shared" si="25"/>
        <v>32400</v>
      </c>
      <c r="AM5" s="6">
        <f t="shared" si="25"/>
        <v>31500</v>
      </c>
      <c r="AN5" s="6">
        <f t="shared" si="25"/>
        <v>29900</v>
      </c>
      <c r="AO5" s="6">
        <f t="shared" si="25"/>
        <v>27300</v>
      </c>
      <c r="AP5" s="6">
        <f t="shared" si="25"/>
        <v>24900</v>
      </c>
      <c r="AQ5" s="10">
        <f t="shared" si="21"/>
        <v>23462.5</v>
      </c>
      <c r="AR5" s="8">
        <f t="shared" si="22"/>
        <v>30731.25</v>
      </c>
      <c r="AS5" s="9">
        <f t="shared" si="10"/>
        <v>32400</v>
      </c>
      <c r="AT5" s="11">
        <f t="shared" si="23"/>
        <v>21500</v>
      </c>
    </row>
    <row r="6" spans="1:215" ht="13.5" x14ac:dyDescent="0.25">
      <c r="A6"/>
      <c r="B6" s="2">
        <v>30400</v>
      </c>
      <c r="C6" s="2">
        <v>30300</v>
      </c>
      <c r="D6" s="2">
        <v>29900</v>
      </c>
      <c r="E6" s="2">
        <v>29800</v>
      </c>
      <c r="F6" s="2">
        <v>29900</v>
      </c>
      <c r="G6" s="2">
        <v>30400</v>
      </c>
      <c r="H6" s="2">
        <v>31700</v>
      </c>
      <c r="I6" s="2">
        <v>32900</v>
      </c>
      <c r="J6" s="2">
        <v>32300</v>
      </c>
      <c r="K6" s="2">
        <v>30700</v>
      </c>
      <c r="L6" s="2">
        <v>28300</v>
      </c>
      <c r="M6" s="2">
        <v>25800</v>
      </c>
      <c r="R6" s="25">
        <f t="shared" si="18"/>
        <v>37175</v>
      </c>
      <c r="S6" s="6">
        <f t="shared" ref="S6:AD6" si="26">+B11</f>
        <v>22800</v>
      </c>
      <c r="T6" s="6">
        <f t="shared" si="26"/>
        <v>21800</v>
      </c>
      <c r="U6" s="6">
        <f t="shared" si="26"/>
        <v>21400</v>
      </c>
      <c r="V6" s="6">
        <f t="shared" si="26"/>
        <v>21300</v>
      </c>
      <c r="W6" s="6">
        <f t="shared" si="26"/>
        <v>21700</v>
      </c>
      <c r="X6" s="6">
        <f t="shared" si="26"/>
        <v>23700</v>
      </c>
      <c r="Y6" s="6">
        <f t="shared" si="26"/>
        <v>27800</v>
      </c>
      <c r="Z6" s="6">
        <f t="shared" si="26"/>
        <v>30300</v>
      </c>
      <c r="AA6" s="6">
        <f t="shared" si="26"/>
        <v>30500</v>
      </c>
      <c r="AB6" s="6">
        <f t="shared" si="26"/>
        <v>30700</v>
      </c>
      <c r="AC6" s="6">
        <f t="shared" si="26"/>
        <v>31000</v>
      </c>
      <c r="AD6" s="6">
        <f t="shared" si="26"/>
        <v>31100</v>
      </c>
      <c r="AE6" s="6">
        <f>+B12</f>
        <v>31100</v>
      </c>
      <c r="AF6" s="6">
        <f t="shared" ref="AF6:AP6" si="27">+C12</f>
        <v>31100</v>
      </c>
      <c r="AG6" s="6">
        <f t="shared" si="27"/>
        <v>31100</v>
      </c>
      <c r="AH6" s="6">
        <f t="shared" si="27"/>
        <v>30900</v>
      </c>
      <c r="AI6" s="6">
        <f t="shared" si="27"/>
        <v>30800</v>
      </c>
      <c r="AJ6" s="6">
        <f t="shared" si="27"/>
        <v>30900</v>
      </c>
      <c r="AK6" s="6">
        <f t="shared" si="27"/>
        <v>32100</v>
      </c>
      <c r="AL6" s="6">
        <f t="shared" si="27"/>
        <v>32500</v>
      </c>
      <c r="AM6" s="6">
        <f t="shared" si="27"/>
        <v>31500</v>
      </c>
      <c r="AN6" s="6">
        <f t="shared" si="27"/>
        <v>29900</v>
      </c>
      <c r="AO6" s="6">
        <f t="shared" si="27"/>
        <v>27200</v>
      </c>
      <c r="AP6" s="6">
        <f t="shared" si="27"/>
        <v>24700</v>
      </c>
      <c r="AQ6" s="16">
        <f t="shared" si="21"/>
        <v>23150</v>
      </c>
      <c r="AR6" s="17">
        <f t="shared" si="22"/>
        <v>30793.75</v>
      </c>
      <c r="AS6" s="18">
        <f t="shared" si="10"/>
        <v>32500</v>
      </c>
      <c r="AT6" s="19">
        <f t="shared" si="23"/>
        <v>21300</v>
      </c>
    </row>
    <row r="7" spans="1:215" ht="13.5" x14ac:dyDescent="0.25">
      <c r="A7" s="1">
        <v>37173</v>
      </c>
      <c r="B7" s="2">
        <v>23900</v>
      </c>
      <c r="C7" s="2">
        <v>23000</v>
      </c>
      <c r="D7" s="2">
        <v>22600</v>
      </c>
      <c r="E7" s="2">
        <v>22500</v>
      </c>
      <c r="F7" s="2">
        <v>23000</v>
      </c>
      <c r="G7" s="2">
        <v>25100</v>
      </c>
      <c r="H7" s="2">
        <v>29100</v>
      </c>
      <c r="I7" s="2">
        <v>31200</v>
      </c>
      <c r="J7" s="2">
        <v>31300</v>
      </c>
      <c r="K7" s="2">
        <v>31200</v>
      </c>
      <c r="L7" s="2">
        <v>31200</v>
      </c>
      <c r="M7" s="2">
        <v>31100</v>
      </c>
      <c r="R7" s="25">
        <f t="shared" si="18"/>
        <v>37176</v>
      </c>
      <c r="S7" s="6">
        <f t="shared" ref="S7:AD7" si="28">+B13</f>
        <v>22400</v>
      </c>
      <c r="T7" s="6">
        <f t="shared" si="28"/>
        <v>21400</v>
      </c>
      <c r="U7" s="6">
        <f t="shared" si="28"/>
        <v>21000</v>
      </c>
      <c r="V7" s="6">
        <f t="shared" si="28"/>
        <v>21000</v>
      </c>
      <c r="W7" s="6">
        <f t="shared" si="28"/>
        <v>21500</v>
      </c>
      <c r="X7" s="6">
        <f t="shared" si="28"/>
        <v>23500</v>
      </c>
      <c r="Y7" s="6">
        <f t="shared" si="28"/>
        <v>27600</v>
      </c>
      <c r="Z7" s="6">
        <f t="shared" si="28"/>
        <v>29800</v>
      </c>
      <c r="AA7" s="6">
        <f t="shared" si="28"/>
        <v>30300</v>
      </c>
      <c r="AB7" s="6">
        <f t="shared" si="28"/>
        <v>30600</v>
      </c>
      <c r="AC7" s="6">
        <f t="shared" si="28"/>
        <v>30800</v>
      </c>
      <c r="AD7" s="6">
        <f t="shared" si="28"/>
        <v>31000</v>
      </c>
      <c r="AE7" s="6">
        <f>+B14</f>
        <v>30800</v>
      </c>
      <c r="AF7" s="6">
        <f t="shared" ref="AF7:AP7" si="29">+C14</f>
        <v>30800</v>
      </c>
      <c r="AG7" s="6">
        <f t="shared" si="29"/>
        <v>30600</v>
      </c>
      <c r="AH7" s="6">
        <f t="shared" si="29"/>
        <v>30300</v>
      </c>
      <c r="AI7" s="6">
        <f t="shared" si="29"/>
        <v>30100</v>
      </c>
      <c r="AJ7" s="6">
        <f t="shared" si="29"/>
        <v>29600</v>
      </c>
      <c r="AK7" s="6">
        <f t="shared" si="29"/>
        <v>30100</v>
      </c>
      <c r="AL7" s="6">
        <f t="shared" si="29"/>
        <v>30600</v>
      </c>
      <c r="AM7" s="6">
        <f t="shared" si="29"/>
        <v>29600</v>
      </c>
      <c r="AN7" s="6">
        <f t="shared" si="29"/>
        <v>28300</v>
      </c>
      <c r="AO7" s="6">
        <f t="shared" si="29"/>
        <v>26200</v>
      </c>
      <c r="AP7" s="6">
        <f t="shared" si="29"/>
        <v>23800</v>
      </c>
      <c r="AQ7" s="10">
        <f t="shared" si="21"/>
        <v>22775</v>
      </c>
      <c r="AR7" s="8">
        <f t="shared" si="22"/>
        <v>29968.75</v>
      </c>
      <c r="AS7" s="9">
        <f t="shared" si="10"/>
        <v>31000</v>
      </c>
      <c r="AT7" s="11">
        <f t="shared" si="23"/>
        <v>21000</v>
      </c>
    </row>
    <row r="8" spans="1:215" ht="13.5" x14ac:dyDescent="0.25">
      <c r="A8"/>
      <c r="B8" s="2">
        <v>30800</v>
      </c>
      <c r="C8" s="2">
        <v>30700</v>
      </c>
      <c r="D8" s="2">
        <v>30500</v>
      </c>
      <c r="E8" s="2">
        <v>30300</v>
      </c>
      <c r="F8" s="2">
        <v>30300</v>
      </c>
      <c r="G8" s="2">
        <v>30400</v>
      </c>
      <c r="H8" s="2">
        <v>31100</v>
      </c>
      <c r="I8" s="2">
        <v>32500</v>
      </c>
      <c r="J8" s="2">
        <v>31700</v>
      </c>
      <c r="K8" s="2">
        <v>30100</v>
      </c>
      <c r="L8" s="2">
        <v>27500</v>
      </c>
      <c r="M8" s="2">
        <v>24900</v>
      </c>
      <c r="R8" s="25">
        <f t="shared" si="18"/>
        <v>37177</v>
      </c>
      <c r="S8" s="6">
        <f t="shared" ref="S8:AD8" si="30">+B15</f>
        <v>22000</v>
      </c>
      <c r="T8" s="6">
        <f t="shared" si="30"/>
        <v>20900</v>
      </c>
      <c r="U8" s="6">
        <f t="shared" si="30"/>
        <v>20300</v>
      </c>
      <c r="V8" s="6">
        <f t="shared" si="30"/>
        <v>20000</v>
      </c>
      <c r="W8" s="6">
        <f t="shared" si="30"/>
        <v>20100</v>
      </c>
      <c r="X8" s="6">
        <f t="shared" si="30"/>
        <v>20700</v>
      </c>
      <c r="Y8" s="6">
        <f t="shared" si="30"/>
        <v>22100</v>
      </c>
      <c r="Z8" s="6">
        <f t="shared" si="30"/>
        <v>23400</v>
      </c>
      <c r="AA8" s="6">
        <f t="shared" si="30"/>
        <v>25200</v>
      </c>
      <c r="AB8" s="6">
        <f t="shared" si="30"/>
        <v>26400</v>
      </c>
      <c r="AC8" s="6">
        <f t="shared" si="30"/>
        <v>27000</v>
      </c>
      <c r="AD8" s="6">
        <f t="shared" si="30"/>
        <v>27000</v>
      </c>
      <c r="AE8" s="6">
        <f>+B16</f>
        <v>26800</v>
      </c>
      <c r="AF8" s="6">
        <f t="shared" ref="AF8:AP8" si="31">+C16</f>
        <v>26500</v>
      </c>
      <c r="AG8" s="6">
        <f t="shared" si="31"/>
        <v>26100</v>
      </c>
      <c r="AH8" s="6">
        <f t="shared" si="31"/>
        <v>26000</v>
      </c>
      <c r="AI8" s="6">
        <f t="shared" si="31"/>
        <v>26000</v>
      </c>
      <c r="AJ8" s="6">
        <f t="shared" si="31"/>
        <v>26000</v>
      </c>
      <c r="AK8" s="6">
        <f t="shared" si="31"/>
        <v>27100</v>
      </c>
      <c r="AL8" s="6">
        <f t="shared" si="31"/>
        <v>28000</v>
      </c>
      <c r="AM8" s="6">
        <f t="shared" si="31"/>
        <v>27300</v>
      </c>
      <c r="AN8" s="6">
        <f t="shared" si="31"/>
        <v>26100</v>
      </c>
      <c r="AO8" s="6">
        <f t="shared" si="31"/>
        <v>24500</v>
      </c>
      <c r="AP8" s="6">
        <f t="shared" si="31"/>
        <v>22700</v>
      </c>
      <c r="AQ8" s="16">
        <f t="shared" si="21"/>
        <v>21100</v>
      </c>
      <c r="AR8" s="17">
        <f t="shared" si="22"/>
        <v>26212.5</v>
      </c>
      <c r="AS8" s="18">
        <f t="shared" si="10"/>
        <v>28000</v>
      </c>
      <c r="AT8" s="19">
        <f t="shared" si="23"/>
        <v>20000</v>
      </c>
    </row>
    <row r="9" spans="1:215" ht="14.25" thickBot="1" x14ac:dyDescent="0.3">
      <c r="A9" s="1">
        <v>37174</v>
      </c>
      <c r="B9" s="2">
        <v>23000</v>
      </c>
      <c r="C9" s="2">
        <v>22100</v>
      </c>
      <c r="D9" s="2">
        <v>21600</v>
      </c>
      <c r="E9" s="2">
        <v>21500</v>
      </c>
      <c r="F9" s="2">
        <v>22000</v>
      </c>
      <c r="G9" s="2">
        <v>24200</v>
      </c>
      <c r="H9" s="2">
        <v>28400</v>
      </c>
      <c r="I9" s="2">
        <v>30500</v>
      </c>
      <c r="J9" s="2">
        <v>30800</v>
      </c>
      <c r="K9" s="2">
        <v>30800</v>
      </c>
      <c r="L9" s="2">
        <v>31100</v>
      </c>
      <c r="M9" s="2">
        <v>31000</v>
      </c>
      <c r="R9" s="25">
        <f t="shared" si="18"/>
        <v>37178</v>
      </c>
      <c r="S9" s="6">
        <f t="shared" ref="S9:AD9" si="32">+B17</f>
        <v>20700</v>
      </c>
      <c r="T9" s="6">
        <f t="shared" si="32"/>
        <v>19700</v>
      </c>
      <c r="U9" s="6">
        <f t="shared" si="32"/>
        <v>19200</v>
      </c>
      <c r="V9" s="6">
        <f t="shared" si="32"/>
        <v>19000</v>
      </c>
      <c r="W9" s="6">
        <f t="shared" si="32"/>
        <v>19000</v>
      </c>
      <c r="X9" s="6">
        <f t="shared" si="32"/>
        <v>19200</v>
      </c>
      <c r="Y9" s="6">
        <f t="shared" si="32"/>
        <v>20000</v>
      </c>
      <c r="Z9" s="6">
        <f t="shared" si="32"/>
        <v>20700</v>
      </c>
      <c r="AA9" s="6">
        <f t="shared" si="32"/>
        <v>22400</v>
      </c>
      <c r="AB9" s="6">
        <f t="shared" si="32"/>
        <v>23700</v>
      </c>
      <c r="AC9" s="6">
        <f t="shared" si="32"/>
        <v>24500</v>
      </c>
      <c r="AD9" s="6">
        <f t="shared" si="32"/>
        <v>25000</v>
      </c>
      <c r="AE9" s="6">
        <f>+B18</f>
        <v>25200</v>
      </c>
      <c r="AF9" s="6">
        <f t="shared" ref="AF9:AP9" si="33">+C18</f>
        <v>25100</v>
      </c>
      <c r="AG9" s="6">
        <f t="shared" si="33"/>
        <v>25100</v>
      </c>
      <c r="AH9" s="6">
        <f t="shared" si="33"/>
        <v>25100</v>
      </c>
      <c r="AI9" s="6">
        <f t="shared" si="33"/>
        <v>25400</v>
      </c>
      <c r="AJ9" s="6">
        <f t="shared" si="33"/>
        <v>26000</v>
      </c>
      <c r="AK9" s="6">
        <f t="shared" si="33"/>
        <v>27400</v>
      </c>
      <c r="AL9" s="6">
        <f t="shared" si="33"/>
        <v>28400</v>
      </c>
      <c r="AM9" s="6">
        <f t="shared" si="33"/>
        <v>27800</v>
      </c>
      <c r="AN9" s="6">
        <f t="shared" si="33"/>
        <v>26500</v>
      </c>
      <c r="AO9" s="6">
        <f t="shared" si="33"/>
        <v>24400</v>
      </c>
      <c r="AP9" s="6">
        <f t="shared" si="33"/>
        <v>22400</v>
      </c>
      <c r="AQ9" s="12">
        <f t="shared" si="21"/>
        <v>19900</v>
      </c>
      <c r="AR9" s="13">
        <f t="shared" si="22"/>
        <v>25168.75</v>
      </c>
      <c r="AS9" s="14">
        <f t="shared" si="10"/>
        <v>28400</v>
      </c>
      <c r="AT9" s="15">
        <f t="shared" si="23"/>
        <v>19000</v>
      </c>
    </row>
    <row r="10" spans="1:215" ht="13.5" x14ac:dyDescent="0.25">
      <c r="A10"/>
      <c r="B10" s="2">
        <v>31000</v>
      </c>
      <c r="C10" s="2">
        <v>31000</v>
      </c>
      <c r="D10" s="2">
        <v>30900</v>
      </c>
      <c r="E10" s="2">
        <v>30800</v>
      </c>
      <c r="F10" s="2">
        <v>30800</v>
      </c>
      <c r="G10" s="2">
        <v>30700</v>
      </c>
      <c r="H10" s="2">
        <v>31200</v>
      </c>
      <c r="I10" s="2">
        <v>32400</v>
      </c>
      <c r="J10" s="2">
        <v>31500</v>
      </c>
      <c r="K10" s="2">
        <v>29900</v>
      </c>
      <c r="L10" s="2">
        <v>27300</v>
      </c>
      <c r="M10" s="2">
        <v>24900</v>
      </c>
    </row>
    <row r="11" spans="1:215" ht="13.5" x14ac:dyDescent="0.25">
      <c r="A11" s="1">
        <v>37175</v>
      </c>
      <c r="B11" s="2">
        <v>22800</v>
      </c>
      <c r="C11" s="2">
        <v>21800</v>
      </c>
      <c r="D11" s="2">
        <v>21400</v>
      </c>
      <c r="E11" s="2">
        <v>21300</v>
      </c>
      <c r="F11" s="2">
        <v>21700</v>
      </c>
      <c r="G11" s="2">
        <v>23700</v>
      </c>
      <c r="H11" s="2">
        <v>27800</v>
      </c>
      <c r="I11" s="2">
        <v>30300</v>
      </c>
      <c r="J11" s="2">
        <v>30500</v>
      </c>
      <c r="K11" s="2">
        <v>30700</v>
      </c>
      <c r="L11" s="2">
        <v>31000</v>
      </c>
      <c r="M11" s="2">
        <v>31100</v>
      </c>
    </row>
    <row r="12" spans="1:215" ht="13.5" x14ac:dyDescent="0.25">
      <c r="A12"/>
      <c r="B12" s="2">
        <v>31100</v>
      </c>
      <c r="C12" s="2">
        <v>31100</v>
      </c>
      <c r="D12" s="2">
        <v>31100</v>
      </c>
      <c r="E12" s="2">
        <v>30900</v>
      </c>
      <c r="F12" s="2">
        <v>30800</v>
      </c>
      <c r="G12" s="2">
        <v>30900</v>
      </c>
      <c r="H12" s="2">
        <v>32100</v>
      </c>
      <c r="I12" s="2">
        <v>32500</v>
      </c>
      <c r="J12" s="2">
        <v>31500</v>
      </c>
      <c r="K12" s="2">
        <v>29900</v>
      </c>
      <c r="L12" s="2">
        <v>27200</v>
      </c>
      <c r="M12" s="2">
        <v>24700</v>
      </c>
    </row>
    <row r="13" spans="1:215" ht="13.5" x14ac:dyDescent="0.25">
      <c r="A13" s="1">
        <v>37176</v>
      </c>
      <c r="B13" s="2">
        <v>22400</v>
      </c>
      <c r="C13" s="2">
        <v>21400</v>
      </c>
      <c r="D13" s="2">
        <v>21000</v>
      </c>
      <c r="E13" s="2">
        <v>21000</v>
      </c>
      <c r="F13" s="2">
        <v>21500</v>
      </c>
      <c r="G13" s="2">
        <v>23500</v>
      </c>
      <c r="H13" s="2">
        <v>27600</v>
      </c>
      <c r="I13" s="2">
        <v>29800</v>
      </c>
      <c r="J13" s="2">
        <v>30300</v>
      </c>
      <c r="K13" s="2">
        <v>30600</v>
      </c>
      <c r="L13" s="2">
        <v>30800</v>
      </c>
      <c r="M13" s="2">
        <v>31000</v>
      </c>
      <c r="S13" s="3" t="s">
        <v>10</v>
      </c>
    </row>
    <row r="14" spans="1:215" ht="13.5" x14ac:dyDescent="0.25">
      <c r="A14"/>
      <c r="B14" s="2">
        <v>30800</v>
      </c>
      <c r="C14" s="2">
        <v>30800</v>
      </c>
      <c r="D14" s="2">
        <v>30600</v>
      </c>
      <c r="E14" s="2">
        <v>30300</v>
      </c>
      <c r="F14" s="2">
        <v>30100</v>
      </c>
      <c r="G14" s="2">
        <v>29600</v>
      </c>
      <c r="H14" s="2">
        <v>30100</v>
      </c>
      <c r="I14" s="2">
        <v>30600</v>
      </c>
      <c r="J14" s="2">
        <v>29600</v>
      </c>
      <c r="K14" s="2">
        <v>28300</v>
      </c>
      <c r="L14" s="2">
        <v>26200</v>
      </c>
      <c r="M14" s="2">
        <v>23800</v>
      </c>
      <c r="S14" s="4">
        <v>1</v>
      </c>
      <c r="T14" s="4">
        <v>2</v>
      </c>
      <c r="U14" s="4">
        <v>3</v>
      </c>
      <c r="V14" s="4">
        <v>4</v>
      </c>
      <c r="W14" s="4">
        <v>5</v>
      </c>
      <c r="X14" s="4">
        <v>6</v>
      </c>
      <c r="Y14" s="4">
        <v>7</v>
      </c>
      <c r="Z14" s="4">
        <v>8</v>
      </c>
      <c r="AA14" s="4">
        <v>9</v>
      </c>
      <c r="AB14" s="4">
        <v>10</v>
      </c>
      <c r="AC14" s="4">
        <v>11</v>
      </c>
      <c r="AD14" s="4">
        <v>12</v>
      </c>
      <c r="AE14" s="4">
        <v>13</v>
      </c>
      <c r="AF14" s="4">
        <v>14</v>
      </c>
      <c r="AG14" s="4">
        <v>15</v>
      </c>
      <c r="AH14" s="4">
        <v>16</v>
      </c>
      <c r="AI14" s="4">
        <v>17</v>
      </c>
      <c r="AJ14" s="4">
        <v>18</v>
      </c>
      <c r="AK14" s="4">
        <v>19</v>
      </c>
      <c r="AL14" s="4">
        <v>20</v>
      </c>
      <c r="AM14" s="4">
        <v>21</v>
      </c>
      <c r="AN14" s="4">
        <v>22</v>
      </c>
      <c r="AO14" s="4">
        <v>23</v>
      </c>
      <c r="AP14" s="4">
        <v>24</v>
      </c>
      <c r="AQ14" s="4"/>
      <c r="AR14" s="4"/>
    </row>
    <row r="15" spans="1:215" ht="13.5" x14ac:dyDescent="0.25">
      <c r="A15" s="1">
        <v>37177</v>
      </c>
      <c r="B15" s="2">
        <v>22000</v>
      </c>
      <c r="C15" s="2">
        <v>20900</v>
      </c>
      <c r="D15" s="2">
        <v>20300</v>
      </c>
      <c r="E15" s="2">
        <v>20000</v>
      </c>
      <c r="F15" s="2">
        <v>20100</v>
      </c>
      <c r="G15" s="2">
        <v>20700</v>
      </c>
      <c r="H15" s="2">
        <v>22100</v>
      </c>
      <c r="I15" s="2">
        <v>23400</v>
      </c>
      <c r="J15" s="2">
        <v>25200</v>
      </c>
      <c r="K15" s="2">
        <v>26400</v>
      </c>
      <c r="L15" s="2">
        <v>27000</v>
      </c>
      <c r="M15" s="2">
        <v>27000</v>
      </c>
      <c r="R15" s="5">
        <v>37168</v>
      </c>
      <c r="S15" s="6">
        <v>22800</v>
      </c>
      <c r="T15" s="6">
        <v>22000</v>
      </c>
      <c r="U15" s="6">
        <v>21600</v>
      </c>
      <c r="V15" s="6">
        <v>21600</v>
      </c>
      <c r="W15" s="6">
        <v>21900</v>
      </c>
      <c r="X15" s="6">
        <v>23600</v>
      </c>
      <c r="Y15" s="6">
        <v>27600</v>
      </c>
      <c r="Z15" s="6">
        <v>29800</v>
      </c>
      <c r="AA15" s="6">
        <v>30800</v>
      </c>
      <c r="AB15" s="6">
        <v>31600</v>
      </c>
      <c r="AC15" s="6">
        <v>32600</v>
      </c>
      <c r="AD15" s="6">
        <v>33200</v>
      </c>
      <c r="AE15" s="6">
        <v>33700</v>
      </c>
      <c r="AF15" s="6">
        <v>34300</v>
      </c>
      <c r="AG15" s="6">
        <v>34500</v>
      </c>
      <c r="AH15" s="6">
        <v>34500</v>
      </c>
      <c r="AI15" s="6">
        <v>34400</v>
      </c>
      <c r="AJ15" s="6">
        <v>34000</v>
      </c>
      <c r="AK15" s="6">
        <v>33700</v>
      </c>
      <c r="AL15" s="6">
        <v>34900</v>
      </c>
      <c r="AM15" s="6">
        <v>34200</v>
      </c>
      <c r="AN15" s="6">
        <v>32100</v>
      </c>
      <c r="AO15" s="6">
        <v>28800</v>
      </c>
      <c r="AP15" s="6">
        <v>26000</v>
      </c>
      <c r="AQ15" s="6"/>
      <c r="AR15" s="6"/>
    </row>
    <row r="16" spans="1:215" ht="13.5" x14ac:dyDescent="0.25">
      <c r="A16"/>
      <c r="B16" s="2">
        <v>26800</v>
      </c>
      <c r="C16" s="2">
        <v>26500</v>
      </c>
      <c r="D16" s="2">
        <v>26100</v>
      </c>
      <c r="E16" s="2">
        <v>26000</v>
      </c>
      <c r="F16" s="2">
        <v>26000</v>
      </c>
      <c r="G16" s="2">
        <v>26000</v>
      </c>
      <c r="H16" s="2">
        <v>27100</v>
      </c>
      <c r="I16" s="2">
        <v>28000</v>
      </c>
      <c r="J16" s="2">
        <v>27300</v>
      </c>
      <c r="K16" s="2">
        <v>26100</v>
      </c>
      <c r="L16" s="2">
        <v>24500</v>
      </c>
      <c r="M16" s="2">
        <v>22700</v>
      </c>
      <c r="R16" s="5">
        <v>37169</v>
      </c>
      <c r="S16" s="6">
        <v>24100</v>
      </c>
      <c r="T16" s="6">
        <v>22900</v>
      </c>
      <c r="U16" s="6">
        <v>22200</v>
      </c>
      <c r="V16" s="6">
        <v>22000</v>
      </c>
      <c r="W16" s="6">
        <v>22300</v>
      </c>
      <c r="X16" s="6">
        <v>24000</v>
      </c>
      <c r="Y16" s="6">
        <v>27800</v>
      </c>
      <c r="Z16" s="6">
        <v>30200</v>
      </c>
      <c r="AA16" s="6">
        <v>31300</v>
      </c>
      <c r="AB16" s="6">
        <v>32400</v>
      </c>
      <c r="AC16" s="6">
        <v>33500</v>
      </c>
      <c r="AD16" s="6">
        <v>34200</v>
      </c>
      <c r="AE16" s="6">
        <v>34700</v>
      </c>
      <c r="AF16" s="6">
        <v>35200</v>
      </c>
      <c r="AG16" s="6">
        <v>35500</v>
      </c>
      <c r="AH16" s="6">
        <v>35300</v>
      </c>
      <c r="AI16" s="6">
        <v>35100</v>
      </c>
      <c r="AJ16" s="6">
        <v>34400</v>
      </c>
      <c r="AK16" s="6">
        <v>33400</v>
      </c>
      <c r="AL16" s="6">
        <v>33800</v>
      </c>
      <c r="AM16" s="6">
        <v>33300</v>
      </c>
      <c r="AN16" s="6">
        <v>31600</v>
      </c>
      <c r="AO16" s="6">
        <v>29400</v>
      </c>
      <c r="AP16" s="6">
        <v>27200</v>
      </c>
      <c r="AQ16" s="6"/>
      <c r="AR16" s="6"/>
    </row>
    <row r="17" spans="1:44" ht="13.5" x14ac:dyDescent="0.25">
      <c r="A17" s="1">
        <v>37178</v>
      </c>
      <c r="B17" s="2">
        <v>20700</v>
      </c>
      <c r="C17" s="2">
        <v>19700</v>
      </c>
      <c r="D17" s="2">
        <v>19200</v>
      </c>
      <c r="E17" s="2">
        <v>19000</v>
      </c>
      <c r="F17" s="2">
        <v>19000</v>
      </c>
      <c r="G17" s="2">
        <v>19200</v>
      </c>
      <c r="H17" s="2">
        <v>20000</v>
      </c>
      <c r="I17" s="2">
        <v>20700</v>
      </c>
      <c r="J17" s="2">
        <v>22400</v>
      </c>
      <c r="K17" s="2">
        <v>23700</v>
      </c>
      <c r="L17" s="2">
        <v>24500</v>
      </c>
      <c r="M17" s="2">
        <v>25000</v>
      </c>
      <c r="R17" s="5">
        <v>37170</v>
      </c>
      <c r="S17" s="6">
        <v>23500</v>
      </c>
      <c r="T17" s="6">
        <v>22400</v>
      </c>
      <c r="U17" s="6">
        <v>21800</v>
      </c>
      <c r="V17" s="6">
        <v>21500</v>
      </c>
      <c r="W17" s="6">
        <v>21500</v>
      </c>
      <c r="X17" s="6">
        <v>22000</v>
      </c>
      <c r="Y17" s="6">
        <v>23300</v>
      </c>
      <c r="Z17" s="6">
        <v>24800</v>
      </c>
      <c r="AA17" s="6">
        <v>26900</v>
      </c>
      <c r="AB17" s="6">
        <v>28400</v>
      </c>
      <c r="AC17" s="6">
        <v>29300</v>
      </c>
      <c r="AD17" s="6">
        <v>29400</v>
      </c>
      <c r="AE17" s="6">
        <v>29200</v>
      </c>
      <c r="AF17" s="6">
        <v>28800</v>
      </c>
      <c r="AG17" s="6">
        <v>28500</v>
      </c>
      <c r="AH17" s="6">
        <v>28300</v>
      </c>
      <c r="AI17" s="6">
        <v>28400</v>
      </c>
      <c r="AJ17" s="6">
        <v>28700</v>
      </c>
      <c r="AK17" s="6">
        <v>29200</v>
      </c>
      <c r="AL17" s="6">
        <v>29900</v>
      </c>
      <c r="AM17" s="6">
        <v>29900</v>
      </c>
      <c r="AN17" s="6">
        <v>28900</v>
      </c>
      <c r="AO17" s="6">
        <v>27400</v>
      </c>
      <c r="AP17" s="6">
        <v>25600</v>
      </c>
      <c r="AQ17" s="6"/>
      <c r="AR17" s="6"/>
    </row>
    <row r="18" spans="1:44" ht="13.5" x14ac:dyDescent="0.25">
      <c r="A18"/>
      <c r="B18" s="2">
        <v>25200</v>
      </c>
      <c r="C18" s="2">
        <v>25100</v>
      </c>
      <c r="D18" s="2">
        <v>25100</v>
      </c>
      <c r="E18" s="2">
        <v>25100</v>
      </c>
      <c r="F18" s="2">
        <v>25400</v>
      </c>
      <c r="G18" s="2">
        <v>26000</v>
      </c>
      <c r="H18" s="2">
        <v>27400</v>
      </c>
      <c r="I18" s="2">
        <v>28400</v>
      </c>
      <c r="J18" s="2">
        <v>27800</v>
      </c>
      <c r="K18" s="2">
        <v>26500</v>
      </c>
      <c r="L18" s="2">
        <v>24400</v>
      </c>
      <c r="M18" s="2">
        <v>22400</v>
      </c>
      <c r="R18" s="5">
        <v>37171</v>
      </c>
      <c r="S18" s="6">
        <v>21300</v>
      </c>
      <c r="T18" s="6">
        <v>20300</v>
      </c>
      <c r="U18" s="6">
        <v>19800</v>
      </c>
      <c r="V18" s="6">
        <v>19500</v>
      </c>
      <c r="W18" s="6">
        <v>19500</v>
      </c>
      <c r="X18" s="6">
        <v>19800</v>
      </c>
      <c r="Y18" s="6">
        <v>20400</v>
      </c>
      <c r="Z18" s="6">
        <v>21300</v>
      </c>
      <c r="AA18" s="6">
        <v>22800</v>
      </c>
      <c r="AB18" s="6">
        <v>24100</v>
      </c>
      <c r="AC18" s="6">
        <v>24800</v>
      </c>
      <c r="AD18" s="6">
        <v>25100</v>
      </c>
      <c r="AE18" s="6">
        <v>25200</v>
      </c>
      <c r="AF18" s="6">
        <v>25100</v>
      </c>
      <c r="AG18" s="6">
        <v>25000</v>
      </c>
      <c r="AH18" s="6">
        <v>24900</v>
      </c>
      <c r="AI18" s="6">
        <v>25400</v>
      </c>
      <c r="AJ18" s="6">
        <v>26100</v>
      </c>
      <c r="AK18" s="6">
        <v>27100</v>
      </c>
      <c r="AL18" s="6">
        <v>28400</v>
      </c>
      <c r="AM18" s="6">
        <v>28200</v>
      </c>
      <c r="AN18" s="6">
        <v>26900</v>
      </c>
      <c r="AO18" s="6">
        <v>25000</v>
      </c>
      <c r="AP18" s="6">
        <v>23200</v>
      </c>
      <c r="AQ18" s="6"/>
      <c r="AR18" s="6"/>
    </row>
    <row r="19" spans="1:44" ht="13.5" x14ac:dyDescent="0.25">
      <c r="A19" s="1">
        <v>37179</v>
      </c>
      <c r="B19" s="2" t="s">
        <v>9</v>
      </c>
      <c r="C19" s="2" t="s">
        <v>9</v>
      </c>
      <c r="D19" s="2" t="s">
        <v>9</v>
      </c>
      <c r="E19" s="2" t="s">
        <v>9</v>
      </c>
      <c r="F19" s="2" t="s">
        <v>9</v>
      </c>
      <c r="G19" s="2" t="s">
        <v>9</v>
      </c>
      <c r="H19" s="2" t="s">
        <v>9</v>
      </c>
      <c r="I19" s="2" t="s">
        <v>9</v>
      </c>
      <c r="J19" s="2" t="s">
        <v>9</v>
      </c>
      <c r="K19" s="2" t="s">
        <v>9</v>
      </c>
      <c r="L19" s="2" t="s">
        <v>9</v>
      </c>
      <c r="M19" s="2" t="s">
        <v>9</v>
      </c>
      <c r="R19" s="5">
        <v>37172</v>
      </c>
      <c r="S19" s="6">
        <v>20800</v>
      </c>
      <c r="T19" s="6">
        <v>19900</v>
      </c>
      <c r="U19" s="6">
        <v>19500</v>
      </c>
      <c r="V19" s="6">
        <v>19500</v>
      </c>
      <c r="W19" s="6">
        <v>20000</v>
      </c>
      <c r="X19" s="6">
        <v>21900</v>
      </c>
      <c r="Y19" s="6">
        <v>25900</v>
      </c>
      <c r="Z19" s="6">
        <v>28300</v>
      </c>
      <c r="AA19" s="6">
        <v>29000</v>
      </c>
      <c r="AB19" s="6">
        <v>29500</v>
      </c>
      <c r="AC19" s="6">
        <v>30000</v>
      </c>
      <c r="AD19" s="6">
        <v>30000</v>
      </c>
      <c r="AE19" s="6">
        <v>29900</v>
      </c>
      <c r="AF19" s="6">
        <v>29900</v>
      </c>
      <c r="AG19" s="6">
        <v>29600</v>
      </c>
      <c r="AH19" s="6">
        <v>29400</v>
      </c>
      <c r="AI19" s="6">
        <v>29500</v>
      </c>
      <c r="AJ19" s="6">
        <v>29600</v>
      </c>
      <c r="AK19" s="6">
        <v>29800</v>
      </c>
      <c r="AL19" s="6">
        <v>31500</v>
      </c>
      <c r="AM19" s="6">
        <v>30800</v>
      </c>
      <c r="AN19" s="6">
        <v>29200</v>
      </c>
      <c r="AO19" s="6">
        <v>26700</v>
      </c>
      <c r="AP19" s="6">
        <v>24200</v>
      </c>
      <c r="AQ19" s="6"/>
      <c r="AR19" s="6"/>
    </row>
    <row r="20" spans="1:44" ht="13.5" x14ac:dyDescent="0.25">
      <c r="A20"/>
      <c r="R20" s="5">
        <v>37173</v>
      </c>
      <c r="S20" s="6">
        <v>23000</v>
      </c>
      <c r="T20" s="6">
        <v>22100</v>
      </c>
      <c r="U20" s="6">
        <v>21600</v>
      </c>
      <c r="V20" s="6">
        <v>21500</v>
      </c>
      <c r="W20" s="6">
        <v>22000</v>
      </c>
      <c r="X20" s="6">
        <v>24100</v>
      </c>
      <c r="Y20" s="6">
        <v>28200</v>
      </c>
      <c r="Z20" s="6">
        <v>30700</v>
      </c>
      <c r="AA20" s="6">
        <v>30700</v>
      </c>
      <c r="AB20" s="6">
        <v>30700</v>
      </c>
      <c r="AC20" s="6">
        <v>30800</v>
      </c>
      <c r="AD20" s="6">
        <v>30800</v>
      </c>
      <c r="AE20" s="6">
        <v>30500</v>
      </c>
      <c r="AF20" s="6">
        <v>30600</v>
      </c>
      <c r="AG20" s="6">
        <v>30000</v>
      </c>
      <c r="AH20" s="6">
        <v>30300</v>
      </c>
      <c r="AI20" s="6">
        <v>30400</v>
      </c>
      <c r="AJ20" s="6">
        <v>30800</v>
      </c>
      <c r="AK20" s="6">
        <v>32300</v>
      </c>
      <c r="AL20" s="6">
        <v>32400</v>
      </c>
      <c r="AM20" s="6">
        <v>31500</v>
      </c>
      <c r="AN20" s="6">
        <v>30000</v>
      </c>
      <c r="AO20" s="6">
        <v>27700</v>
      </c>
      <c r="AP20" s="6">
        <v>25200</v>
      </c>
      <c r="AQ20" s="6"/>
      <c r="AR20" s="6"/>
    </row>
    <row r="21" spans="1:44" x14ac:dyDescent="0.25">
      <c r="R21" s="5">
        <v>37174</v>
      </c>
      <c r="S21" s="6">
        <v>23000</v>
      </c>
      <c r="T21" s="6">
        <v>22100</v>
      </c>
      <c r="U21" s="6">
        <v>21600</v>
      </c>
      <c r="V21" s="6">
        <v>21500</v>
      </c>
      <c r="W21" s="6">
        <v>22000</v>
      </c>
      <c r="X21" s="6">
        <v>24100</v>
      </c>
      <c r="Y21" s="6">
        <v>28200</v>
      </c>
      <c r="Z21" s="6">
        <v>30700</v>
      </c>
      <c r="AA21" s="6">
        <v>30700</v>
      </c>
      <c r="AB21" s="6">
        <v>30700</v>
      </c>
      <c r="AC21" s="6">
        <v>30800</v>
      </c>
      <c r="AD21" s="6">
        <v>30800</v>
      </c>
      <c r="AE21" s="6">
        <v>30500</v>
      </c>
      <c r="AF21" s="6">
        <v>30600</v>
      </c>
      <c r="AG21" s="6">
        <v>30000</v>
      </c>
      <c r="AH21" s="6">
        <v>30300</v>
      </c>
      <c r="AI21" s="6">
        <v>30400</v>
      </c>
      <c r="AJ21" s="6">
        <v>30800</v>
      </c>
      <c r="AK21" s="6">
        <v>32300</v>
      </c>
      <c r="AL21" s="6">
        <v>32400</v>
      </c>
      <c r="AM21" s="6">
        <v>31500</v>
      </c>
      <c r="AN21" s="6">
        <v>30000</v>
      </c>
      <c r="AO21" s="6">
        <v>27700</v>
      </c>
      <c r="AP21" s="6">
        <v>25200</v>
      </c>
      <c r="AQ21" s="6"/>
      <c r="AR21" s="6"/>
    </row>
    <row r="24" spans="1:44" x14ac:dyDescent="0.25">
      <c r="S24" s="3" t="s">
        <v>12</v>
      </c>
    </row>
    <row r="25" spans="1:44" x14ac:dyDescent="0.25">
      <c r="S25" s="4">
        <v>1</v>
      </c>
      <c r="T25" s="4">
        <v>2</v>
      </c>
      <c r="U25" s="4">
        <v>3</v>
      </c>
      <c r="V25" s="4">
        <v>4</v>
      </c>
      <c r="W25" s="4">
        <v>5</v>
      </c>
      <c r="X25" s="4">
        <v>6</v>
      </c>
      <c r="Y25" s="4">
        <v>7</v>
      </c>
      <c r="Z25" s="4">
        <v>8</v>
      </c>
      <c r="AA25" s="4">
        <v>9</v>
      </c>
      <c r="AB25" s="4">
        <v>10</v>
      </c>
      <c r="AC25" s="4">
        <v>11</v>
      </c>
      <c r="AD25" s="4">
        <v>12</v>
      </c>
      <c r="AE25" s="4">
        <v>13</v>
      </c>
      <c r="AF25" s="4">
        <v>14</v>
      </c>
      <c r="AG25" s="4">
        <v>15</v>
      </c>
      <c r="AH25" s="4">
        <v>16</v>
      </c>
      <c r="AI25" s="4">
        <v>17</v>
      </c>
      <c r="AJ25" s="4">
        <v>18</v>
      </c>
      <c r="AK25" s="4">
        <v>19</v>
      </c>
      <c r="AL25" s="4">
        <v>20</v>
      </c>
      <c r="AM25" s="4">
        <v>21</v>
      </c>
      <c r="AN25" s="4">
        <v>22</v>
      </c>
      <c r="AO25" s="4">
        <v>23</v>
      </c>
      <c r="AP25" s="4">
        <v>24</v>
      </c>
      <c r="AQ25" s="4"/>
      <c r="AR25" s="4"/>
    </row>
    <row r="26" spans="1:44" x14ac:dyDescent="0.25">
      <c r="R26" s="5">
        <f>+R3</f>
        <v>37172</v>
      </c>
      <c r="S26" s="6">
        <f>VLOOKUP($R26,$R$3:$AP$9,S$25+1,FALSE)-VLOOKUP($R26,$R$15:$AP$21,S$25+1,FALSE)</f>
        <v>1300</v>
      </c>
      <c r="T26" s="6">
        <f t="shared" ref="T26:AP32" si="34">VLOOKUP($R26,$R$3:$AP$9,T$25+1,FALSE)-VLOOKUP($R26,$R$15:$AP$21,T$25+1,FALSE)</f>
        <v>1400</v>
      </c>
      <c r="U26" s="6">
        <f t="shared" si="34"/>
        <v>1500</v>
      </c>
      <c r="V26" s="6">
        <f t="shared" si="34"/>
        <v>1500</v>
      </c>
      <c r="W26" s="6">
        <f t="shared" si="34"/>
        <v>1700</v>
      </c>
      <c r="X26" s="6">
        <f t="shared" si="34"/>
        <v>1600</v>
      </c>
      <c r="Y26" s="6">
        <f t="shared" si="34"/>
        <v>700</v>
      </c>
      <c r="Z26" s="6">
        <f t="shared" si="34"/>
        <v>600</v>
      </c>
      <c r="AA26" s="6">
        <f t="shared" si="34"/>
        <v>1000</v>
      </c>
      <c r="AB26" s="6">
        <f t="shared" si="34"/>
        <v>1200</v>
      </c>
      <c r="AC26" s="6">
        <f t="shared" si="34"/>
        <v>900</v>
      </c>
      <c r="AD26" s="6">
        <f t="shared" si="34"/>
        <v>600</v>
      </c>
      <c r="AE26" s="6">
        <f t="shared" si="34"/>
        <v>500</v>
      </c>
      <c r="AF26" s="6">
        <f t="shared" si="34"/>
        <v>400</v>
      </c>
      <c r="AG26" s="6">
        <f t="shared" si="34"/>
        <v>300</v>
      </c>
      <c r="AH26" s="6">
        <f t="shared" si="34"/>
        <v>400</v>
      </c>
      <c r="AI26" s="6">
        <f t="shared" si="34"/>
        <v>400</v>
      </c>
      <c r="AJ26" s="6">
        <f t="shared" si="34"/>
        <v>800</v>
      </c>
      <c r="AK26" s="6">
        <f t="shared" si="34"/>
        <v>1900</v>
      </c>
      <c r="AL26" s="6">
        <f t="shared" si="34"/>
        <v>1400</v>
      </c>
      <c r="AM26" s="6">
        <f t="shared" si="34"/>
        <v>1500</v>
      </c>
      <c r="AN26" s="6">
        <f t="shared" si="34"/>
        <v>1500</v>
      </c>
      <c r="AO26" s="6">
        <f t="shared" si="34"/>
        <v>1600</v>
      </c>
      <c r="AP26" s="6">
        <f t="shared" si="34"/>
        <v>1600</v>
      </c>
      <c r="AQ26" s="6"/>
      <c r="AR26" s="6"/>
    </row>
    <row r="27" spans="1:44" x14ac:dyDescent="0.25">
      <c r="R27" s="5">
        <f t="shared" ref="R27:R32" si="35">+R4</f>
        <v>37173</v>
      </c>
      <c r="S27" s="6">
        <f t="shared" ref="S27:S32" si="36">VLOOKUP($R27,$R$3:$AP$9,S$25+1,FALSE)-VLOOKUP($R27,$R$15:$AP$21,S$25+1,FALSE)</f>
        <v>900</v>
      </c>
      <c r="T27" s="6">
        <f t="shared" si="34"/>
        <v>900</v>
      </c>
      <c r="U27" s="6">
        <f t="shared" si="34"/>
        <v>1000</v>
      </c>
      <c r="V27" s="6">
        <f t="shared" si="34"/>
        <v>1000</v>
      </c>
      <c r="W27" s="6">
        <f t="shared" si="34"/>
        <v>1000</v>
      </c>
      <c r="X27" s="6">
        <f t="shared" si="34"/>
        <v>1000</v>
      </c>
      <c r="Y27" s="6">
        <f t="shared" si="34"/>
        <v>900</v>
      </c>
      <c r="Z27" s="6">
        <f t="shared" si="34"/>
        <v>500</v>
      </c>
      <c r="AA27" s="6">
        <f t="shared" si="34"/>
        <v>600</v>
      </c>
      <c r="AB27" s="6">
        <f t="shared" si="34"/>
        <v>500</v>
      </c>
      <c r="AC27" s="6">
        <f t="shared" si="34"/>
        <v>400</v>
      </c>
      <c r="AD27" s="6">
        <f t="shared" si="34"/>
        <v>300</v>
      </c>
      <c r="AE27" s="6">
        <f t="shared" si="34"/>
        <v>300</v>
      </c>
      <c r="AF27" s="6">
        <f t="shared" si="34"/>
        <v>100</v>
      </c>
      <c r="AG27" s="6">
        <f t="shared" si="34"/>
        <v>500</v>
      </c>
      <c r="AH27" s="6">
        <f t="shared" si="34"/>
        <v>0</v>
      </c>
      <c r="AI27" s="6">
        <f t="shared" si="34"/>
        <v>-100</v>
      </c>
      <c r="AJ27" s="6">
        <f t="shared" si="34"/>
        <v>-400</v>
      </c>
      <c r="AK27" s="6">
        <f t="shared" si="34"/>
        <v>-1200</v>
      </c>
      <c r="AL27" s="6">
        <f t="shared" si="34"/>
        <v>100</v>
      </c>
      <c r="AM27" s="6">
        <f t="shared" si="34"/>
        <v>200</v>
      </c>
      <c r="AN27" s="6">
        <f t="shared" si="34"/>
        <v>100</v>
      </c>
      <c r="AO27" s="6">
        <f t="shared" si="34"/>
        <v>-200</v>
      </c>
      <c r="AP27" s="6">
        <f t="shared" si="34"/>
        <v>-300</v>
      </c>
      <c r="AQ27" s="6"/>
      <c r="AR27" s="6"/>
    </row>
    <row r="28" spans="1:44" x14ac:dyDescent="0.25">
      <c r="R28" s="5">
        <f t="shared" si="35"/>
        <v>37174</v>
      </c>
      <c r="S28" s="6">
        <f t="shared" si="36"/>
        <v>0</v>
      </c>
      <c r="T28" s="6">
        <f t="shared" si="34"/>
        <v>0</v>
      </c>
      <c r="U28" s="6">
        <f t="shared" si="34"/>
        <v>0</v>
      </c>
      <c r="V28" s="6">
        <f t="shared" si="34"/>
        <v>0</v>
      </c>
      <c r="W28" s="6">
        <f t="shared" si="34"/>
        <v>0</v>
      </c>
      <c r="X28" s="6">
        <f t="shared" si="34"/>
        <v>100</v>
      </c>
      <c r="Y28" s="6">
        <f t="shared" si="34"/>
        <v>200</v>
      </c>
      <c r="Z28" s="6">
        <f t="shared" si="34"/>
        <v>-200</v>
      </c>
      <c r="AA28" s="6">
        <f t="shared" si="34"/>
        <v>100</v>
      </c>
      <c r="AB28" s="6">
        <f t="shared" si="34"/>
        <v>100</v>
      </c>
      <c r="AC28" s="6">
        <f t="shared" si="34"/>
        <v>300</v>
      </c>
      <c r="AD28" s="6">
        <f t="shared" si="34"/>
        <v>200</v>
      </c>
      <c r="AE28" s="6">
        <f t="shared" si="34"/>
        <v>500</v>
      </c>
      <c r="AF28" s="6">
        <f t="shared" si="34"/>
        <v>400</v>
      </c>
      <c r="AG28" s="6">
        <f t="shared" si="34"/>
        <v>900</v>
      </c>
      <c r="AH28" s="6">
        <f t="shared" si="34"/>
        <v>500</v>
      </c>
      <c r="AI28" s="6">
        <f t="shared" si="34"/>
        <v>400</v>
      </c>
      <c r="AJ28" s="6">
        <f t="shared" si="34"/>
        <v>-100</v>
      </c>
      <c r="AK28" s="6">
        <f t="shared" si="34"/>
        <v>-1100</v>
      </c>
      <c r="AL28" s="6">
        <f t="shared" si="34"/>
        <v>0</v>
      </c>
      <c r="AM28" s="6">
        <f t="shared" si="34"/>
        <v>0</v>
      </c>
      <c r="AN28" s="6">
        <f t="shared" si="34"/>
        <v>-100</v>
      </c>
      <c r="AO28" s="6">
        <f t="shared" si="34"/>
        <v>-400</v>
      </c>
      <c r="AP28" s="6">
        <f t="shared" si="34"/>
        <v>-300</v>
      </c>
      <c r="AQ28" s="6"/>
      <c r="AR28" s="6"/>
    </row>
    <row r="29" spans="1:44" x14ac:dyDescent="0.25">
      <c r="R29" s="5">
        <f t="shared" si="35"/>
        <v>37175</v>
      </c>
      <c r="S29" s="6" t="e">
        <f t="shared" si="36"/>
        <v>#N/A</v>
      </c>
      <c r="T29" s="6" t="e">
        <f t="shared" si="34"/>
        <v>#N/A</v>
      </c>
      <c r="U29" s="6" t="e">
        <f t="shared" si="34"/>
        <v>#N/A</v>
      </c>
      <c r="V29" s="6" t="e">
        <f t="shared" si="34"/>
        <v>#N/A</v>
      </c>
      <c r="W29" s="6" t="e">
        <f t="shared" si="34"/>
        <v>#N/A</v>
      </c>
      <c r="X29" s="6" t="e">
        <f t="shared" si="34"/>
        <v>#N/A</v>
      </c>
      <c r="Y29" s="6" t="e">
        <f t="shared" si="34"/>
        <v>#N/A</v>
      </c>
      <c r="Z29" s="6" t="e">
        <f t="shared" si="34"/>
        <v>#N/A</v>
      </c>
      <c r="AA29" s="6" t="e">
        <f t="shared" si="34"/>
        <v>#N/A</v>
      </c>
      <c r="AB29" s="6" t="e">
        <f t="shared" si="34"/>
        <v>#N/A</v>
      </c>
      <c r="AC29" s="6" t="e">
        <f t="shared" si="34"/>
        <v>#N/A</v>
      </c>
      <c r="AD29" s="6" t="e">
        <f t="shared" si="34"/>
        <v>#N/A</v>
      </c>
      <c r="AE29" s="6" t="e">
        <f t="shared" si="34"/>
        <v>#N/A</v>
      </c>
      <c r="AF29" s="6" t="e">
        <f t="shared" si="34"/>
        <v>#N/A</v>
      </c>
      <c r="AG29" s="6" t="e">
        <f t="shared" si="34"/>
        <v>#N/A</v>
      </c>
      <c r="AH29" s="6" t="e">
        <f t="shared" si="34"/>
        <v>#N/A</v>
      </c>
      <c r="AI29" s="6" t="e">
        <f t="shared" si="34"/>
        <v>#N/A</v>
      </c>
      <c r="AJ29" s="6" t="e">
        <f t="shared" si="34"/>
        <v>#N/A</v>
      </c>
      <c r="AK29" s="6" t="e">
        <f t="shared" si="34"/>
        <v>#N/A</v>
      </c>
      <c r="AL29" s="6" t="e">
        <f t="shared" si="34"/>
        <v>#N/A</v>
      </c>
      <c r="AM29" s="6" t="e">
        <f t="shared" si="34"/>
        <v>#N/A</v>
      </c>
      <c r="AN29" s="6" t="e">
        <f t="shared" si="34"/>
        <v>#N/A</v>
      </c>
      <c r="AO29" s="6" t="e">
        <f t="shared" si="34"/>
        <v>#N/A</v>
      </c>
      <c r="AP29" s="6" t="e">
        <f t="shared" si="34"/>
        <v>#N/A</v>
      </c>
      <c r="AQ29" s="6"/>
      <c r="AR29" s="6"/>
    </row>
    <row r="30" spans="1:44" x14ac:dyDescent="0.25">
      <c r="R30" s="5">
        <f t="shared" si="35"/>
        <v>37176</v>
      </c>
      <c r="S30" s="6" t="e">
        <f t="shared" si="36"/>
        <v>#N/A</v>
      </c>
      <c r="T30" s="6" t="e">
        <f t="shared" si="34"/>
        <v>#N/A</v>
      </c>
      <c r="U30" s="6" t="e">
        <f t="shared" si="34"/>
        <v>#N/A</v>
      </c>
      <c r="V30" s="6" t="e">
        <f t="shared" si="34"/>
        <v>#N/A</v>
      </c>
      <c r="W30" s="6" t="e">
        <f t="shared" si="34"/>
        <v>#N/A</v>
      </c>
      <c r="X30" s="6" t="e">
        <f t="shared" si="34"/>
        <v>#N/A</v>
      </c>
      <c r="Y30" s="6" t="e">
        <f t="shared" si="34"/>
        <v>#N/A</v>
      </c>
      <c r="Z30" s="6" t="e">
        <f t="shared" si="34"/>
        <v>#N/A</v>
      </c>
      <c r="AA30" s="6" t="e">
        <f t="shared" si="34"/>
        <v>#N/A</v>
      </c>
      <c r="AB30" s="6" t="e">
        <f t="shared" si="34"/>
        <v>#N/A</v>
      </c>
      <c r="AC30" s="6" t="e">
        <f t="shared" si="34"/>
        <v>#N/A</v>
      </c>
      <c r="AD30" s="6" t="e">
        <f t="shared" si="34"/>
        <v>#N/A</v>
      </c>
      <c r="AE30" s="6" t="e">
        <f t="shared" si="34"/>
        <v>#N/A</v>
      </c>
      <c r="AF30" s="6" t="e">
        <f t="shared" si="34"/>
        <v>#N/A</v>
      </c>
      <c r="AG30" s="6" t="e">
        <f t="shared" si="34"/>
        <v>#N/A</v>
      </c>
      <c r="AH30" s="6" t="e">
        <f t="shared" si="34"/>
        <v>#N/A</v>
      </c>
      <c r="AI30" s="6" t="e">
        <f t="shared" si="34"/>
        <v>#N/A</v>
      </c>
      <c r="AJ30" s="6" t="e">
        <f t="shared" si="34"/>
        <v>#N/A</v>
      </c>
      <c r="AK30" s="6" t="e">
        <f t="shared" si="34"/>
        <v>#N/A</v>
      </c>
      <c r="AL30" s="6" t="e">
        <f t="shared" si="34"/>
        <v>#N/A</v>
      </c>
      <c r="AM30" s="6" t="e">
        <f t="shared" si="34"/>
        <v>#N/A</v>
      </c>
      <c r="AN30" s="6" t="e">
        <f t="shared" si="34"/>
        <v>#N/A</v>
      </c>
      <c r="AO30" s="6" t="e">
        <f t="shared" si="34"/>
        <v>#N/A</v>
      </c>
      <c r="AP30" s="6" t="e">
        <f t="shared" si="34"/>
        <v>#N/A</v>
      </c>
      <c r="AQ30" s="6"/>
      <c r="AR30" s="6"/>
    </row>
    <row r="31" spans="1:44" x14ac:dyDescent="0.25">
      <c r="R31" s="5">
        <f t="shared" si="35"/>
        <v>37177</v>
      </c>
      <c r="S31" s="6" t="e">
        <f t="shared" si="36"/>
        <v>#N/A</v>
      </c>
      <c r="T31" s="6" t="e">
        <f t="shared" si="34"/>
        <v>#N/A</v>
      </c>
      <c r="U31" s="6" t="e">
        <f t="shared" si="34"/>
        <v>#N/A</v>
      </c>
      <c r="V31" s="6" t="e">
        <f t="shared" si="34"/>
        <v>#N/A</v>
      </c>
      <c r="W31" s="6" t="e">
        <f t="shared" si="34"/>
        <v>#N/A</v>
      </c>
      <c r="X31" s="6" t="e">
        <f t="shared" si="34"/>
        <v>#N/A</v>
      </c>
      <c r="Y31" s="6" t="e">
        <f t="shared" si="34"/>
        <v>#N/A</v>
      </c>
      <c r="Z31" s="6" t="e">
        <f t="shared" si="34"/>
        <v>#N/A</v>
      </c>
      <c r="AA31" s="6" t="e">
        <f t="shared" si="34"/>
        <v>#N/A</v>
      </c>
      <c r="AB31" s="6" t="e">
        <f t="shared" si="34"/>
        <v>#N/A</v>
      </c>
      <c r="AC31" s="6" t="e">
        <f t="shared" si="34"/>
        <v>#N/A</v>
      </c>
      <c r="AD31" s="6" t="e">
        <f t="shared" si="34"/>
        <v>#N/A</v>
      </c>
      <c r="AE31" s="6" t="e">
        <f t="shared" si="34"/>
        <v>#N/A</v>
      </c>
      <c r="AF31" s="6" t="e">
        <f t="shared" si="34"/>
        <v>#N/A</v>
      </c>
      <c r="AG31" s="6" t="e">
        <f t="shared" si="34"/>
        <v>#N/A</v>
      </c>
      <c r="AH31" s="6" t="e">
        <f t="shared" si="34"/>
        <v>#N/A</v>
      </c>
      <c r="AI31" s="6" t="e">
        <f t="shared" si="34"/>
        <v>#N/A</v>
      </c>
      <c r="AJ31" s="6" t="e">
        <f t="shared" si="34"/>
        <v>#N/A</v>
      </c>
      <c r="AK31" s="6" t="e">
        <f t="shared" si="34"/>
        <v>#N/A</v>
      </c>
      <c r="AL31" s="6" t="e">
        <f t="shared" si="34"/>
        <v>#N/A</v>
      </c>
      <c r="AM31" s="6" t="e">
        <f t="shared" si="34"/>
        <v>#N/A</v>
      </c>
      <c r="AN31" s="6" t="e">
        <f t="shared" si="34"/>
        <v>#N/A</v>
      </c>
      <c r="AO31" s="6" t="e">
        <f t="shared" si="34"/>
        <v>#N/A</v>
      </c>
      <c r="AP31" s="6" t="e">
        <f t="shared" si="34"/>
        <v>#N/A</v>
      </c>
      <c r="AQ31" s="6"/>
      <c r="AR31" s="6"/>
    </row>
    <row r="32" spans="1:44" x14ac:dyDescent="0.25">
      <c r="R32" s="5">
        <f t="shared" si="35"/>
        <v>37178</v>
      </c>
      <c r="S32" s="6" t="e">
        <f t="shared" si="36"/>
        <v>#N/A</v>
      </c>
      <c r="T32" s="6" t="e">
        <f t="shared" si="34"/>
        <v>#N/A</v>
      </c>
      <c r="U32" s="6" t="e">
        <f t="shared" si="34"/>
        <v>#N/A</v>
      </c>
      <c r="V32" s="6" t="e">
        <f t="shared" si="34"/>
        <v>#N/A</v>
      </c>
      <c r="W32" s="6" t="e">
        <f t="shared" si="34"/>
        <v>#N/A</v>
      </c>
      <c r="X32" s="6" t="e">
        <f t="shared" si="34"/>
        <v>#N/A</v>
      </c>
      <c r="Y32" s="6" t="e">
        <f t="shared" si="34"/>
        <v>#N/A</v>
      </c>
      <c r="Z32" s="6" t="e">
        <f t="shared" si="34"/>
        <v>#N/A</v>
      </c>
      <c r="AA32" s="6" t="e">
        <f t="shared" si="34"/>
        <v>#N/A</v>
      </c>
      <c r="AB32" s="6" t="e">
        <f t="shared" si="34"/>
        <v>#N/A</v>
      </c>
      <c r="AC32" s="6" t="e">
        <f t="shared" si="34"/>
        <v>#N/A</v>
      </c>
      <c r="AD32" s="6" t="e">
        <f t="shared" si="34"/>
        <v>#N/A</v>
      </c>
      <c r="AE32" s="6" t="e">
        <f t="shared" si="34"/>
        <v>#N/A</v>
      </c>
      <c r="AF32" s="6" t="e">
        <f t="shared" si="34"/>
        <v>#N/A</v>
      </c>
      <c r="AG32" s="6" t="e">
        <f t="shared" si="34"/>
        <v>#N/A</v>
      </c>
      <c r="AH32" s="6" t="e">
        <f t="shared" si="34"/>
        <v>#N/A</v>
      </c>
      <c r="AI32" s="6" t="e">
        <f t="shared" si="34"/>
        <v>#N/A</v>
      </c>
      <c r="AJ32" s="6" t="e">
        <f t="shared" si="34"/>
        <v>#N/A</v>
      </c>
      <c r="AK32" s="6" t="e">
        <f t="shared" si="34"/>
        <v>#N/A</v>
      </c>
      <c r="AL32" s="6" t="e">
        <f t="shared" si="34"/>
        <v>#N/A</v>
      </c>
      <c r="AM32" s="6" t="e">
        <f t="shared" si="34"/>
        <v>#N/A</v>
      </c>
      <c r="AN32" s="6" t="e">
        <f t="shared" si="34"/>
        <v>#N/A</v>
      </c>
      <c r="AO32" s="6" t="e">
        <f t="shared" si="34"/>
        <v>#N/A</v>
      </c>
      <c r="AP32" s="6" t="e">
        <f t="shared" si="34"/>
        <v>#N/A</v>
      </c>
      <c r="AQ32" s="6"/>
      <c r="AR32" s="6"/>
    </row>
  </sheetData>
  <phoneticPr fontId="0" type="noConversion"/>
  <pageMargins left="0.75" right="0.75" top="1" bottom="1" header="0.5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UpdateForecast">
                <anchor moveWithCells="1" sizeWithCells="1">
                  <from>
                    <xdr:col>16</xdr:col>
                    <xdr:colOff>38100</xdr:colOff>
                    <xdr:row>0</xdr:row>
                    <xdr:rowOff>47625</xdr:rowOff>
                  </from>
                  <to>
                    <xdr:col>17</xdr:col>
                    <xdr:colOff>542925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SaveOldForecast">
                <anchor moveWithCells="1" sizeWithCells="1">
                  <from>
                    <xdr:col>16</xdr:col>
                    <xdr:colOff>38100</xdr:colOff>
                    <xdr:row>12</xdr:row>
                    <xdr:rowOff>19050</xdr:rowOff>
                  </from>
                  <to>
                    <xdr:col>17</xdr:col>
                    <xdr:colOff>542925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2"/>
  <sheetViews>
    <sheetView workbookViewId="0">
      <selection activeCell="A15" sqref="A15:A31"/>
    </sheetView>
  </sheetViews>
  <sheetFormatPr defaultRowHeight="12.75" x14ac:dyDescent="0.2"/>
  <cols>
    <col min="1" max="2" width="81.140625" bestFit="1" customWidth="1"/>
    <col min="5" max="5" width="33.85546875" bestFit="1" customWidth="1"/>
  </cols>
  <sheetData>
    <row r="1" spans="1:5" x14ac:dyDescent="0.2"/>
    <row r="3" spans="1:5" x14ac:dyDescent="0.2">
      <c r="A3" t="s">
        <v>0</v>
      </c>
    </row>
    <row r="4" spans="1:5" x14ac:dyDescent="0.2">
      <c r="B4" t="s">
        <v>17</v>
      </c>
    </row>
    <row r="5" spans="1:5" x14ac:dyDescent="0.2">
      <c r="B5" t="s">
        <v>18</v>
      </c>
    </row>
    <row r="6" spans="1:5" x14ac:dyDescent="0.2">
      <c r="B6" t="s">
        <v>19</v>
      </c>
    </row>
    <row r="8" spans="1:5" x14ac:dyDescent="0.2">
      <c r="B8" t="s">
        <v>20</v>
      </c>
    </row>
    <row r="11" spans="1:5" x14ac:dyDescent="0.2">
      <c r="E11" t="s">
        <v>1</v>
      </c>
    </row>
    <row r="13" spans="1:5" x14ac:dyDescent="0.2">
      <c r="A13" t="s">
        <v>21</v>
      </c>
    </row>
    <row r="15" spans="1:5" x14ac:dyDescent="0.2">
      <c r="A15" t="s">
        <v>2</v>
      </c>
    </row>
    <row r="16" spans="1:5" x14ac:dyDescent="0.2">
      <c r="A16" t="s">
        <v>3</v>
      </c>
    </row>
    <row r="17" spans="1:1" x14ac:dyDescent="0.2">
      <c r="A17" t="s">
        <v>22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1" spans="1:1" x14ac:dyDescent="0.2">
      <c r="A21" t="s">
        <v>26</v>
      </c>
    </row>
    <row r="22" spans="1:1" x14ac:dyDescent="0.2">
      <c r="A22" t="s">
        <v>27</v>
      </c>
    </row>
    <row r="23" spans="1:1" x14ac:dyDescent="0.2">
      <c r="A23" t="s">
        <v>28</v>
      </c>
    </row>
    <row r="24" spans="1:1" x14ac:dyDescent="0.2">
      <c r="A24" t="s">
        <v>29</v>
      </c>
    </row>
    <row r="25" spans="1:1" x14ac:dyDescent="0.2">
      <c r="A25" t="s">
        <v>30</v>
      </c>
    </row>
    <row r="26" spans="1:1" x14ac:dyDescent="0.2">
      <c r="A26" t="s">
        <v>31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1" spans="1:1" x14ac:dyDescent="0.2">
      <c r="A31" t="s">
        <v>36</v>
      </c>
    </row>
    <row r="32" spans="1:1" x14ac:dyDescent="0.2">
      <c r="A32" t="s">
        <v>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Forecast Info</vt:lpstr>
      <vt:lpstr>Query Data</vt:lpstr>
      <vt:lpstr>Chart Overlaid</vt:lpstr>
      <vt:lpstr>Forecast Changes</vt:lpstr>
      <vt:lpstr>CurrentForecast</vt:lpstr>
      <vt:lpstr>NewLoadForecast</vt:lpstr>
      <vt:lpstr>OldLoadForecast</vt:lpstr>
      <vt:lpstr>'Query Data'!pjm_projload</vt:lpstr>
      <vt:lpstr>'Forecast Info'!Print_Area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Felienne</cp:lastModifiedBy>
  <cp:lastPrinted>2001-07-19T11:47:51Z</cp:lastPrinted>
  <dcterms:created xsi:type="dcterms:W3CDTF">2001-02-24T16:28:59Z</dcterms:created>
  <dcterms:modified xsi:type="dcterms:W3CDTF">2014-09-03T10:57:53Z</dcterms:modified>
</cp:coreProperties>
</file>