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" i="1" l="1"/>
  <c r="F1" i="1" s="1"/>
  <c r="G1" i="1" s="1"/>
  <c r="H1" i="1" s="1"/>
  <c r="I1" i="1" s="1"/>
  <c r="J1" i="1" s="1"/>
  <c r="K1" i="1" s="1"/>
  <c r="E3" i="1"/>
  <c r="E10" i="1" s="1"/>
  <c r="E4" i="1"/>
  <c r="E5" i="1"/>
  <c r="E11" i="1" s="1"/>
  <c r="B6" i="1"/>
  <c r="E6" i="1"/>
  <c r="F6" i="1" s="1"/>
  <c r="G6" i="1" s="1"/>
  <c r="H6" i="1" s="1"/>
  <c r="I6" i="1" s="1"/>
  <c r="J6" i="1" s="1"/>
  <c r="K6" i="1" s="1"/>
  <c r="B7" i="1"/>
  <c r="E8" i="1"/>
  <c r="F8" i="1"/>
  <c r="F27" i="1" s="1"/>
  <c r="E26" i="1"/>
  <c r="E33" i="1" s="1"/>
  <c r="E27" i="1"/>
  <c r="E28" i="1"/>
  <c r="F28" i="1" s="1"/>
  <c r="B29" i="1"/>
  <c r="E29" i="1"/>
  <c r="F29" i="1" s="1"/>
  <c r="G29" i="1" s="1"/>
  <c r="H29" i="1" s="1"/>
  <c r="I29" i="1" s="1"/>
  <c r="J29" i="1" s="1"/>
  <c r="K29" i="1" s="1"/>
  <c r="B30" i="1"/>
  <c r="E31" i="1"/>
  <c r="F31" i="1"/>
  <c r="G31" i="1" s="1"/>
  <c r="H31" i="1" s="1"/>
  <c r="I31" i="1" s="1"/>
  <c r="J31" i="1" s="1"/>
  <c r="K31" i="1" s="1"/>
  <c r="F26" i="1" l="1"/>
  <c r="F35" i="1" s="1"/>
  <c r="F38" i="1" s="1"/>
  <c r="F30" i="1"/>
  <c r="F34" i="1"/>
  <c r="E39" i="1"/>
  <c r="E41" i="1"/>
  <c r="E40" i="1"/>
  <c r="E17" i="1"/>
  <c r="E19" i="1"/>
  <c r="E16" i="1"/>
  <c r="E15" i="1"/>
  <c r="E20" i="1"/>
  <c r="E18" i="1"/>
  <c r="E30" i="1"/>
  <c r="E34" i="1"/>
  <c r="E38" i="1" s="1"/>
  <c r="B38" i="1" s="1"/>
  <c r="F4" i="1"/>
  <c r="G8" i="1"/>
  <c r="H8" i="1" s="1"/>
  <c r="I8" i="1" s="1"/>
  <c r="J8" i="1" s="1"/>
  <c r="K8" i="1" s="1"/>
  <c r="F5" i="1"/>
  <c r="E7" i="1"/>
  <c r="G28" i="1" l="1"/>
  <c r="F11" i="1"/>
  <c r="F7" i="1"/>
  <c r="G5" i="1"/>
  <c r="F42" i="1"/>
  <c r="F39" i="1"/>
  <c r="F41" i="1"/>
  <c r="F40" i="1"/>
  <c r="F43" i="1"/>
  <c r="E42" i="1"/>
  <c r="F3" i="1"/>
  <c r="F12" i="1" s="1"/>
  <c r="F15" i="1" s="1"/>
  <c r="B15" i="1" s="1"/>
  <c r="G4" i="1"/>
  <c r="E43" i="1"/>
  <c r="G27" i="1"/>
  <c r="H5" i="1" l="1"/>
  <c r="G11" i="1"/>
  <c r="G7" i="1"/>
  <c r="G34" i="1"/>
  <c r="H28" i="1"/>
  <c r="F20" i="1"/>
  <c r="F19" i="1"/>
  <c r="F17" i="1"/>
  <c r="F16" i="1"/>
  <c r="B16" i="1" s="1"/>
  <c r="F18" i="1"/>
  <c r="H27" i="1"/>
  <c r="G26" i="1"/>
  <c r="G35" i="1" s="1"/>
  <c r="G39" i="1" s="1"/>
  <c r="B39" i="1" s="1"/>
  <c r="G3" i="1"/>
  <c r="G12" i="1" s="1"/>
  <c r="G16" i="1" s="1"/>
  <c r="H4" i="1"/>
  <c r="I5" i="1" l="1"/>
  <c r="H11" i="1"/>
  <c r="H26" i="1"/>
  <c r="H35" i="1" s="1"/>
  <c r="H40" i="1" s="1"/>
  <c r="I27" i="1"/>
  <c r="G43" i="1"/>
  <c r="G42" i="1"/>
  <c r="G41" i="1"/>
  <c r="G40" i="1"/>
  <c r="G17" i="1"/>
  <c r="B17" i="1" s="1"/>
  <c r="G20" i="1"/>
  <c r="G19" i="1"/>
  <c r="G18" i="1"/>
  <c r="H3" i="1"/>
  <c r="H12" i="1" s="1"/>
  <c r="H17" i="1" s="1"/>
  <c r="I4" i="1"/>
  <c r="I28" i="1"/>
  <c r="H34" i="1"/>
  <c r="G30" i="1"/>
  <c r="I26" i="1" l="1"/>
  <c r="I35" i="1" s="1"/>
  <c r="I41" i="1" s="1"/>
  <c r="J27" i="1"/>
  <c r="H18" i="1"/>
  <c r="B18" i="1" s="1"/>
  <c r="H20" i="1"/>
  <c r="H19" i="1"/>
  <c r="H43" i="1"/>
  <c r="H42" i="1"/>
  <c r="H41" i="1"/>
  <c r="I11" i="1"/>
  <c r="J5" i="1"/>
  <c r="H30" i="1"/>
  <c r="I30" i="1"/>
  <c r="J28" i="1"/>
  <c r="I34" i="1"/>
  <c r="B40" i="1"/>
  <c r="H7" i="1"/>
  <c r="I3" i="1"/>
  <c r="I12" i="1" s="1"/>
  <c r="I18" i="1" s="1"/>
  <c r="J4" i="1"/>
  <c r="B41" i="1"/>
  <c r="J3" i="1" l="1"/>
  <c r="J12" i="1" s="1"/>
  <c r="J19" i="1" s="1"/>
  <c r="K4" i="1"/>
  <c r="K3" i="1" s="1"/>
  <c r="K12" i="1" s="1"/>
  <c r="K20" i="1" s="1"/>
  <c r="B20" i="1" s="1"/>
  <c r="J11" i="1"/>
  <c r="J20" i="1" s="1"/>
  <c r="J7" i="1"/>
  <c r="K5" i="1"/>
  <c r="J26" i="1"/>
  <c r="J35" i="1" s="1"/>
  <c r="J42" i="1" s="1"/>
  <c r="B42" i="1" s="1"/>
  <c r="K27" i="1"/>
  <c r="K26" i="1" s="1"/>
  <c r="K35" i="1" s="1"/>
  <c r="K43" i="1" s="1"/>
  <c r="B43" i="1" s="1"/>
  <c r="I20" i="1"/>
  <c r="I19" i="1"/>
  <c r="I7" i="1"/>
  <c r="I43" i="1"/>
  <c r="I42" i="1"/>
  <c r="J30" i="1"/>
  <c r="J34" i="1"/>
  <c r="J43" i="1" s="1"/>
  <c r="K28" i="1"/>
  <c r="K11" i="1" l="1"/>
  <c r="K7" i="1"/>
  <c r="B19" i="1"/>
  <c r="K34" i="1"/>
  <c r="K30" i="1"/>
</calcChain>
</file>

<file path=xl/sharedStrings.xml><?xml version="1.0" encoding="utf-8"?>
<sst xmlns="http://schemas.openxmlformats.org/spreadsheetml/2006/main" count="24" uniqueCount="13">
  <si>
    <t>Share Price</t>
  </si>
  <si>
    <t>EPS</t>
  </si>
  <si>
    <t>DPS</t>
  </si>
  <si>
    <t>Purchase</t>
  </si>
  <si>
    <t>Dividend</t>
  </si>
  <si>
    <t>Earnings Growth</t>
  </si>
  <si>
    <t>Net CF</t>
  </si>
  <si>
    <t>Sales Price</t>
  </si>
  <si>
    <t>Dividend Yield</t>
  </si>
  <si>
    <t>P/E (Dec per year)</t>
  </si>
  <si>
    <t>IRR</t>
  </si>
  <si>
    <t>CSCO</t>
  </si>
  <si>
    <t>cin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</si>
</sst>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_(* #,##0.0_);_(* \(#,##0.0\);_(* &quot;-&quot;??_);_(@_)"/>
    <numFmt numFmtId="167" formatCode="##\x"/>
    <numFmt numFmtId="168" formatCode="[$$-409]#,##0.0"/>
  </numFmts>
  <fonts count="3" x14ac:knownFonts="1">
    <font>
      <sz val="10"/>
      <name val="Arial"/>
    </font>
    <font>
      <sz val="10"/>
      <name val="Arial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14" fontId="0" fillId="0" borderId="0" xfId="0" applyNumberFormat="1"/>
    <xf numFmtId="9" fontId="0" fillId="0" borderId="0" xfId="0" applyNumberFormat="1"/>
    <xf numFmtId="43" fontId="0" fillId="0" borderId="0" xfId="0" applyNumberFormat="1"/>
    <xf numFmtId="9" fontId="0" fillId="0" borderId="0" xfId="2" applyFont="1"/>
    <xf numFmtId="9" fontId="0" fillId="0" borderId="0" xfId="0" applyNumberFormat="1" applyAlignment="1">
      <alignment horizontal="center"/>
    </xf>
    <xf numFmtId="0" fontId="0" fillId="2" borderId="0" xfId="0" applyFill="1"/>
    <xf numFmtId="164" fontId="0" fillId="2" borderId="0" xfId="2" applyNumberFormat="1" applyFont="1" applyFill="1"/>
    <xf numFmtId="9" fontId="0" fillId="2" borderId="0" xfId="0" applyNumberFormat="1" applyFill="1"/>
    <xf numFmtId="165" fontId="0" fillId="2" borderId="0" xfId="1" applyNumberFormat="1" applyFont="1" applyFill="1"/>
    <xf numFmtId="168" fontId="0" fillId="0" borderId="1" xfId="1" applyNumberFormat="1" applyFont="1" applyBorder="1"/>
    <xf numFmtId="168" fontId="0" fillId="0" borderId="2" xfId="1" applyNumberFormat="1" applyFont="1" applyBorder="1"/>
    <xf numFmtId="168" fontId="0" fillId="0" borderId="3" xfId="1" applyNumberFormat="1" applyFont="1" applyBorder="1"/>
    <xf numFmtId="168" fontId="0" fillId="0" borderId="4" xfId="1" applyNumberFormat="1" applyFont="1" applyBorder="1"/>
    <xf numFmtId="168" fontId="0" fillId="0" borderId="0" xfId="1" applyNumberFormat="1" applyFont="1" applyBorder="1"/>
    <xf numFmtId="168" fontId="0" fillId="0" borderId="5" xfId="1" applyNumberFormat="1" applyFont="1" applyBorder="1"/>
    <xf numFmtId="168" fontId="0" fillId="0" borderId="1" xfId="1" applyNumberFormat="1" applyFont="1" applyBorder="1" applyAlignment="1">
      <alignment horizontal="center"/>
    </xf>
    <xf numFmtId="168" fontId="0" fillId="0" borderId="2" xfId="1" applyNumberFormat="1" applyFont="1" applyBorder="1" applyAlignment="1">
      <alignment horizontal="center"/>
    </xf>
    <xf numFmtId="168" fontId="0" fillId="0" borderId="3" xfId="1" applyNumberFormat="1" applyFont="1" applyBorder="1" applyAlignment="1">
      <alignment horizontal="center"/>
    </xf>
    <xf numFmtId="168" fontId="0" fillId="0" borderId="4" xfId="1" applyNumberFormat="1" applyFont="1" applyBorder="1" applyAlignment="1">
      <alignment horizontal="center"/>
    </xf>
    <xf numFmtId="168" fontId="0" fillId="0" borderId="0" xfId="1" applyNumberFormat="1" applyFont="1" applyBorder="1" applyAlignment="1">
      <alignment horizontal="center"/>
    </xf>
    <xf numFmtId="168" fontId="0" fillId="0" borderId="5" xfId="1" applyNumberFormat="1" applyFont="1" applyBorder="1" applyAlignment="1">
      <alignment horizontal="center"/>
    </xf>
    <xf numFmtId="167" fontId="0" fillId="0" borderId="4" xfId="1" applyNumberFormat="1" applyFont="1" applyBorder="1" applyAlignment="1">
      <alignment horizontal="center"/>
    </xf>
    <xf numFmtId="167" fontId="0" fillId="0" borderId="0" xfId="1" applyNumberFormat="1" applyFont="1" applyBorder="1" applyAlignment="1">
      <alignment horizontal="center"/>
    </xf>
    <xf numFmtId="167" fontId="0" fillId="0" borderId="5" xfId="1" applyNumberFormat="1" applyFont="1" applyBorder="1" applyAlignment="1">
      <alignment horizontal="center"/>
    </xf>
    <xf numFmtId="164" fontId="0" fillId="0" borderId="4" xfId="2" applyNumberFormat="1" applyFont="1" applyBorder="1" applyAlignment="1">
      <alignment horizontal="center"/>
    </xf>
    <xf numFmtId="164" fontId="0" fillId="0" borderId="0" xfId="2" applyNumberFormat="1" applyFont="1" applyBorder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9" fontId="0" fillId="0" borderId="7" xfId="2" applyFont="1" applyBorder="1" applyAlignment="1">
      <alignment horizontal="center"/>
    </xf>
    <xf numFmtId="9" fontId="0" fillId="0" borderId="8" xfId="2" applyFont="1" applyBorder="1" applyAlignment="1">
      <alignment horizontal="center"/>
    </xf>
    <xf numFmtId="168" fontId="0" fillId="0" borderId="6" xfId="1" applyNumberFormat="1" applyFont="1" applyBorder="1"/>
    <xf numFmtId="168" fontId="0" fillId="0" borderId="7" xfId="1" applyNumberFormat="1" applyFont="1" applyBorder="1"/>
    <xf numFmtId="168" fontId="0" fillId="0" borderId="8" xfId="1" applyNumberFormat="1" applyFont="1" applyBorder="1"/>
    <xf numFmtId="168" fontId="0" fillId="0" borderId="6" xfId="1" applyNumberFormat="1" applyFont="1" applyBorder="1" applyAlignment="1">
      <alignment horizontal="center"/>
    </xf>
    <xf numFmtId="168" fontId="0" fillId="0" borderId="7" xfId="1" applyNumberFormat="1" applyFont="1" applyBorder="1" applyAlignment="1">
      <alignment horizontal="center"/>
    </xf>
    <xf numFmtId="168" fontId="0" fillId="0" borderId="8" xfId="1" applyNumberFormat="1" applyFont="1" applyBorder="1" applyAlignment="1">
      <alignment horizontal="center"/>
    </xf>
    <xf numFmtId="9" fontId="0" fillId="3" borderId="9" xfId="2" applyFont="1" applyFill="1" applyBorder="1"/>
    <xf numFmtId="9" fontId="0" fillId="3" borderId="10" xfId="2" applyFont="1" applyFill="1" applyBorder="1"/>
    <xf numFmtId="9" fontId="0" fillId="3" borderId="11" xfId="2" applyFont="1" applyFill="1" applyBorder="1"/>
    <xf numFmtId="0" fontId="0" fillId="4" borderId="0" xfId="0" applyFill="1"/>
    <xf numFmtId="9" fontId="0" fillId="4" borderId="0" xfId="2" applyFont="1" applyFill="1"/>
    <xf numFmtId="168" fontId="0" fillId="4" borderId="0" xfId="1" applyNumberFormat="1" applyFont="1" applyFill="1" applyBorder="1"/>
    <xf numFmtId="0" fontId="2" fillId="0" borderId="0" xfId="0" applyFont="1"/>
    <xf numFmtId="164" fontId="0" fillId="2" borderId="0" xfId="0" applyNumberFormat="1" applyFill="1"/>
    <xf numFmtId="164" fontId="0" fillId="0" borderId="6" xfId="0" applyNumberFormat="1" applyBorder="1" applyAlignment="1">
      <alignment horizontal="center"/>
    </xf>
    <xf numFmtId="164" fontId="0" fillId="0" borderId="7" xfId="2" applyNumberFormat="1" applyFont="1" applyBorder="1" applyAlignment="1">
      <alignment horizontal="center"/>
    </xf>
    <xf numFmtId="164" fontId="0" fillId="0" borderId="8" xfId="2" applyNumberFormat="1" applyFont="1" applyBorder="1" applyAlignment="1">
      <alignment horizontal="center"/>
    </xf>
    <xf numFmtId="0" fontId="0" fillId="0" borderId="7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B27" sqref="B27"/>
    </sheetView>
  </sheetViews>
  <sheetFormatPr defaultRowHeight="12.75" x14ac:dyDescent="0.2"/>
  <cols>
    <col min="1" max="1" width="16.42578125" bestFit="1" customWidth="1"/>
    <col min="2" max="4" width="14.7109375" customWidth="1"/>
    <col min="5" max="5" width="11.85546875" customWidth="1"/>
    <col min="6" max="6" width="11.28515625" customWidth="1"/>
    <col min="7" max="7" width="11.140625" customWidth="1"/>
    <col min="8" max="8" width="10" customWidth="1"/>
    <col min="9" max="9" width="10.5703125" customWidth="1"/>
    <col min="10" max="10" width="10.42578125" customWidth="1"/>
    <col min="11" max="11" width="10.28515625" customWidth="1"/>
  </cols>
  <sheetData>
    <row r="1" spans="1:11" x14ac:dyDescent="0.2">
      <c r="E1" s="1">
        <f ca="1">TODAY()</f>
        <v>41885</v>
      </c>
      <c r="F1" s="1">
        <f t="shared" ref="F1:K1" ca="1" si="0">EOMONTH(E1,12)</f>
        <v>42277</v>
      </c>
      <c r="G1" s="1">
        <f t="shared" ca="1" si="0"/>
        <v>42643</v>
      </c>
      <c r="H1" s="1">
        <f t="shared" ca="1" si="0"/>
        <v>43008</v>
      </c>
      <c r="I1" s="1">
        <f t="shared" ca="1" si="0"/>
        <v>43373</v>
      </c>
      <c r="J1" s="1">
        <f t="shared" ca="1" si="0"/>
        <v>43738</v>
      </c>
      <c r="K1" s="1">
        <f t="shared" ca="1" si="0"/>
        <v>44104</v>
      </c>
    </row>
    <row r="2" spans="1:11" ht="18" x14ac:dyDescent="0.25">
      <c r="A2" s="43" t="s">
        <v>12</v>
      </c>
      <c r="E2" s="1"/>
      <c r="F2" s="1"/>
      <c r="G2" s="1"/>
      <c r="H2" s="1"/>
      <c r="I2" s="1"/>
      <c r="J2" s="1"/>
      <c r="K2" s="1"/>
    </row>
    <row r="3" spans="1:11" x14ac:dyDescent="0.2">
      <c r="A3" t="s">
        <v>0</v>
      </c>
      <c r="B3" s="9">
        <v>32</v>
      </c>
      <c r="E3" s="16">
        <f>+B3</f>
        <v>32</v>
      </c>
      <c r="F3" s="17">
        <f t="shared" ref="F3:K3" si="1">+F4*F6</f>
        <v>32.883200000000002</v>
      </c>
      <c r="G3" s="17">
        <f t="shared" si="1"/>
        <v>36.829184000000005</v>
      </c>
      <c r="H3" s="17">
        <f t="shared" si="1"/>
        <v>41.248686080000013</v>
      </c>
      <c r="I3" s="17">
        <f t="shared" si="1"/>
        <v>46.198528409600016</v>
      </c>
      <c r="J3" s="17">
        <f t="shared" si="1"/>
        <v>51.742351818752027</v>
      </c>
      <c r="K3" s="18">
        <f t="shared" si="1"/>
        <v>57.951434037002279</v>
      </c>
    </row>
    <row r="4" spans="1:11" x14ac:dyDescent="0.2">
      <c r="A4" t="s">
        <v>1</v>
      </c>
      <c r="B4" s="9">
        <v>2.64</v>
      </c>
      <c r="E4" s="19">
        <f>+B4</f>
        <v>2.64</v>
      </c>
      <c r="F4" s="20">
        <f t="shared" ref="F4:K5" si="2">+E4*(1+F$8)</f>
        <v>2.9568000000000003</v>
      </c>
      <c r="G4" s="20">
        <f t="shared" si="2"/>
        <v>3.3116160000000008</v>
      </c>
      <c r="H4" s="20">
        <f t="shared" si="2"/>
        <v>3.7090099200000011</v>
      </c>
      <c r="I4" s="20">
        <f t="shared" si="2"/>
        <v>4.1540911104000013</v>
      </c>
      <c r="J4" s="20">
        <f t="shared" si="2"/>
        <v>4.6525820436480023</v>
      </c>
      <c r="K4" s="21">
        <f t="shared" si="2"/>
        <v>5.2108918888857634</v>
      </c>
    </row>
    <row r="5" spans="1:11" x14ac:dyDescent="0.2">
      <c r="A5" t="s">
        <v>2</v>
      </c>
      <c r="B5" s="9">
        <v>1.8</v>
      </c>
      <c r="E5" s="19">
        <f>+B5</f>
        <v>1.8</v>
      </c>
      <c r="F5" s="20">
        <f t="shared" si="2"/>
        <v>2.0160000000000005</v>
      </c>
      <c r="G5" s="20">
        <f t="shared" si="2"/>
        <v>2.2579200000000008</v>
      </c>
      <c r="H5" s="20">
        <f t="shared" si="2"/>
        <v>2.5288704000000011</v>
      </c>
      <c r="I5" s="20">
        <f t="shared" si="2"/>
        <v>2.8323348480000017</v>
      </c>
      <c r="J5" s="20">
        <f t="shared" si="2"/>
        <v>3.172215029760002</v>
      </c>
      <c r="K5" s="21">
        <f t="shared" si="2"/>
        <v>3.5528808333312027</v>
      </c>
    </row>
    <row r="6" spans="1:11" x14ac:dyDescent="0.2">
      <c r="A6" t="s">
        <v>9</v>
      </c>
      <c r="B6" s="9">
        <f>+B3/B4</f>
        <v>12.121212121212121</v>
      </c>
      <c r="C6" s="6">
        <v>1</v>
      </c>
      <c r="E6" s="22">
        <f>+B6</f>
        <v>12.121212121212121</v>
      </c>
      <c r="F6" s="23">
        <f>+E6-$C$6</f>
        <v>11.121212121212121</v>
      </c>
      <c r="G6" s="23">
        <f>F6</f>
        <v>11.121212121212121</v>
      </c>
      <c r="H6" s="23">
        <f>G6</f>
        <v>11.121212121212121</v>
      </c>
      <c r="I6" s="23">
        <f>H6</f>
        <v>11.121212121212121</v>
      </c>
      <c r="J6" s="23">
        <f>I6</f>
        <v>11.121212121212121</v>
      </c>
      <c r="K6" s="23">
        <f>J6</f>
        <v>11.121212121212121</v>
      </c>
    </row>
    <row r="7" spans="1:11" x14ac:dyDescent="0.2">
      <c r="A7" t="s">
        <v>8</v>
      </c>
      <c r="B7" s="7">
        <f>+B5/B3</f>
        <v>5.6250000000000001E-2</v>
      </c>
      <c r="E7" s="25">
        <f t="shared" ref="E7:K7" si="3">+E5/E3</f>
        <v>5.6250000000000001E-2</v>
      </c>
      <c r="F7" s="26">
        <f t="shared" si="3"/>
        <v>6.1307901907356958E-2</v>
      </c>
      <c r="G7" s="26">
        <f t="shared" si="3"/>
        <v>6.1307901907356965E-2</v>
      </c>
      <c r="H7" s="26">
        <f t="shared" si="3"/>
        <v>6.1307901907356951E-2</v>
      </c>
      <c r="I7" s="26">
        <f t="shared" si="3"/>
        <v>6.1307901907356965E-2</v>
      </c>
      <c r="J7" s="26">
        <f t="shared" si="3"/>
        <v>6.1307901907356958E-2</v>
      </c>
      <c r="K7" s="27">
        <f t="shared" si="3"/>
        <v>6.1307901907356951E-2</v>
      </c>
    </row>
    <row r="8" spans="1:11" x14ac:dyDescent="0.2">
      <c r="A8" t="s">
        <v>5</v>
      </c>
      <c r="B8" s="44">
        <v>0.12</v>
      </c>
      <c r="E8" s="45">
        <f>+B8</f>
        <v>0.12</v>
      </c>
      <c r="F8" s="46">
        <f t="shared" ref="F8:K8" si="4">+E8</f>
        <v>0.12</v>
      </c>
      <c r="G8" s="46">
        <f t="shared" si="4"/>
        <v>0.12</v>
      </c>
      <c r="H8" s="46">
        <f t="shared" si="4"/>
        <v>0.12</v>
      </c>
      <c r="I8" s="46">
        <f t="shared" si="4"/>
        <v>0.12</v>
      </c>
      <c r="J8" s="46">
        <f t="shared" si="4"/>
        <v>0.12</v>
      </c>
      <c r="K8" s="47">
        <f t="shared" si="4"/>
        <v>0.12</v>
      </c>
    </row>
    <row r="9" spans="1:11" x14ac:dyDescent="0.2">
      <c r="E9" s="2"/>
      <c r="F9" s="4"/>
      <c r="G9" s="4"/>
      <c r="H9" s="4"/>
      <c r="I9" s="4"/>
      <c r="J9" s="4"/>
      <c r="K9" s="4"/>
    </row>
    <row r="10" spans="1:11" x14ac:dyDescent="0.2">
      <c r="A10" t="s">
        <v>3</v>
      </c>
      <c r="E10" s="16">
        <f>-E3</f>
        <v>-32</v>
      </c>
      <c r="F10" s="17"/>
      <c r="G10" s="17"/>
      <c r="H10" s="17"/>
      <c r="I10" s="17"/>
      <c r="J10" s="17"/>
      <c r="K10" s="18"/>
    </row>
    <row r="11" spans="1:11" x14ac:dyDescent="0.2">
      <c r="A11" t="s">
        <v>4</v>
      </c>
      <c r="E11" s="19">
        <f t="shared" ref="E11:K11" si="5">+E5</f>
        <v>1.8</v>
      </c>
      <c r="F11" s="20">
        <f t="shared" si="5"/>
        <v>2.0160000000000005</v>
      </c>
      <c r="G11" s="20">
        <f t="shared" si="5"/>
        <v>2.2579200000000008</v>
      </c>
      <c r="H11" s="20">
        <f t="shared" si="5"/>
        <v>2.5288704000000011</v>
      </c>
      <c r="I11" s="20">
        <f t="shared" si="5"/>
        <v>2.8323348480000017</v>
      </c>
      <c r="J11" s="20">
        <f t="shared" si="5"/>
        <v>3.172215029760002</v>
      </c>
      <c r="K11" s="21">
        <f t="shared" si="5"/>
        <v>3.5528808333312027</v>
      </c>
    </row>
    <row r="12" spans="1:11" x14ac:dyDescent="0.2">
      <c r="A12" t="s">
        <v>7</v>
      </c>
      <c r="E12" s="34"/>
      <c r="F12" s="35">
        <f t="shared" ref="F12:K12" si="6">+F3</f>
        <v>32.883200000000002</v>
      </c>
      <c r="G12" s="35">
        <f t="shared" si="6"/>
        <v>36.829184000000005</v>
      </c>
      <c r="H12" s="35">
        <f t="shared" si="6"/>
        <v>41.248686080000013</v>
      </c>
      <c r="I12" s="35">
        <f t="shared" si="6"/>
        <v>46.198528409600016</v>
      </c>
      <c r="J12" s="35">
        <f t="shared" si="6"/>
        <v>51.742351818752027</v>
      </c>
      <c r="K12" s="36">
        <f t="shared" si="6"/>
        <v>57.951434037002279</v>
      </c>
    </row>
    <row r="13" spans="1:11" x14ac:dyDescent="0.2">
      <c r="F13" s="3"/>
      <c r="G13" s="3"/>
      <c r="H13" s="3"/>
      <c r="I13" s="3"/>
      <c r="J13" s="3"/>
      <c r="K13" s="3"/>
    </row>
    <row r="14" spans="1:11" x14ac:dyDescent="0.2">
      <c r="B14" s="5" t="s">
        <v>10</v>
      </c>
      <c r="C14" s="2"/>
      <c r="D14" s="2"/>
      <c r="E14" s="48" t="s">
        <v>6</v>
      </c>
      <c r="F14" s="48"/>
      <c r="G14" s="48"/>
      <c r="H14" s="48"/>
      <c r="I14" s="48"/>
      <c r="J14" s="48"/>
      <c r="K14" s="48"/>
    </row>
    <row r="15" spans="1:11" x14ac:dyDescent="0.2">
      <c r="B15" s="37">
        <f ca="1">XIRR(E15:F15,E1:F1)</f>
        <v>8.2482603192329432E-2</v>
      </c>
      <c r="C15" s="4"/>
      <c r="D15" s="4"/>
      <c r="E15" s="10">
        <f t="shared" ref="E15:E20" si="7">SUM($E$10:$E$11)</f>
        <v>-30.2</v>
      </c>
      <c r="F15" s="11">
        <f>+F12</f>
        <v>32.883200000000002</v>
      </c>
      <c r="G15" s="11"/>
      <c r="H15" s="11"/>
      <c r="I15" s="11"/>
      <c r="J15" s="11"/>
      <c r="K15" s="12"/>
    </row>
    <row r="16" spans="1:11" x14ac:dyDescent="0.2">
      <c r="B16" s="38">
        <f ca="1">XIRR(E16:G16,E1:G1)</f>
        <v>0.13262053132057192</v>
      </c>
      <c r="C16" s="4"/>
      <c r="D16" s="4"/>
      <c r="E16" s="13">
        <f t="shared" si="7"/>
        <v>-30.2</v>
      </c>
      <c r="F16" s="14">
        <f>+F$11</f>
        <v>2.0160000000000005</v>
      </c>
      <c r="G16" s="14">
        <f>+G12</f>
        <v>36.829184000000005</v>
      </c>
      <c r="H16" s="14"/>
      <c r="I16" s="14"/>
      <c r="J16" s="14"/>
      <c r="K16" s="15"/>
    </row>
    <row r="17" spans="1:11" x14ac:dyDescent="0.2">
      <c r="B17" s="38">
        <f ca="1">XIRR(E17:H17,E1:H1)</f>
        <v>0.15074079632759096</v>
      </c>
      <c r="C17" s="4"/>
      <c r="D17" s="4"/>
      <c r="E17" s="13">
        <f t="shared" si="7"/>
        <v>-30.2</v>
      </c>
      <c r="F17" s="14">
        <f t="shared" ref="F17:J20" si="8">+F$11</f>
        <v>2.0160000000000005</v>
      </c>
      <c r="G17" s="14">
        <f t="shared" si="8"/>
        <v>2.2579200000000008</v>
      </c>
      <c r="H17" s="14">
        <f>+H12</f>
        <v>41.248686080000013</v>
      </c>
      <c r="I17" s="14"/>
      <c r="J17" s="14"/>
      <c r="K17" s="15"/>
    </row>
    <row r="18" spans="1:11" x14ac:dyDescent="0.2">
      <c r="B18" s="38">
        <f ca="1">XIRR(E18:I18,E1:I1)</f>
        <v>0.16006092429161076</v>
      </c>
      <c r="C18" s="4"/>
      <c r="D18" s="4"/>
      <c r="E18" s="13">
        <f t="shared" si="7"/>
        <v>-30.2</v>
      </c>
      <c r="F18" s="14">
        <f t="shared" si="8"/>
        <v>2.0160000000000005</v>
      </c>
      <c r="G18" s="14">
        <f t="shared" si="8"/>
        <v>2.2579200000000008</v>
      </c>
      <c r="H18" s="14">
        <f t="shared" si="8"/>
        <v>2.5288704000000011</v>
      </c>
      <c r="I18" s="14">
        <f>+I12</f>
        <v>46.198528409600016</v>
      </c>
      <c r="J18" s="14"/>
      <c r="K18" s="15"/>
    </row>
    <row r="19" spans="1:11" x14ac:dyDescent="0.2">
      <c r="B19" s="38">
        <f ca="1">XIRR(E19:J19,E1:J1)</f>
        <v>0.16573072075843812</v>
      </c>
      <c r="C19" s="4"/>
      <c r="D19" s="4"/>
      <c r="E19" s="13">
        <f t="shared" si="7"/>
        <v>-30.2</v>
      </c>
      <c r="F19" s="14">
        <f t="shared" si="8"/>
        <v>2.0160000000000005</v>
      </c>
      <c r="G19" s="14">
        <f t="shared" si="8"/>
        <v>2.2579200000000008</v>
      </c>
      <c r="H19" s="14">
        <f t="shared" si="8"/>
        <v>2.5288704000000011</v>
      </c>
      <c r="I19" s="14">
        <f t="shared" si="8"/>
        <v>2.8323348480000017</v>
      </c>
      <c r="J19" s="14">
        <f>+J12</f>
        <v>51.742351818752027</v>
      </c>
      <c r="K19" s="15"/>
    </row>
    <row r="20" spans="1:11" x14ac:dyDescent="0.2">
      <c r="B20" s="39">
        <f ca="1">XIRR(E20:K20,E1:K1)</f>
        <v>0.16946737170219422</v>
      </c>
      <c r="C20" s="4"/>
      <c r="D20" s="4"/>
      <c r="E20" s="31">
        <f t="shared" si="7"/>
        <v>-30.2</v>
      </c>
      <c r="F20" s="32">
        <f t="shared" si="8"/>
        <v>2.0160000000000005</v>
      </c>
      <c r="G20" s="32">
        <f t="shared" si="8"/>
        <v>2.2579200000000008</v>
      </c>
      <c r="H20" s="32">
        <f t="shared" si="8"/>
        <v>2.5288704000000011</v>
      </c>
      <c r="I20" s="32">
        <f t="shared" si="8"/>
        <v>2.8323348480000017</v>
      </c>
      <c r="J20" s="32">
        <f t="shared" si="8"/>
        <v>3.172215029760002</v>
      </c>
      <c r="K20" s="33">
        <f>+K12</f>
        <v>57.951434037002279</v>
      </c>
    </row>
    <row r="21" spans="1:11" x14ac:dyDescent="0.2">
      <c r="C21" s="4"/>
      <c r="D21" s="4"/>
      <c r="E21" s="14"/>
      <c r="F21" s="14"/>
      <c r="G21" s="14"/>
      <c r="H21" s="14"/>
      <c r="I21" s="14"/>
      <c r="J21" s="14"/>
      <c r="K21" s="14"/>
    </row>
    <row r="22" spans="1:11" s="40" customFormat="1" x14ac:dyDescent="0.2">
      <c r="C22" s="41"/>
      <c r="D22" s="41"/>
      <c r="E22" s="42"/>
      <c r="F22" s="42"/>
      <c r="G22" s="42"/>
      <c r="H22" s="42"/>
      <c r="I22" s="42"/>
      <c r="J22" s="42"/>
      <c r="K22" s="42"/>
    </row>
    <row r="23" spans="1:11" s="40" customFormat="1" x14ac:dyDescent="0.2">
      <c r="C23" s="41"/>
      <c r="D23" s="41"/>
      <c r="E23" s="42"/>
      <c r="F23" s="42"/>
      <c r="G23" s="42"/>
      <c r="H23" s="42"/>
      <c r="I23" s="42"/>
      <c r="J23" s="42"/>
      <c r="K23" s="42"/>
    </row>
    <row r="25" spans="1:11" ht="18" x14ac:dyDescent="0.25">
      <c r="A25" s="43" t="s">
        <v>11</v>
      </c>
    </row>
    <row r="26" spans="1:11" x14ac:dyDescent="0.2">
      <c r="A26" t="s">
        <v>0</v>
      </c>
      <c r="B26" s="9">
        <v>19.5</v>
      </c>
      <c r="E26" s="16">
        <f>+B26</f>
        <v>19.5</v>
      </c>
      <c r="F26" s="17">
        <f t="shared" ref="F26:K26" si="9">+F27*F29</f>
        <v>19.084800000000001</v>
      </c>
      <c r="G26" s="17">
        <f t="shared" si="9"/>
        <v>18.289152000000005</v>
      </c>
      <c r="H26" s="17">
        <f t="shared" si="9"/>
        <v>17.027727360000007</v>
      </c>
      <c r="I26" s="17">
        <f t="shared" si="9"/>
        <v>15.200197017600008</v>
      </c>
      <c r="J26" s="17">
        <f t="shared" si="9"/>
        <v>12.688860119040008</v>
      </c>
      <c r="K26" s="18">
        <f t="shared" si="9"/>
        <v>9.3559195277721674</v>
      </c>
    </row>
    <row r="27" spans="1:11" x14ac:dyDescent="0.2">
      <c r="A27" t="s">
        <v>1</v>
      </c>
      <c r="B27" s="9">
        <v>0.41</v>
      </c>
      <c r="E27" s="19">
        <f>+B27</f>
        <v>0.41</v>
      </c>
      <c r="F27" s="20">
        <f t="shared" ref="F27:K28" si="10">+E27*(1+F$8)</f>
        <v>0.4592</v>
      </c>
      <c r="G27" s="20">
        <f t="shared" si="10"/>
        <v>0.51430400000000009</v>
      </c>
      <c r="H27" s="20">
        <f t="shared" si="10"/>
        <v>0.57602048000000017</v>
      </c>
      <c r="I27" s="20">
        <f t="shared" si="10"/>
        <v>0.6451429376000003</v>
      </c>
      <c r="J27" s="20">
        <f t="shared" si="10"/>
        <v>0.7225600901120004</v>
      </c>
      <c r="K27" s="21">
        <f t="shared" si="10"/>
        <v>0.80926730092544052</v>
      </c>
    </row>
    <row r="28" spans="1:11" x14ac:dyDescent="0.2">
      <c r="A28" t="s">
        <v>2</v>
      </c>
      <c r="B28" s="9">
        <v>0</v>
      </c>
      <c r="E28" s="19">
        <f>+B28</f>
        <v>0</v>
      </c>
      <c r="F28" s="20">
        <f t="shared" si="10"/>
        <v>0</v>
      </c>
      <c r="G28" s="20">
        <f t="shared" si="10"/>
        <v>0</v>
      </c>
      <c r="H28" s="20">
        <f t="shared" si="10"/>
        <v>0</v>
      </c>
      <c r="I28" s="20">
        <f t="shared" si="10"/>
        <v>0</v>
      </c>
      <c r="J28" s="20">
        <f t="shared" si="10"/>
        <v>0</v>
      </c>
      <c r="K28" s="21">
        <f t="shared" si="10"/>
        <v>0</v>
      </c>
    </row>
    <row r="29" spans="1:11" x14ac:dyDescent="0.2">
      <c r="A29" t="s">
        <v>9</v>
      </c>
      <c r="B29" s="9">
        <f>+B26/B27</f>
        <v>47.560975609756099</v>
      </c>
      <c r="C29" s="6">
        <v>6</v>
      </c>
      <c r="E29" s="22">
        <f>+B29</f>
        <v>47.560975609756099</v>
      </c>
      <c r="F29" s="23">
        <f t="shared" ref="F29:K29" si="11">+E29-$C$29</f>
        <v>41.560975609756099</v>
      </c>
      <c r="G29" s="23">
        <f t="shared" si="11"/>
        <v>35.560975609756099</v>
      </c>
      <c r="H29" s="23">
        <f t="shared" si="11"/>
        <v>29.560975609756099</v>
      </c>
      <c r="I29" s="23">
        <f t="shared" si="11"/>
        <v>23.560975609756099</v>
      </c>
      <c r="J29" s="23">
        <f t="shared" si="11"/>
        <v>17.560975609756099</v>
      </c>
      <c r="K29" s="24">
        <f t="shared" si="11"/>
        <v>11.560975609756099</v>
      </c>
    </row>
    <row r="30" spans="1:11" x14ac:dyDescent="0.2">
      <c r="A30" t="s">
        <v>8</v>
      </c>
      <c r="B30" s="7">
        <f>+B28/B26</f>
        <v>0</v>
      </c>
      <c r="E30" s="25">
        <f t="shared" ref="E30:K30" si="12">+E28/E26</f>
        <v>0</v>
      </c>
      <c r="F30" s="26">
        <f t="shared" si="12"/>
        <v>0</v>
      </c>
      <c r="G30" s="26">
        <f t="shared" si="12"/>
        <v>0</v>
      </c>
      <c r="H30" s="26">
        <f t="shared" si="12"/>
        <v>0</v>
      </c>
      <c r="I30" s="26">
        <f t="shared" si="12"/>
        <v>0</v>
      </c>
      <c r="J30" s="26">
        <f t="shared" si="12"/>
        <v>0</v>
      </c>
      <c r="K30" s="27">
        <f t="shared" si="12"/>
        <v>0</v>
      </c>
    </row>
    <row r="31" spans="1:11" x14ac:dyDescent="0.2">
      <c r="A31" t="s">
        <v>5</v>
      </c>
      <c r="B31" s="8">
        <v>0.25</v>
      </c>
      <c r="E31" s="28">
        <f>+B31</f>
        <v>0.25</v>
      </c>
      <c r="F31" s="29">
        <f t="shared" ref="F31:K31" si="13">+E31</f>
        <v>0.25</v>
      </c>
      <c r="G31" s="29">
        <f t="shared" si="13"/>
        <v>0.25</v>
      </c>
      <c r="H31" s="29">
        <f t="shared" si="13"/>
        <v>0.25</v>
      </c>
      <c r="I31" s="29">
        <f t="shared" si="13"/>
        <v>0.25</v>
      </c>
      <c r="J31" s="29">
        <f t="shared" si="13"/>
        <v>0.25</v>
      </c>
      <c r="K31" s="30">
        <f t="shared" si="13"/>
        <v>0.25</v>
      </c>
    </row>
    <row r="32" spans="1:11" x14ac:dyDescent="0.2">
      <c r="E32" s="2"/>
      <c r="F32" s="4"/>
      <c r="G32" s="4"/>
      <c r="H32" s="4"/>
      <c r="I32" s="4"/>
      <c r="J32" s="4"/>
      <c r="K32" s="4"/>
    </row>
    <row r="33" spans="1:11" x14ac:dyDescent="0.2">
      <c r="A33" t="s">
        <v>3</v>
      </c>
      <c r="E33" s="16">
        <f>-E26</f>
        <v>-19.5</v>
      </c>
      <c r="F33" s="17"/>
      <c r="G33" s="17"/>
      <c r="H33" s="17"/>
      <c r="I33" s="17"/>
      <c r="J33" s="17"/>
      <c r="K33" s="18"/>
    </row>
    <row r="34" spans="1:11" x14ac:dyDescent="0.2">
      <c r="A34" t="s">
        <v>4</v>
      </c>
      <c r="E34" s="19">
        <f t="shared" ref="E34:K34" si="14">+E28</f>
        <v>0</v>
      </c>
      <c r="F34" s="20">
        <f t="shared" si="14"/>
        <v>0</v>
      </c>
      <c r="G34" s="20">
        <f t="shared" si="14"/>
        <v>0</v>
      </c>
      <c r="H34" s="20">
        <f t="shared" si="14"/>
        <v>0</v>
      </c>
      <c r="I34" s="20">
        <f t="shared" si="14"/>
        <v>0</v>
      </c>
      <c r="J34" s="20">
        <f t="shared" si="14"/>
        <v>0</v>
      </c>
      <c r="K34" s="21">
        <f t="shared" si="14"/>
        <v>0</v>
      </c>
    </row>
    <row r="35" spans="1:11" x14ac:dyDescent="0.2">
      <c r="A35" t="s">
        <v>7</v>
      </c>
      <c r="E35" s="34"/>
      <c r="F35" s="35">
        <f t="shared" ref="F35:K35" si="15">+F26</f>
        <v>19.084800000000001</v>
      </c>
      <c r="G35" s="35">
        <f t="shared" si="15"/>
        <v>18.289152000000005</v>
      </c>
      <c r="H35" s="35">
        <f t="shared" si="15"/>
        <v>17.027727360000007</v>
      </c>
      <c r="I35" s="35">
        <f t="shared" si="15"/>
        <v>15.200197017600008</v>
      </c>
      <c r="J35" s="35">
        <f t="shared" si="15"/>
        <v>12.688860119040008</v>
      </c>
      <c r="K35" s="36">
        <f t="shared" si="15"/>
        <v>9.3559195277721674</v>
      </c>
    </row>
    <row r="36" spans="1:11" x14ac:dyDescent="0.2">
      <c r="F36" s="3"/>
      <c r="G36" s="3"/>
      <c r="H36" s="3"/>
      <c r="I36" s="3"/>
      <c r="J36" s="3"/>
      <c r="K36" s="3"/>
    </row>
    <row r="37" spans="1:11" x14ac:dyDescent="0.2">
      <c r="B37" s="5" t="s">
        <v>10</v>
      </c>
      <c r="C37" s="2"/>
      <c r="D37" s="2"/>
      <c r="E37" s="48" t="s">
        <v>6</v>
      </c>
      <c r="F37" s="48"/>
      <c r="G37" s="48"/>
      <c r="H37" s="48"/>
      <c r="I37" s="48"/>
      <c r="J37" s="48"/>
      <c r="K37" s="48"/>
    </row>
    <row r="38" spans="1:11" x14ac:dyDescent="0.2">
      <c r="B38" s="37">
        <f ca="1">XIRR(E38:F38,E1:F1)</f>
        <v>-1.9840392470359808E-2</v>
      </c>
      <c r="C38" s="4"/>
      <c r="D38" s="4"/>
      <c r="E38" s="10">
        <f t="shared" ref="E38:E43" si="16">SUM($E$33:$E$34)</f>
        <v>-19.5</v>
      </c>
      <c r="F38" s="11">
        <f>+F35</f>
        <v>19.084800000000001</v>
      </c>
      <c r="G38" s="11"/>
      <c r="H38" s="11"/>
      <c r="I38" s="11"/>
      <c r="J38" s="11"/>
      <c r="K38" s="12"/>
    </row>
    <row r="39" spans="1:11" x14ac:dyDescent="0.2">
      <c r="B39" s="38">
        <f ca="1">XIRR(E39:G39,E1:G1)</f>
        <v>-3.0397573113441469E-2</v>
      </c>
      <c r="C39" s="4"/>
      <c r="D39" s="4"/>
      <c r="E39" s="13">
        <f t="shared" si="16"/>
        <v>-19.5</v>
      </c>
      <c r="F39" s="14">
        <f>+$F$34</f>
        <v>0</v>
      </c>
      <c r="G39" s="14">
        <f>+G35</f>
        <v>18.289152000000005</v>
      </c>
      <c r="H39" s="14"/>
      <c r="I39" s="14"/>
      <c r="J39" s="14"/>
      <c r="K39" s="15"/>
    </row>
    <row r="40" spans="1:11" x14ac:dyDescent="0.2">
      <c r="B40" s="38">
        <f ca="1">XIRR(E40:H40,E1:H1)</f>
        <v>-4.3107029795646665E-2</v>
      </c>
      <c r="C40" s="4"/>
      <c r="D40" s="4"/>
      <c r="E40" s="13">
        <f t="shared" si="16"/>
        <v>-19.5</v>
      </c>
      <c r="F40" s="14">
        <f>+$F$34</f>
        <v>0</v>
      </c>
      <c r="G40" s="14">
        <f>+$G$34</f>
        <v>0</v>
      </c>
      <c r="H40" s="14">
        <f>+H35</f>
        <v>17.027727360000007</v>
      </c>
      <c r="I40" s="14"/>
      <c r="J40" s="14"/>
      <c r="K40" s="15"/>
    </row>
    <row r="41" spans="1:11" x14ac:dyDescent="0.2">
      <c r="B41" s="38">
        <f ca="1">XIRR(E41:I41,E1:I1)</f>
        <v>-5.9275212883949269E-2</v>
      </c>
      <c r="C41" s="4"/>
      <c r="D41" s="4"/>
      <c r="E41" s="13">
        <f t="shared" si="16"/>
        <v>-19.5</v>
      </c>
      <c r="F41" s="14">
        <f>+$F$34</f>
        <v>0</v>
      </c>
      <c r="G41" s="14">
        <f>+$G$34</f>
        <v>0</v>
      </c>
      <c r="H41" s="14">
        <f>+$H$34</f>
        <v>0</v>
      </c>
      <c r="I41" s="14">
        <f>+I35</f>
        <v>15.200197017600008</v>
      </c>
      <c r="J41" s="14"/>
      <c r="K41" s="15"/>
    </row>
    <row r="42" spans="1:11" x14ac:dyDescent="0.2">
      <c r="B42" s="38">
        <f ca="1">XIRR(E42:J42,E1:J1)</f>
        <v>-8.1156465411186221E-2</v>
      </c>
      <c r="C42" s="4"/>
      <c r="D42" s="4"/>
      <c r="E42" s="13">
        <f t="shared" si="16"/>
        <v>-19.5</v>
      </c>
      <c r="F42" s="14">
        <f>+$F$34</f>
        <v>0</v>
      </c>
      <c r="G42" s="14">
        <f>+$G$34</f>
        <v>0</v>
      </c>
      <c r="H42" s="14">
        <f>+$H$34</f>
        <v>0</v>
      </c>
      <c r="I42" s="14">
        <f>+$I$34</f>
        <v>0</v>
      </c>
      <c r="J42" s="14">
        <f>+J35</f>
        <v>12.688860119040008</v>
      </c>
      <c r="K42" s="15"/>
    </row>
    <row r="43" spans="1:11" x14ac:dyDescent="0.2">
      <c r="B43" s="39">
        <f ca="1">XIRR(E43:K43,E1:K1)</f>
        <v>-0.11378989703953263</v>
      </c>
      <c r="C43" s="4"/>
      <c r="D43" s="4"/>
      <c r="E43" s="31">
        <f t="shared" si="16"/>
        <v>-19.5</v>
      </c>
      <c r="F43" s="32">
        <f>+$F$34</f>
        <v>0</v>
      </c>
      <c r="G43" s="32">
        <f>+$G$34</f>
        <v>0</v>
      </c>
      <c r="H43" s="32">
        <f>+$H$34</f>
        <v>0</v>
      </c>
      <c r="I43" s="32">
        <f>+$I$34</f>
        <v>0</v>
      </c>
      <c r="J43" s="32">
        <f>+$J$34</f>
        <v>0</v>
      </c>
      <c r="K43" s="33">
        <f>+K35</f>
        <v>9.3559195277721674</v>
      </c>
    </row>
  </sheetData>
  <mergeCells count="2">
    <mergeCell ref="E14:K14"/>
    <mergeCell ref="E37:K37"/>
  </mergeCells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bneff2</dc:creator>
  <cp:lastModifiedBy>Felienne</cp:lastModifiedBy>
  <dcterms:created xsi:type="dcterms:W3CDTF">2001-03-01T21:14:39Z</dcterms:created>
  <dcterms:modified xsi:type="dcterms:W3CDTF">2014-09-03T10:58:32Z</dcterms:modified>
</cp:coreProperties>
</file>