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Objects="placeholders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5" yWindow="4095" windowWidth="15330" windowHeight="4155" tabRatio="520"/>
  </bookViews>
  <sheets>
    <sheet name="Summary Output" sheetId="2" r:id="rId1"/>
    <sheet name="Assumptions" sheetId="23" r:id="rId2"/>
    <sheet name="Project Financials" sheetId="9" r:id="rId3"/>
    <sheet name="Project Tax" sheetId="24" r:id="rId4"/>
  </sheets>
  <externalReferences>
    <externalReference r:id="rId5"/>
    <externalReference r:id="rId6"/>
    <externalReference r:id="rId7"/>
    <externalReference r:id="rId8"/>
    <externalReference r:id="rId9"/>
    <externalReference r:id="rId10"/>
  </externalReferences>
  <definedNames>
    <definedName name="a" hidden="1">{"Income Statement",#N/A,FALSE,"CFMODEL";"Balance Sheet",#N/A,FALSE,"CFMODEL"}</definedName>
    <definedName name="AnnualHours">[1]Assumptions!#REF!</definedName>
    <definedName name="b" hidden="1">{"SourcesUses",#N/A,TRUE,"CFMODEL";"TransOverview",#N/A,TRUE,"CFMODEL"}</definedName>
    <definedName name="Begin_Op">[4]Sum!$N$7</definedName>
    <definedName name="chillers">[5]PROJECTCONFIGURATION!$M$65</definedName>
    <definedName name="d" hidden="1">{"SourcesUses",#N/A,TRUE,#N/A;"TransOverview",#N/A,TRUE,"CFMODEL"}</definedName>
    <definedName name="e" hidden="1">{"SourcesUses",#N/A,TRUE,"FundsFlow";"TransOverview",#N/A,TRUE,"FundsFlow"}</definedName>
    <definedName name="idc">#REF!</definedName>
    <definedName name="Main_Table">'[2]Maintenance Reserves'!$D$22:$I$45</definedName>
    <definedName name="Maint_Accrual">[1]Assumptions!#REF!</definedName>
    <definedName name="PERIOD1">'[3]Project Assumptions'!#REF!</definedName>
    <definedName name="PERIOD2">'[3]Project Assumptions'!#REF!</definedName>
    <definedName name="principal">'[3]Debt Amortization'!#REF!</definedName>
    <definedName name="_xlnm.Print_Area" localSheetId="1">Assumptions!$A$1:$C$47</definedName>
    <definedName name="_xlnm.Print_Area" localSheetId="2">'Project Financials'!$A$2:$U$60</definedName>
    <definedName name="_xlnm.Print_Area" localSheetId="0">'Summary Output'!$A$3:$E$30</definedName>
    <definedName name="ProjectLife">'[6]Project Assumptions'!$I$15</definedName>
    <definedName name="StartMWh">'[3]Project Assumptions'!#REF!</definedName>
    <definedName name="Variable">[1]Assumptions!#REF!</definedName>
    <definedName name="WaterTreatmentVar">[1]Assumptions!#REF!</definedName>
    <definedName name="wrn.test1." hidden="1">{"Income Statement",#N/A,FALSE,"CFMODEL";"Balance Sheet",#N/A,FALSE,"CFMODEL"}</definedName>
    <definedName name="wrn.test2." hidden="1">{"SourcesUses",#N/A,TRUE,"CFMODEL";"TransOverview",#N/A,TRUE,"CFMODEL"}</definedName>
    <definedName name="wrn.test3." hidden="1">{"SourcesUses",#N/A,TRUE,#N/A;"TransOverview",#N/A,TRUE,"CFMODEL"}</definedName>
    <definedName name="wrn.test4." hidden="1">{"SourcesUses",#N/A,TRUE,"FundsFlow";"TransOverview",#N/A,TRUE,"FundsFlow"}</definedName>
  </definedNames>
  <calcPr calcId="152511"/>
</workbook>
</file>

<file path=xl/calcChain.xml><?xml version="1.0" encoding="utf-8"?>
<calcChain xmlns="http://schemas.openxmlformats.org/spreadsheetml/2006/main">
  <c r="C5" i="9" l="1"/>
  <c r="D5" i="9" s="1"/>
  <c r="E5" i="9" s="1"/>
  <c r="B13" i="9"/>
  <c r="C13" i="9"/>
  <c r="D13" i="9"/>
  <c r="E13" i="9"/>
  <c r="F13" i="9"/>
  <c r="G13" i="9"/>
  <c r="H13" i="9"/>
  <c r="I13" i="9"/>
  <c r="J13" i="9"/>
  <c r="K13" i="9"/>
  <c r="L13" i="9"/>
  <c r="M13" i="9"/>
  <c r="N13" i="9"/>
  <c r="O13" i="9"/>
  <c r="P13" i="9"/>
  <c r="Q13" i="9"/>
  <c r="R13" i="9"/>
  <c r="S13" i="9"/>
  <c r="T13" i="9"/>
  <c r="U13" i="9"/>
  <c r="B16" i="9"/>
  <c r="C16" i="9"/>
  <c r="D16" i="9" s="1"/>
  <c r="E16" i="9"/>
  <c r="F16" i="9"/>
  <c r="G16" i="9"/>
  <c r="H16" i="9" s="1"/>
  <c r="I16" i="9" s="1"/>
  <c r="J16" i="9" s="1"/>
  <c r="K16" i="9" s="1"/>
  <c r="L16" i="9" s="1"/>
  <c r="M16" i="9" s="1"/>
  <c r="N16" i="9" s="1"/>
  <c r="O16" i="9" s="1"/>
  <c r="P16" i="9" s="1"/>
  <c r="Q16" i="9" s="1"/>
  <c r="R16" i="9" s="1"/>
  <c r="S16" i="9" s="1"/>
  <c r="T16" i="9" s="1"/>
  <c r="U16" i="9" s="1"/>
  <c r="B17" i="9"/>
  <c r="C17" i="9"/>
  <c r="D17" i="9"/>
  <c r="E17" i="9"/>
  <c r="B18" i="9"/>
  <c r="C18" i="9"/>
  <c r="D18" i="9" s="1"/>
  <c r="B19" i="9"/>
  <c r="C19" i="9" s="1"/>
  <c r="D19" i="9" s="1"/>
  <c r="E19" i="9" s="1"/>
  <c r="F19" i="9" s="1"/>
  <c r="G19" i="9" s="1"/>
  <c r="H19" i="9" s="1"/>
  <c r="I19" i="9" s="1"/>
  <c r="J19" i="9" s="1"/>
  <c r="K19" i="9" s="1"/>
  <c r="L19" i="9" s="1"/>
  <c r="M19" i="9" s="1"/>
  <c r="N19" i="9" s="1"/>
  <c r="O19" i="9" s="1"/>
  <c r="P19" i="9" s="1"/>
  <c r="Q19" i="9" s="1"/>
  <c r="R19" i="9" s="1"/>
  <c r="S19" i="9" s="1"/>
  <c r="T19" i="9" s="1"/>
  <c r="U19" i="9" s="1"/>
  <c r="B20" i="9"/>
  <c r="C20" i="9" s="1"/>
  <c r="D20" i="9" s="1"/>
  <c r="E20" i="9"/>
  <c r="F20" i="9" s="1"/>
  <c r="G20" i="9" s="1"/>
  <c r="H20" i="9" s="1"/>
  <c r="I20" i="9" s="1"/>
  <c r="J20" i="9" s="1"/>
  <c r="K20" i="9" s="1"/>
  <c r="L20" i="9" s="1"/>
  <c r="M20" i="9" s="1"/>
  <c r="N20" i="9" s="1"/>
  <c r="O20" i="9"/>
  <c r="P20" i="9" s="1"/>
  <c r="Q20" i="9" s="1"/>
  <c r="R20" i="9" s="1"/>
  <c r="S20" i="9" s="1"/>
  <c r="T20" i="9" s="1"/>
  <c r="U20" i="9" s="1"/>
  <c r="C47" i="9"/>
  <c r="D47" i="9"/>
  <c r="E47" i="9" s="1"/>
  <c r="F47" i="9" s="1"/>
  <c r="G47" i="9" s="1"/>
  <c r="H47" i="9" s="1"/>
  <c r="I47" i="9" s="1"/>
  <c r="J47" i="9" s="1"/>
  <c r="K47" i="9" s="1"/>
  <c r="L47" i="9" s="1"/>
  <c r="M47" i="9" s="1"/>
  <c r="N47" i="9" s="1"/>
  <c r="O47" i="9" s="1"/>
  <c r="P47" i="9" s="1"/>
  <c r="Q47" i="9" s="1"/>
  <c r="R47" i="9" s="1"/>
  <c r="S47" i="9" s="1"/>
  <c r="T47" i="9" s="1"/>
  <c r="U47" i="9" s="1"/>
  <c r="B11" i="24"/>
  <c r="C11" i="24"/>
  <c r="D11" i="24"/>
  <c r="E11" i="24"/>
  <c r="F11" i="24"/>
  <c r="G11" i="24"/>
  <c r="H11" i="24"/>
  <c r="I11" i="24"/>
  <c r="J11" i="24"/>
  <c r="K11" i="24"/>
  <c r="L11" i="24"/>
  <c r="M11" i="24"/>
  <c r="N11" i="24"/>
  <c r="O11" i="24"/>
  <c r="P11" i="24"/>
  <c r="Q11" i="24"/>
  <c r="R11" i="24"/>
  <c r="S11" i="24"/>
  <c r="T11" i="24"/>
  <c r="U11" i="24"/>
  <c r="B15" i="24"/>
  <c r="C15" i="24"/>
  <c r="D15" i="24"/>
  <c r="E15" i="24"/>
  <c r="F15" i="24"/>
  <c r="G15" i="24"/>
  <c r="H15" i="24"/>
  <c r="I15" i="24"/>
  <c r="J15" i="24"/>
  <c r="K15" i="24"/>
  <c r="L15" i="24"/>
  <c r="M15" i="24"/>
  <c r="N15" i="24"/>
  <c r="O15" i="24"/>
  <c r="P15" i="24"/>
  <c r="Q15" i="24"/>
  <c r="R15" i="24"/>
  <c r="S15" i="24"/>
  <c r="T15" i="24"/>
  <c r="U15" i="24"/>
  <c r="G18" i="24"/>
  <c r="B20" i="24"/>
  <c r="C20" i="24"/>
  <c r="D20" i="24"/>
  <c r="E20" i="24"/>
  <c r="F20" i="24"/>
  <c r="G20" i="24"/>
  <c r="H20" i="24"/>
  <c r="I20" i="24"/>
  <c r="J20" i="24"/>
  <c r="K20" i="24"/>
  <c r="L20" i="24"/>
  <c r="M20" i="24"/>
  <c r="N20" i="24"/>
  <c r="O20" i="24"/>
  <c r="P20" i="24"/>
  <c r="Q20" i="24"/>
  <c r="R20" i="24"/>
  <c r="S20" i="24"/>
  <c r="T20" i="24"/>
  <c r="U20" i="24"/>
  <c r="B36" i="24"/>
  <c r="C36" i="24"/>
  <c r="D36" i="24"/>
  <c r="E36" i="24"/>
  <c r="F36" i="24"/>
  <c r="G36" i="24"/>
  <c r="H36" i="24"/>
  <c r="I36" i="24"/>
  <c r="J36" i="24"/>
  <c r="K36" i="24"/>
  <c r="L36" i="24"/>
  <c r="M36" i="24"/>
  <c r="N36" i="24"/>
  <c r="O36" i="24"/>
  <c r="P36" i="24"/>
  <c r="Q36" i="24"/>
  <c r="R36" i="24"/>
  <c r="S36" i="24"/>
  <c r="T36" i="24"/>
  <c r="U36" i="24"/>
  <c r="B37" i="24"/>
  <c r="C37" i="24"/>
  <c r="D37" i="24"/>
  <c r="E37" i="24"/>
  <c r="F37" i="24"/>
  <c r="G37" i="24"/>
  <c r="H37" i="24"/>
  <c r="I37" i="24"/>
  <c r="J37" i="24"/>
  <c r="K37" i="24"/>
  <c r="L37" i="24"/>
  <c r="M37" i="24"/>
  <c r="N37" i="24"/>
  <c r="O37" i="24"/>
  <c r="P37" i="24"/>
  <c r="Q37" i="24"/>
  <c r="R37" i="24"/>
  <c r="S37" i="24"/>
  <c r="T37" i="24"/>
  <c r="U37" i="24"/>
  <c r="B41" i="24"/>
  <c r="C41" i="24"/>
  <c r="D41" i="24"/>
  <c r="E41" i="24"/>
  <c r="F41" i="24"/>
  <c r="G41" i="24"/>
  <c r="H41" i="24"/>
  <c r="I41" i="24"/>
  <c r="J41" i="24"/>
  <c r="K41" i="24"/>
  <c r="L41" i="24"/>
  <c r="M41" i="24"/>
  <c r="N41" i="24"/>
  <c r="O41" i="24"/>
  <c r="P41" i="24"/>
  <c r="Q41" i="24"/>
  <c r="R41" i="24"/>
  <c r="S41" i="24"/>
  <c r="T41" i="24"/>
  <c r="U41" i="24"/>
  <c r="E10" i="2"/>
  <c r="E15" i="2" s="1"/>
  <c r="E16" i="2"/>
  <c r="B17" i="2"/>
  <c r="C17" i="2"/>
  <c r="D17" i="2"/>
  <c r="E17" i="2"/>
  <c r="F17" i="9" l="1"/>
  <c r="D23" i="9"/>
  <c r="C23" i="9"/>
  <c r="C26" i="9" s="1"/>
  <c r="B26" i="9"/>
  <c r="E18" i="9"/>
  <c r="E23" i="9" s="1"/>
  <c r="E26" i="9" s="1"/>
  <c r="F5" i="9"/>
  <c r="B23" i="9"/>
  <c r="D26" i="9"/>
  <c r="E30" i="9" l="1"/>
  <c r="E34" i="9" s="1"/>
  <c r="E49" i="9"/>
  <c r="E52" i="9" s="1"/>
  <c r="D49" i="9"/>
  <c r="D52" i="9" s="1"/>
  <c r="D30" i="9"/>
  <c r="D34" i="9" s="1"/>
  <c r="C30" i="9"/>
  <c r="C34" i="9" s="1"/>
  <c r="C49" i="9"/>
  <c r="C52" i="9" s="1"/>
  <c r="G17" i="9"/>
  <c r="F23" i="9"/>
  <c r="F26" i="9" s="1"/>
  <c r="B30" i="9"/>
  <c r="B34" i="9" s="1"/>
  <c r="B49" i="9"/>
  <c r="B52" i="9" s="1"/>
  <c r="F18" i="9"/>
  <c r="G5" i="9"/>
  <c r="H17" i="9" l="1"/>
  <c r="C36" i="9"/>
  <c r="C37" i="9" s="1"/>
  <c r="C39" i="9" s="1"/>
  <c r="C35" i="24"/>
  <c r="C10" i="24"/>
  <c r="C13" i="24" s="1"/>
  <c r="C16" i="24" s="1"/>
  <c r="G18" i="9"/>
  <c r="G23" i="9" s="1"/>
  <c r="G26" i="9" s="1"/>
  <c r="H5" i="9"/>
  <c r="D35" i="24"/>
  <c r="D36" i="9"/>
  <c r="D37" i="9" s="1"/>
  <c r="D39" i="9" s="1"/>
  <c r="D10" i="24"/>
  <c r="D13" i="24" s="1"/>
  <c r="D16" i="24" s="1"/>
  <c r="F30" i="9"/>
  <c r="F34" i="9" s="1"/>
  <c r="F49" i="9"/>
  <c r="F52" i="9" s="1"/>
  <c r="B36" i="9"/>
  <c r="B37" i="9"/>
  <c r="B35" i="24"/>
  <c r="B10" i="24"/>
  <c r="B13" i="24" s="1"/>
  <c r="B16" i="24" s="1"/>
  <c r="B39" i="9"/>
  <c r="E10" i="24"/>
  <c r="E13" i="24" s="1"/>
  <c r="E16" i="24" s="1"/>
  <c r="E36" i="9"/>
  <c r="E37" i="9" s="1"/>
  <c r="E39" i="9" s="1"/>
  <c r="E35" i="24"/>
  <c r="G30" i="9" l="1"/>
  <c r="G34" i="9" s="1"/>
  <c r="G49" i="9"/>
  <c r="G52" i="9" s="1"/>
  <c r="F10" i="24"/>
  <c r="F13" i="24" s="1"/>
  <c r="F16" i="24" s="1"/>
  <c r="F36" i="9"/>
  <c r="F39" i="9" s="1"/>
  <c r="F37" i="9"/>
  <c r="F35" i="24"/>
  <c r="C19" i="24"/>
  <c r="D19" i="24"/>
  <c r="E19" i="24"/>
  <c r="B19" i="24"/>
  <c r="B21" i="24"/>
  <c r="B24" i="24" s="1"/>
  <c r="H18" i="9"/>
  <c r="H23" i="9" s="1"/>
  <c r="H26" i="9" s="1"/>
  <c r="I5" i="9"/>
  <c r="I17" i="9"/>
  <c r="H30" i="9" l="1"/>
  <c r="H34" i="9" s="1"/>
  <c r="H49" i="9"/>
  <c r="H52" i="9" s="1"/>
  <c r="B54" i="9"/>
  <c r="B38" i="24"/>
  <c r="B39" i="24" s="1"/>
  <c r="B42" i="24" s="1"/>
  <c r="G10" i="24"/>
  <c r="G13" i="24" s="1"/>
  <c r="G16" i="24" s="1"/>
  <c r="G36" i="9"/>
  <c r="G35" i="24"/>
  <c r="B22" i="24"/>
  <c r="C18" i="24" s="1"/>
  <c r="J17" i="9"/>
  <c r="F19" i="24"/>
  <c r="I18" i="9"/>
  <c r="I23" i="9" s="1"/>
  <c r="I26" i="9" s="1"/>
  <c r="J5" i="9"/>
  <c r="I49" i="9" l="1"/>
  <c r="I52" i="9" s="1"/>
  <c r="I30" i="9"/>
  <c r="I34" i="9" s="1"/>
  <c r="H36" i="9"/>
  <c r="H10" i="24"/>
  <c r="H13" i="24" s="1"/>
  <c r="H16" i="24" s="1"/>
  <c r="H37" i="9"/>
  <c r="H39" i="9" s="1"/>
  <c r="H35" i="24"/>
  <c r="G37" i="9"/>
  <c r="G39" i="9" s="1"/>
  <c r="G19" i="24"/>
  <c r="G21" i="24"/>
  <c r="G24" i="24"/>
  <c r="J23" i="9"/>
  <c r="J26" i="9" s="1"/>
  <c r="K17" i="9"/>
  <c r="B44" i="24"/>
  <c r="B45" i="24"/>
  <c r="B47" i="24" s="1"/>
  <c r="B55" i="9" s="1"/>
  <c r="B57" i="9" s="1"/>
  <c r="C21" i="24"/>
  <c r="C24" i="24" s="1"/>
  <c r="J18" i="9"/>
  <c r="K5" i="9"/>
  <c r="H19" i="24" l="1"/>
  <c r="L5" i="9"/>
  <c r="K18" i="9"/>
  <c r="K23" i="9" s="1"/>
  <c r="K26" i="9" s="1"/>
  <c r="C54" i="9"/>
  <c r="C38" i="24"/>
  <c r="C39" i="24" s="1"/>
  <c r="C42" i="24" s="1"/>
  <c r="I37" i="9"/>
  <c r="I35" i="24"/>
  <c r="I36" i="9"/>
  <c r="I39" i="9" s="1"/>
  <c r="I10" i="24"/>
  <c r="I13" i="24" s="1"/>
  <c r="I16" i="24" s="1"/>
  <c r="L17" i="9"/>
  <c r="J30" i="9"/>
  <c r="J34" i="9" s="1"/>
  <c r="J49" i="9"/>
  <c r="J52" i="9" s="1"/>
  <c r="G38" i="24"/>
  <c r="G39" i="24" s="1"/>
  <c r="G42" i="24" s="1"/>
  <c r="G54" i="9"/>
  <c r="C22" i="24"/>
  <c r="D18" i="24" s="1"/>
  <c r="G22" i="24"/>
  <c r="H18" i="24" s="1"/>
  <c r="H21" i="24" s="1"/>
  <c r="H24" i="24" s="1"/>
  <c r="H38" i="24" l="1"/>
  <c r="H39" i="24" s="1"/>
  <c r="H42" i="24" s="1"/>
  <c r="H54" i="9"/>
  <c r="K30" i="9"/>
  <c r="K34" i="9" s="1"/>
  <c r="K49" i="9"/>
  <c r="K52" i="9" s="1"/>
  <c r="J36" i="9"/>
  <c r="J10" i="24"/>
  <c r="J13" i="24" s="1"/>
  <c r="J16" i="24" s="1"/>
  <c r="J35" i="24"/>
  <c r="C44" i="24"/>
  <c r="C45" i="24" s="1"/>
  <c r="C47" i="24" s="1"/>
  <c r="C55" i="9" s="1"/>
  <c r="C57" i="9" s="1"/>
  <c r="L23" i="9"/>
  <c r="L26" i="9" s="1"/>
  <c r="M17" i="9"/>
  <c r="H22" i="24"/>
  <c r="I18" i="24" s="1"/>
  <c r="I19" i="24"/>
  <c r="L18" i="9"/>
  <c r="M5" i="9"/>
  <c r="D21" i="24"/>
  <c r="D24" i="24" s="1"/>
  <c r="N17" i="9" l="1"/>
  <c r="D22" i="24"/>
  <c r="E18" i="24" s="1"/>
  <c r="J37" i="9"/>
  <c r="J39" i="9" s="1"/>
  <c r="N5" i="9"/>
  <c r="M18" i="9"/>
  <c r="M23" i="9" s="1"/>
  <c r="M26" i="9" s="1"/>
  <c r="D54" i="9"/>
  <c r="D38" i="24"/>
  <c r="D39" i="24" s="1"/>
  <c r="D42" i="24" s="1"/>
  <c r="L49" i="9"/>
  <c r="L52" i="9" s="1"/>
  <c r="L30" i="9"/>
  <c r="L34" i="9" s="1"/>
  <c r="I21" i="24"/>
  <c r="I24" i="24" s="1"/>
  <c r="K36" i="9"/>
  <c r="K39" i="9" s="1"/>
  <c r="K37" i="9"/>
  <c r="K35" i="24"/>
  <c r="K10" i="24"/>
  <c r="K13" i="24" s="1"/>
  <c r="K16" i="24" s="1"/>
  <c r="J19" i="24"/>
  <c r="M30" i="9" l="1"/>
  <c r="M34" i="9" s="1"/>
  <c r="M49" i="9"/>
  <c r="M52" i="9" s="1"/>
  <c r="I54" i="9"/>
  <c r="I38" i="24"/>
  <c r="I39" i="24" s="1"/>
  <c r="I42" i="24" s="1"/>
  <c r="E21" i="24"/>
  <c r="E24" i="24" s="1"/>
  <c r="N18" i="9"/>
  <c r="N23" i="9" s="1"/>
  <c r="N26" i="9" s="1"/>
  <c r="O5" i="9"/>
  <c r="L35" i="24"/>
  <c r="L36" i="9"/>
  <c r="L37" i="9" s="1"/>
  <c r="L39" i="9" s="1"/>
  <c r="L10" i="24"/>
  <c r="L13" i="24" s="1"/>
  <c r="L16" i="24" s="1"/>
  <c r="K19" i="24"/>
  <c r="D44" i="24"/>
  <c r="D45" i="24" s="1"/>
  <c r="D47" i="24" s="1"/>
  <c r="D55" i="9" s="1"/>
  <c r="D57" i="9" s="1"/>
  <c r="O17" i="9"/>
  <c r="I22" i="24"/>
  <c r="J18" i="24" s="1"/>
  <c r="N30" i="9" l="1"/>
  <c r="N34" i="9" s="1"/>
  <c r="N49" i="9"/>
  <c r="N52" i="9" s="1"/>
  <c r="L19" i="24"/>
  <c r="P17" i="9"/>
  <c r="O23" i="9"/>
  <c r="O26" i="9" s="1"/>
  <c r="O18" i="9"/>
  <c r="P5" i="9"/>
  <c r="J21" i="24"/>
  <c r="J24" i="24" s="1"/>
  <c r="E54" i="9"/>
  <c r="E38" i="24"/>
  <c r="E39" i="24" s="1"/>
  <c r="E42" i="24" s="1"/>
  <c r="E22" i="24"/>
  <c r="F18" i="24" s="1"/>
  <c r="F21" i="24" s="1"/>
  <c r="F24" i="24" s="1"/>
  <c r="M10" i="24"/>
  <c r="M13" i="24" s="1"/>
  <c r="M16" i="24" s="1"/>
  <c r="M36" i="9"/>
  <c r="M35" i="24"/>
  <c r="M37" i="9"/>
  <c r="M39" i="9" s="1"/>
  <c r="O30" i="9" l="1"/>
  <c r="O34" i="9" s="1"/>
  <c r="O49" i="9"/>
  <c r="O52" i="9" s="1"/>
  <c r="J22" i="24"/>
  <c r="K18" i="24" s="1"/>
  <c r="P18" i="9"/>
  <c r="P23" i="9" s="1"/>
  <c r="P26" i="9" s="1"/>
  <c r="Q5" i="9"/>
  <c r="E44" i="24"/>
  <c r="E45" i="24" s="1"/>
  <c r="E47" i="24" s="1"/>
  <c r="E55" i="9" s="1"/>
  <c r="E57" i="9" s="1"/>
  <c r="J38" i="24"/>
  <c r="J39" i="24" s="1"/>
  <c r="J42" i="24" s="1"/>
  <c r="J54" i="9"/>
  <c r="Q17" i="9"/>
  <c r="M19" i="24"/>
  <c r="F38" i="24"/>
  <c r="F39" i="24" s="1"/>
  <c r="F42" i="24" s="1"/>
  <c r="F54" i="9"/>
  <c r="N10" i="24"/>
  <c r="N13" i="24" s="1"/>
  <c r="N16" i="24" s="1"/>
  <c r="N35" i="24"/>
  <c r="N36" i="9"/>
  <c r="N37" i="9" s="1"/>
  <c r="P30" i="9" l="1"/>
  <c r="P34" i="9" s="1"/>
  <c r="P49" i="9"/>
  <c r="P52" i="9" s="1"/>
  <c r="F44" i="24"/>
  <c r="N39" i="9"/>
  <c r="N19" i="24"/>
  <c r="R17" i="9"/>
  <c r="Q18" i="9"/>
  <c r="Q23" i="9" s="1"/>
  <c r="Q26" i="9" s="1"/>
  <c r="R5" i="9"/>
  <c r="K21" i="24"/>
  <c r="K24" i="24" s="1"/>
  <c r="O10" i="24"/>
  <c r="O13" i="24" s="1"/>
  <c r="O16" i="24" s="1"/>
  <c r="O35" i="24"/>
  <c r="O36" i="9"/>
  <c r="O37" i="9" s="1"/>
  <c r="Q49" i="9" l="1"/>
  <c r="Q52" i="9" s="1"/>
  <c r="Q30" i="9"/>
  <c r="Q34" i="9" s="1"/>
  <c r="K54" i="9"/>
  <c r="K38" i="24"/>
  <c r="K39" i="24" s="1"/>
  <c r="K42" i="24" s="1"/>
  <c r="O39" i="9"/>
  <c r="R23" i="9"/>
  <c r="R26" i="9" s="1"/>
  <c r="S17" i="9"/>
  <c r="F45" i="24"/>
  <c r="F47" i="24" s="1"/>
  <c r="F55" i="9" s="1"/>
  <c r="F57" i="9" s="1"/>
  <c r="K22" i="24"/>
  <c r="L18" i="24" s="1"/>
  <c r="R18" i="9"/>
  <c r="S5" i="9"/>
  <c r="O19" i="24"/>
  <c r="P36" i="9"/>
  <c r="P39" i="9" s="1"/>
  <c r="P10" i="24"/>
  <c r="P13" i="24" s="1"/>
  <c r="P16" i="24" s="1"/>
  <c r="P37" i="9"/>
  <c r="P35" i="24"/>
  <c r="S23" i="9" l="1"/>
  <c r="S26" i="9" s="1"/>
  <c r="T17" i="9"/>
  <c r="R30" i="9"/>
  <c r="R34" i="9" s="1"/>
  <c r="R49" i="9"/>
  <c r="R52" i="9" s="1"/>
  <c r="P19" i="24"/>
  <c r="G44" i="24"/>
  <c r="T5" i="9"/>
  <c r="S18" i="9"/>
  <c r="L21" i="24"/>
  <c r="L24" i="24" s="1"/>
  <c r="Q10" i="24"/>
  <c r="Q13" i="24" s="1"/>
  <c r="Q16" i="24" s="1"/>
  <c r="Q35" i="24"/>
  <c r="Q36" i="9"/>
  <c r="Q37" i="9" s="1"/>
  <c r="Q39" i="9" s="1"/>
  <c r="Q19" i="24" l="1"/>
  <c r="U17" i="9"/>
  <c r="U23" i="9" s="1"/>
  <c r="U26" i="9" s="1"/>
  <c r="S30" i="9"/>
  <c r="S34" i="9" s="1"/>
  <c r="S49" i="9"/>
  <c r="S52" i="9" s="1"/>
  <c r="L54" i="9"/>
  <c r="L38" i="24"/>
  <c r="L39" i="24" s="1"/>
  <c r="L42" i="24" s="1"/>
  <c r="L22" i="24"/>
  <c r="M18" i="24" s="1"/>
  <c r="T18" i="9"/>
  <c r="T23" i="9" s="1"/>
  <c r="T26" i="9" s="1"/>
  <c r="U5" i="9"/>
  <c r="U18" i="9" s="1"/>
  <c r="G45" i="24"/>
  <c r="G47" i="24" s="1"/>
  <c r="G55" i="9" s="1"/>
  <c r="G57" i="9" s="1"/>
  <c r="H44" i="24"/>
  <c r="R37" i="9"/>
  <c r="R35" i="24"/>
  <c r="R39" i="9"/>
  <c r="R36" i="9"/>
  <c r="R10" i="24"/>
  <c r="R13" i="24" s="1"/>
  <c r="R16" i="24" s="1"/>
  <c r="T30" i="9" l="1"/>
  <c r="T34" i="9" s="1"/>
  <c r="T49" i="9"/>
  <c r="T52" i="9" s="1"/>
  <c r="M21" i="24"/>
  <c r="M24" i="24" s="1"/>
  <c r="H45" i="24"/>
  <c r="H47" i="24" s="1"/>
  <c r="H55" i="9" s="1"/>
  <c r="H57" i="9" s="1"/>
  <c r="I44" i="24"/>
  <c r="S36" i="9"/>
  <c r="S37" i="9" s="1"/>
  <c r="S35" i="24"/>
  <c r="S10" i="24"/>
  <c r="S13" i="24" s="1"/>
  <c r="S16" i="24" s="1"/>
  <c r="R21" i="24"/>
  <c r="R19" i="24"/>
  <c r="R22" i="24" s="1"/>
  <c r="S18" i="24" s="1"/>
  <c r="R24" i="24"/>
  <c r="U30" i="9"/>
  <c r="U34" i="9" s="1"/>
  <c r="U49" i="9"/>
  <c r="U52" i="9" s="1"/>
  <c r="I45" i="24" l="1"/>
  <c r="I47" i="24" s="1"/>
  <c r="I55" i="9" s="1"/>
  <c r="I57" i="9" s="1"/>
  <c r="J44" i="24"/>
  <c r="S24" i="24"/>
  <c r="S19" i="24"/>
  <c r="S22" i="24" s="1"/>
  <c r="T18" i="24" s="1"/>
  <c r="S21" i="24"/>
  <c r="M54" i="9"/>
  <c r="M38" i="24"/>
  <c r="M39" i="24" s="1"/>
  <c r="M42" i="24" s="1"/>
  <c r="S39" i="9"/>
  <c r="R54" i="9"/>
  <c r="R38" i="24"/>
  <c r="R39" i="24" s="1"/>
  <c r="R42" i="24" s="1"/>
  <c r="M22" i="24"/>
  <c r="N18" i="24" s="1"/>
  <c r="U10" i="24"/>
  <c r="U13" i="24" s="1"/>
  <c r="U16" i="24" s="1"/>
  <c r="U36" i="9"/>
  <c r="U37" i="9"/>
  <c r="U35" i="24"/>
  <c r="U39" i="9"/>
  <c r="T35" i="24"/>
  <c r="T36" i="9"/>
  <c r="T37" i="9" s="1"/>
  <c r="T39" i="9" s="1"/>
  <c r="T10" i="24"/>
  <c r="T13" i="24" s="1"/>
  <c r="T16" i="24" s="1"/>
  <c r="T22" i="24" l="1"/>
  <c r="U18" i="24" s="1"/>
  <c r="S38" i="24"/>
  <c r="S39" i="24" s="1"/>
  <c r="S42" i="24" s="1"/>
  <c r="S54" i="9"/>
  <c r="T19" i="24"/>
  <c r="T21" i="24"/>
  <c r="T24" i="24" s="1"/>
  <c r="U19" i="24"/>
  <c r="N21" i="24"/>
  <c r="N24" i="24" s="1"/>
  <c r="J45" i="24"/>
  <c r="J47" i="24" s="1"/>
  <c r="J55" i="9" s="1"/>
  <c r="J57" i="9" s="1"/>
  <c r="K44" i="24"/>
  <c r="T54" i="9" l="1"/>
  <c r="T38" i="24"/>
  <c r="T39" i="24" s="1"/>
  <c r="T42" i="24" s="1"/>
  <c r="K45" i="24"/>
  <c r="K47" i="24" s="1"/>
  <c r="K55" i="9" s="1"/>
  <c r="K57" i="9" s="1"/>
  <c r="U21" i="24"/>
  <c r="U24" i="24" s="1"/>
  <c r="N54" i="9"/>
  <c r="N38" i="24"/>
  <c r="N39" i="24" s="1"/>
  <c r="N42" i="24" s="1"/>
  <c r="N22" i="24"/>
  <c r="O18" i="24" s="1"/>
  <c r="O21" i="24" l="1"/>
  <c r="O24" i="24" s="1"/>
  <c r="U54" i="9"/>
  <c r="U38" i="24"/>
  <c r="U39" i="24" s="1"/>
  <c r="U42" i="24" s="1"/>
  <c r="U22" i="24"/>
  <c r="L44" i="24"/>
  <c r="O38" i="24" l="1"/>
  <c r="O39" i="24" s="1"/>
  <c r="O42" i="24" s="1"/>
  <c r="O54" i="9"/>
  <c r="L45" i="24"/>
  <c r="L47" i="24" s="1"/>
  <c r="L55" i="9" s="1"/>
  <c r="L57" i="9" s="1"/>
  <c r="M44" i="24"/>
  <c r="O22" i="24"/>
  <c r="P18" i="24" s="1"/>
  <c r="P21" i="24" l="1"/>
  <c r="P24" i="24" s="1"/>
  <c r="M45" i="24"/>
  <c r="M47" i="24" s="1"/>
  <c r="M55" i="9" s="1"/>
  <c r="M57" i="9" s="1"/>
  <c r="P38" i="24" l="1"/>
  <c r="P39" i="24" s="1"/>
  <c r="P42" i="24" s="1"/>
  <c r="P54" i="9"/>
  <c r="P22" i="24"/>
  <c r="Q18" i="24" s="1"/>
  <c r="N44" i="24"/>
  <c r="Q21" i="24" l="1"/>
  <c r="Q24" i="24" s="1"/>
  <c r="P44" i="24"/>
  <c r="P45" i="24" s="1"/>
  <c r="P47" i="24" s="1"/>
  <c r="P55" i="9" s="1"/>
  <c r="P57" i="9" s="1"/>
  <c r="N45" i="24"/>
  <c r="N47" i="24" s="1"/>
  <c r="N55" i="9" s="1"/>
  <c r="N57" i="9" s="1"/>
  <c r="O44" i="24"/>
  <c r="O45" i="24" s="1"/>
  <c r="O47" i="24" s="1"/>
  <c r="O55" i="9" s="1"/>
  <c r="O57" i="9" s="1"/>
  <c r="Q54" i="9" l="1"/>
  <c r="Q38" i="24"/>
  <c r="Q39" i="24" s="1"/>
  <c r="Q42" i="24" s="1"/>
  <c r="Q22" i="24"/>
  <c r="Q44" i="24" l="1"/>
  <c r="Q45" i="24"/>
  <c r="Q47" i="24"/>
  <c r="Q55" i="9" s="1"/>
  <c r="Q57" i="9" s="1"/>
  <c r="R44" i="24" l="1"/>
  <c r="R45" i="24" l="1"/>
  <c r="R47" i="24" s="1"/>
  <c r="R55" i="9" s="1"/>
  <c r="R57" i="9" s="1"/>
  <c r="S44" i="24"/>
  <c r="S45" i="24" l="1"/>
  <c r="S47" i="24" s="1"/>
  <c r="S55" i="9" s="1"/>
  <c r="S57" i="9" s="1"/>
  <c r="T44" i="24"/>
  <c r="T45" i="24" l="1"/>
  <c r="T47" i="24" s="1"/>
  <c r="T55" i="9" s="1"/>
  <c r="T57" i="9" s="1"/>
  <c r="U44" i="24"/>
  <c r="U45" i="24" s="1"/>
  <c r="U47" i="24" s="1"/>
  <c r="U55" i="9" s="1"/>
  <c r="U57" i="9" s="1"/>
</calcChain>
</file>

<file path=xl/sharedStrings.xml><?xml version="1.0" encoding="utf-8"?>
<sst xmlns="http://schemas.openxmlformats.org/spreadsheetml/2006/main" count="113" uniqueCount="104">
  <si>
    <t>TECHNICAL ASSUMPTIONS:</t>
  </si>
  <si>
    <t>Number of Turbines</t>
  </si>
  <si>
    <t>Total</t>
  </si>
  <si>
    <t>Amount ('000 $)</t>
  </si>
  <si>
    <t>Term (yrs)</t>
  </si>
  <si>
    <t>Final Maturity</t>
  </si>
  <si>
    <t>Average Life (yrs)</t>
  </si>
  <si>
    <t>Spread (%)</t>
  </si>
  <si>
    <t>Interest Income Rate</t>
  </si>
  <si>
    <t>DEPRECIATION ASSUMPTIONS:</t>
  </si>
  <si>
    <t>Year</t>
  </si>
  <si>
    <t>Method</t>
  </si>
  <si>
    <t>Residual (%)</t>
  </si>
  <si>
    <t>Federal &amp; State Tax Depreciation</t>
  </si>
  <si>
    <t>TAX ASSUMPTIONS:</t>
  </si>
  <si>
    <t>Book Depreciation</t>
  </si>
  <si>
    <t>Federal Income Tax Rate</t>
  </si>
  <si>
    <t>State Income Tax Rate</t>
  </si>
  <si>
    <t>OPERATING COSTS ASSUMPTIONS:</t>
  </si>
  <si>
    <t>Fixed O&amp;M</t>
  </si>
  <si>
    <t>Variable O&amp;M</t>
  </si>
  <si>
    <t>('000 $)</t>
  </si>
  <si>
    <t>Revenue</t>
  </si>
  <si>
    <t>Total Revenue</t>
  </si>
  <si>
    <t>Expense</t>
  </si>
  <si>
    <t>Total Expense</t>
  </si>
  <si>
    <t>EBITDA</t>
  </si>
  <si>
    <t>Depreciation &amp; Amortization</t>
  </si>
  <si>
    <t>EBIT</t>
  </si>
  <si>
    <t>Interest Expense</t>
  </si>
  <si>
    <t>EBT</t>
  </si>
  <si>
    <t>Book State Tax Benefit / (Expense)</t>
  </si>
  <si>
    <t>Shareholder Fed. Tax Benefit / (Expense)</t>
  </si>
  <si>
    <t>Debt Service</t>
  </si>
  <si>
    <t>Pre Tax Cash Flow</t>
  </si>
  <si>
    <t>After Tax Cash Flow</t>
  </si>
  <si>
    <t>STATE TAXES</t>
  </si>
  <si>
    <t>Project</t>
  </si>
  <si>
    <t xml:space="preserve"> State Cash Taxes Benefit (Expense)</t>
  </si>
  <si>
    <t xml:space="preserve"> Federal Cash Taxes Benefit (Expense)</t>
  </si>
  <si>
    <t>Unhide Sub Debt, 1999 Columns</t>
  </si>
  <si>
    <t>Owner's Expense</t>
  </si>
  <si>
    <t>Annual Cost (000$ in Year 2000)</t>
  </si>
  <si>
    <t>Annual Escalator</t>
  </si>
  <si>
    <t>Total State Taxes Utilizing NOLs</t>
  </si>
  <si>
    <t>State Taxable Income</t>
  </si>
  <si>
    <t>Plus Book Depreciation &amp; Amortization</t>
  </si>
  <si>
    <t>Current State Income Tax Expense (Benefit)</t>
  </si>
  <si>
    <t>Beginning NOL's</t>
  </si>
  <si>
    <t>New NOL's</t>
  </si>
  <si>
    <t>Expired NOL's</t>
  </si>
  <si>
    <t>NOL Utilization</t>
  </si>
  <si>
    <t>Ending NOL's</t>
  </si>
  <si>
    <t>Annual Generation (MWh)</t>
  </si>
  <si>
    <t>Numbers of Starts</t>
  </si>
  <si>
    <t>FINANCING ASSUMPTIONS:</t>
  </si>
  <si>
    <t>Debt Financing Summary:</t>
  </si>
  <si>
    <t>ASSUMPTIONS</t>
  </si>
  <si>
    <t>SUMMARY OUTPUT</t>
  </si>
  <si>
    <t>Interest Income</t>
  </si>
  <si>
    <t>Gross Receipts Tax Rate</t>
  </si>
  <si>
    <t>Property Taxes Liability</t>
  </si>
  <si>
    <t>Less Tax Depreciation</t>
  </si>
  <si>
    <t>Energy Charge ($/MWh)</t>
  </si>
  <si>
    <t>After Tax Book Income</t>
  </si>
  <si>
    <t>Required After-Tax Rate of Return (%)</t>
  </si>
  <si>
    <t xml:space="preserve">Treasury Rate (%) </t>
  </si>
  <si>
    <t>All-in Coupon Rate (%)</t>
  </si>
  <si>
    <t>Summer Heat Rate (HHV, Btu/kWh)</t>
  </si>
  <si>
    <t>Start Charge ($/Start/Turbine)</t>
  </si>
  <si>
    <t>Major Maintenance ($/Start/Turbine)</t>
  </si>
  <si>
    <t>Major Maintenance Per Plant</t>
  </si>
  <si>
    <t>PRICING ASSUMPTIONS:</t>
  </si>
  <si>
    <t>Fixed Price Demand Charge ($/kW-month)</t>
  </si>
  <si>
    <t>Summer Capacity (MW)</t>
  </si>
  <si>
    <t>Variable O&amp;M ($/MWh)</t>
  </si>
  <si>
    <t>Property Tax Liability</t>
  </si>
  <si>
    <t xml:space="preserve">EBITDA </t>
  </si>
  <si>
    <t>Pretax Book Income</t>
  </si>
  <si>
    <t>ISO Capacity (MW)</t>
  </si>
  <si>
    <t>ISO Heat Rate (HHV, Btu/kWh)</t>
  </si>
  <si>
    <t>Franchise Tax Rate</t>
  </si>
  <si>
    <t>Other Taxes</t>
  </si>
  <si>
    <t>Debt 1</t>
  </si>
  <si>
    <t>Debt 2</t>
  </si>
  <si>
    <t>Debt 3</t>
  </si>
  <si>
    <t xml:space="preserve">STATE TAX  </t>
  </si>
  <si>
    <t>CASH FLOW</t>
  </si>
  <si>
    <t xml:space="preserve">INCOME STATEMENT </t>
  </si>
  <si>
    <t>Capacity Revenue</t>
  </si>
  <si>
    <t>Energy Revenue</t>
  </si>
  <si>
    <t>Major Maintenance Accrual</t>
  </si>
  <si>
    <t xml:space="preserve">Franchise Tax </t>
  </si>
  <si>
    <t>FEDERAL TAXES</t>
  </si>
  <si>
    <t>Pretax Book Income less Contract Amortization</t>
  </si>
  <si>
    <t>Less: Tax Depreciation</t>
  </si>
  <si>
    <t>Less: State Taxes</t>
  </si>
  <si>
    <t>Federal Taxable Income</t>
  </si>
  <si>
    <t>Federal Tax Rate</t>
  </si>
  <si>
    <t>Federal Tax Expense/ (Benefit)</t>
  </si>
  <si>
    <t>NOL Carryforward</t>
  </si>
  <si>
    <t>Total Federal Cash Taxes Payable/(Benefit)</t>
  </si>
  <si>
    <t xml:space="preserve">FEDERAL TAX  </t>
  </si>
  <si>
    <t>Fuel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</si>
</sst>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1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6" formatCode="_(* #,##0_);_(* \(#,##0\);_(* &quot;-&quot;??_);_(@_)"/>
    <numFmt numFmtId="168" formatCode="_(* #,##0.0_);_(* \(#,##0.0\);_(* &quot;-&quot;??_);_(@_)"/>
    <numFmt numFmtId="169" formatCode="0_)"/>
    <numFmt numFmtId="170" formatCode="0.00_)"/>
    <numFmt numFmtId="171" formatCode="#,##0.0_);\(#,##0.0\)"/>
    <numFmt numFmtId="172" formatCode="#,##0.000_);\(#,##0.000\)"/>
    <numFmt numFmtId="173" formatCode="0.000%"/>
    <numFmt numFmtId="180" formatCode="_(* #,##0.0_);_(* \(#,##0.0\);_(* &quot;-&quot;?_);_(@_)"/>
    <numFmt numFmtId="190" formatCode="0.000"/>
    <numFmt numFmtId="194" formatCode="_(* #,##0.0000_);_(* \(#,##0.0000\);_(* &quot;-&quot;??_);_(@_)"/>
    <numFmt numFmtId="201" formatCode="_(&quot;$&quot;* #,##0.000_);_(&quot;$&quot;* \(#,##0.000\);_(&quot;$&quot;* &quot;-&quot;??_);_(@_)"/>
    <numFmt numFmtId="205" formatCode="#,##0.000_);[Red]\(#,##0.000\)"/>
    <numFmt numFmtId="208" formatCode="_(&quot;$&quot;* #,##0.00000_);_(&quot;$&quot;* \(#,##0.00000\);_(&quot;$&quot;* &quot;-&quot;??_);_(@_)"/>
    <numFmt numFmtId="209" formatCode="&quot;$&quot;#,##0.00000"/>
    <numFmt numFmtId="210" formatCode="0.000000000000000%"/>
    <numFmt numFmtId="231" formatCode="0.000000%"/>
    <numFmt numFmtId="232" formatCode="0.0000000%"/>
    <numFmt numFmtId="238" formatCode="_(* #,##0.0000000000_);_(* \(#,##0.0000000000\);_(* &quot;-&quot;_);_(@_)"/>
    <numFmt numFmtId="240" formatCode="_(* #,##0.000000000000_);_(* \(#,##0.000000000000\);_(* &quot;-&quot;_);_(@_)"/>
    <numFmt numFmtId="250" formatCode="0.0%;\-0.0%;\ &quot;-&quot;_%;@_%"/>
    <numFmt numFmtId="262" formatCode="0.000000%;\-0.000000%;\ &quot;-&quot;_%;@_%"/>
    <numFmt numFmtId="263" formatCode="_(* #,##0.0000_);_(* \(#,##0.0000\);_(* &quot;-&quot;????_);_(@_)"/>
    <numFmt numFmtId="264" formatCode="_(* #,##0.000_);_(* \(#,##0.000\);_(* &quot;-&quot;???_);_(@_)"/>
    <numFmt numFmtId="269" formatCode="_ &quot;$&quot;\ * #,##0_ ;_ &quot;$&quot;\ * \-#,##0_ ;_ &quot;$&quot;\ * &quot;-&quot;_ ;_ @_ "/>
    <numFmt numFmtId="270" formatCode="_ * #,##0_ ;_ * \-#,##0_ ;_ * &quot;-&quot;_ ;_ @_ "/>
    <numFmt numFmtId="271" formatCode="_ &quot;$&quot;\ * #,##0.00_ ;_ &quot;$&quot;\ * \-#,##0.00_ ;_ &quot;$&quot;\ * &quot;-&quot;??_ ;_ @_ "/>
    <numFmt numFmtId="272" formatCode="_ * #,##0.00_ ;_ * \-#,##0.00_ ;_ * &quot;-&quot;??_ ;_ @_ "/>
    <numFmt numFmtId="273" formatCode="_ &quot;$&quot;\ * #,##0.0_ ;_ &quot;$&quot;\ * \-#,##0.0_ ;_ &quot;$&quot;\ * &quot;-&quot;??_ ;_ @_ "/>
    <numFmt numFmtId="281" formatCode="#,##0.0000_);[Red]\(#,##0.0000\)"/>
    <numFmt numFmtId="299" formatCode="m/yy"/>
    <numFmt numFmtId="301" formatCode="0.0000_)"/>
    <numFmt numFmtId="302" formatCode=";;;"/>
    <numFmt numFmtId="304" formatCode="&quot;$&quot;#,##0;[Red]&quot;$&quot;#,##0"/>
    <numFmt numFmtId="305" formatCode="0_);[Red]\(0\)"/>
    <numFmt numFmtId="306" formatCode="_(* #,##0.000000_);_(* \(#,##0.000000\);_(* &quot;-&quot;??_);_(@_)"/>
    <numFmt numFmtId="310" formatCode="0.00000000000000000%"/>
    <numFmt numFmtId="311" formatCode="yyyy"/>
    <numFmt numFmtId="313" formatCode="mmmm\ d\,\ yyyy"/>
    <numFmt numFmtId="315" formatCode="_(* #,##0.00000000_);_(* \(#,##0.00000000\);_(* &quot;-&quot;??_);_(@_)"/>
    <numFmt numFmtId="318" formatCode="0.000000\x_);\(0.000000\x\)"/>
    <numFmt numFmtId="319" formatCode="#,##0.000000_);[Red]\(#,##0.000000\)"/>
    <numFmt numFmtId="320" formatCode="0.00000000000000%"/>
    <numFmt numFmtId="331" formatCode="#,##0.0000000_);[Red]\(#,##0.0000000\)"/>
    <numFmt numFmtId="332" formatCode="#,##0.00000000_);[Red]\(#,##0.00000000\)"/>
    <numFmt numFmtId="333" formatCode="General_)"/>
    <numFmt numFmtId="334" formatCode="dd\-mmm_)"/>
    <numFmt numFmtId="335" formatCode="mmm\-dd"/>
    <numFmt numFmtId="336" formatCode="#,##0;\(#,##0\)"/>
    <numFmt numFmtId="337" formatCode="&quot;$&quot;#,##0;\(&quot;$&quot;#,##0\)"/>
    <numFmt numFmtId="338" formatCode="##0.000\ \¢"/>
    <numFmt numFmtId="339" formatCode="0.000E+00_)"/>
    <numFmt numFmtId="340" formatCode="&quot;$&quot;#,##0.0000000_);\(&quot;$&quot;#,##0.0000000\)"/>
    <numFmt numFmtId="341" formatCode="0.000000000"/>
    <numFmt numFmtId="342" formatCode="0.0000000000"/>
    <numFmt numFmtId="345" formatCode="&quot;$&quot;#,##0.000000000_);\(&quot;$&quot;#,##0.000000000\)"/>
    <numFmt numFmtId="346" formatCode="&quot;$&quot;#,##0.0000000000_);\(&quot;$&quot;#,##0.0000000000\)"/>
    <numFmt numFmtId="347" formatCode="&quot;$&quot;#,##0.000000_);[Red]\(&quot;$&quot;#,##0.000000\)"/>
    <numFmt numFmtId="348" formatCode="&quot;$&quot;#,##0.0000000_);[Red]\(&quot;$&quot;#,##0.0000000\)"/>
    <numFmt numFmtId="350" formatCode="0.0000000_)"/>
    <numFmt numFmtId="352" formatCode="0.000000000_)"/>
    <numFmt numFmtId="353" formatCode="#,##0.0000000000_);[Red]\(#,##0.0000000000\)"/>
    <numFmt numFmtId="354" formatCode="0.0E+00"/>
    <numFmt numFmtId="355" formatCode="0E+00"/>
    <numFmt numFmtId="357" formatCode="mm/dd/yy"/>
  </numFmts>
  <fonts count="81">
    <font>
      <sz val="10"/>
      <name val="Arial"/>
    </font>
    <font>
      <sz val="10"/>
      <name val="Arial"/>
    </font>
    <font>
      <b/>
      <sz val="10"/>
      <name val="Times New Roman"/>
      <family val="1"/>
    </font>
    <font>
      <sz val="10"/>
      <name val="Times New Roman"/>
      <family val="1"/>
    </font>
    <font>
      <sz val="7"/>
      <name val="times new roman"/>
      <family val="1"/>
    </font>
    <font>
      <sz val="9"/>
      <name val="Times New Roman"/>
      <family val="1"/>
    </font>
    <font>
      <sz val="8"/>
      <name val="Arial"/>
    </font>
    <font>
      <b/>
      <sz val="14"/>
      <name val="Times New Roman"/>
      <family val="1"/>
    </font>
    <font>
      <b/>
      <sz val="12"/>
      <name val="Times New Roman"/>
      <family val="1"/>
    </font>
    <font>
      <sz val="8"/>
      <name val="Times New Roman"/>
      <family val="1"/>
    </font>
    <font>
      <b/>
      <u/>
      <sz val="10"/>
      <name val="Times New Roman"/>
      <family val="1"/>
    </font>
    <font>
      <u val="singleAccounting"/>
      <sz val="10"/>
      <name val="Times New Roman"/>
      <family val="1"/>
    </font>
    <font>
      <sz val="10"/>
      <color indexed="12"/>
      <name val="Times New Roman"/>
      <family val="1"/>
    </font>
    <font>
      <u/>
      <sz val="10"/>
      <name val="Times New Roman"/>
      <family val="1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  <font>
      <b/>
      <u/>
      <sz val="12"/>
      <name val="Times New Roman"/>
      <family val="1"/>
    </font>
    <font>
      <sz val="10"/>
      <name val="Arial"/>
      <family val="2"/>
    </font>
    <font>
      <sz val="12"/>
      <name val="Times New Roman"/>
      <family val="1"/>
    </font>
    <font>
      <sz val="12"/>
      <name val="Arial"/>
    </font>
    <font>
      <sz val="10"/>
      <name val="Times New Roman"/>
    </font>
    <font>
      <sz val="12"/>
      <color indexed="8"/>
      <name val="Arial MT"/>
    </font>
    <font>
      <sz val="10"/>
      <color indexed="9"/>
      <name val="Times New Roman"/>
      <family val="1"/>
    </font>
    <font>
      <b/>
      <i/>
      <sz val="12"/>
      <name val="Times New Roman"/>
      <family val="1"/>
    </font>
    <font>
      <b/>
      <sz val="7"/>
      <name val="Times New Roman"/>
      <family val="1"/>
    </font>
    <font>
      <b/>
      <sz val="20"/>
      <name val="Times New Roman"/>
      <family val="1"/>
    </font>
    <font>
      <sz val="10"/>
      <color indexed="12"/>
      <name val="Arial"/>
      <family val="2"/>
    </font>
    <font>
      <u/>
      <sz val="12"/>
      <name val="Times New Roman"/>
      <family val="1"/>
    </font>
    <font>
      <sz val="8"/>
      <name val="Arial"/>
      <family val="2"/>
    </font>
    <font>
      <sz val="12"/>
      <name val="Times New Roman"/>
    </font>
    <font>
      <sz val="10"/>
      <name val="Helv"/>
      <family val="2"/>
    </font>
    <font>
      <sz val="12"/>
      <name val="???"/>
      <family val="1"/>
      <charset val="129"/>
    </font>
    <font>
      <sz val="12"/>
      <name val="???"/>
      <family val="3"/>
      <charset val="129"/>
    </font>
    <font>
      <sz val="10"/>
      <name val="???"/>
      <family val="3"/>
      <charset val="129"/>
    </font>
    <font>
      <sz val="11"/>
      <name val="??"/>
      <family val="3"/>
      <charset val="129"/>
    </font>
    <font>
      <sz val="10"/>
      <name val="MS Sans Serif"/>
      <family val="2"/>
    </font>
    <font>
      <sz val="11"/>
      <name val="???"/>
      <family val="1"/>
      <charset val="129"/>
    </font>
    <font>
      <sz val="11"/>
      <name val="???"/>
      <family val="3"/>
      <charset val="129"/>
    </font>
    <font>
      <sz val="10"/>
      <name val="MS Sans Serif"/>
    </font>
    <font>
      <sz val="10"/>
      <name val="Geneva"/>
      <family val="2"/>
    </font>
    <font>
      <sz val="10"/>
      <name val="Helv"/>
    </font>
    <font>
      <b/>
      <u/>
      <sz val="11"/>
      <color indexed="37"/>
      <name val="Arial"/>
      <family val="2"/>
    </font>
    <font>
      <u/>
      <sz val="8.4"/>
      <color indexed="12"/>
      <name val="Arial"/>
      <family val="2"/>
    </font>
    <font>
      <sz val="7"/>
      <name val="Small Fonts"/>
    </font>
    <font>
      <b/>
      <i/>
      <sz val="16"/>
      <name val="Helv"/>
    </font>
    <font>
      <sz val="12"/>
      <name val="Arial"/>
      <family val="2"/>
    </font>
    <font>
      <sz val="10"/>
      <name val="Courier"/>
    </font>
    <font>
      <sz val="12"/>
      <name val="Helv"/>
      <family val="2"/>
    </font>
    <font>
      <sz val="12"/>
      <name val="Courier"/>
      <family val="3"/>
    </font>
    <font>
      <sz val="8"/>
      <name val="Courier"/>
      <family val="3"/>
    </font>
    <font>
      <sz val="10"/>
      <name val="Book Antiqua"/>
      <family val="1"/>
    </font>
    <font>
      <sz val="8"/>
      <name val="Arial"/>
    </font>
    <font>
      <sz val="8"/>
      <name val="MS Sans Serif"/>
      <family val="2"/>
    </font>
    <font>
      <sz val="10"/>
      <color indexed="8"/>
      <name val="Arial"/>
      <family val="2"/>
    </font>
    <font>
      <sz val="10"/>
      <name val="Courier"/>
      <family val="3"/>
    </font>
    <font>
      <sz val="10"/>
      <color indexed="8"/>
      <name val="MS Sans Serif"/>
    </font>
    <font>
      <sz val="10"/>
      <name val="Univers (W1)"/>
    </font>
    <font>
      <sz val="10"/>
      <name val="Univers (W1)"/>
      <family val="2"/>
    </font>
    <font>
      <b/>
      <sz val="14"/>
      <name val="Times New Roman"/>
    </font>
    <font>
      <sz val="10"/>
      <name val="Geneva"/>
    </font>
    <font>
      <sz val="14"/>
      <name val="AngsanaUPC"/>
      <family val="1"/>
    </font>
    <font>
      <sz val="9"/>
      <name val="Arial Narrow"/>
      <family val="2"/>
    </font>
    <font>
      <sz val="7"/>
      <name val="Arial"/>
      <family val="2"/>
    </font>
    <font>
      <sz val="7"/>
      <name val="Arial"/>
    </font>
    <font>
      <sz val="10"/>
      <name val="Times"/>
    </font>
    <font>
      <sz val="12"/>
      <name val="EucrosiaUPC"/>
      <family val="1"/>
    </font>
    <font>
      <sz val="14"/>
      <name val="CordiaUPC"/>
      <family val="1"/>
    </font>
    <font>
      <sz val="10"/>
      <name val="Advisor SSi"/>
      <family val="1"/>
    </font>
    <font>
      <sz val="14"/>
      <name val="FreesiaUPC"/>
      <family val="1"/>
    </font>
    <font>
      <sz val="12"/>
      <name val="PathWay Access 3.0"/>
      <family val="3"/>
    </font>
    <font>
      <sz val="12"/>
      <name val="Helv"/>
    </font>
    <font>
      <sz val="8.5"/>
      <name val="MS Sans Serif"/>
      <family val="2"/>
    </font>
    <font>
      <sz val="10"/>
      <name val="Arial Narrow"/>
      <family val="2"/>
    </font>
    <font>
      <sz val="9"/>
      <name val="Arial"/>
    </font>
    <font>
      <sz val="11"/>
      <name val="Book Antiqua"/>
      <family val="1"/>
    </font>
    <font>
      <sz val="8"/>
      <name val="Tms Rmn"/>
    </font>
    <font>
      <sz val="10"/>
      <name val="Tms Rmn"/>
    </font>
    <font>
      <sz val="10"/>
      <name val="TimesNewRomanPS"/>
      <family val="1"/>
    </font>
    <font>
      <sz val="8"/>
      <name val="Times New Roman"/>
    </font>
    <font>
      <sz val="8"/>
      <color indexed="12"/>
      <name val="Arial"/>
      <family val="2"/>
    </font>
    <font>
      <b/>
      <sz val="18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43"/>
        <bgColor indexed="64"/>
      </patternFill>
    </fill>
    <fill>
      <patternFill patternType="solid">
        <fgColor indexed="14"/>
        <bgColor indexed="64"/>
      </patternFill>
    </fill>
  </fills>
  <borders count="15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33">
    <xf numFmtId="0" fontId="0" fillId="0" borderId="0"/>
    <xf numFmtId="0" fontId="31" fillId="0" borderId="0"/>
    <xf numFmtId="299" fontId="1" fillId="2" borderId="1">
      <alignment horizontal="center" vertical="center"/>
    </xf>
    <xf numFmtId="43" fontId="1" fillId="0" borderId="0" applyFont="0" applyFill="0" applyBorder="0" applyAlignment="0" applyProtection="0"/>
    <xf numFmtId="6" fontId="34" fillId="0" borderId="0">
      <protection locked="0"/>
    </xf>
    <xf numFmtId="340" fontId="1" fillId="0" borderId="0" applyFont="0" applyFill="0" applyBorder="0" applyAlignment="0" applyProtection="0"/>
    <xf numFmtId="342" fontId="1" fillId="0" borderId="0" applyFont="0" applyFill="0" applyBorder="0" applyAlignment="0" applyProtection="0"/>
    <xf numFmtId="313" fontId="1" fillId="0" borderId="0">
      <protection locked="0"/>
    </xf>
    <xf numFmtId="38" fontId="28" fillId="4" borderId="0" applyNumberFormat="0" applyBorder="0" applyAlignment="0" applyProtection="0"/>
    <xf numFmtId="0" fontId="41" fillId="0" borderId="0" applyNumberFormat="0" applyFill="0" applyBorder="0" applyAlignment="0" applyProtection="0"/>
    <xf numFmtId="14" fontId="1" fillId="0" borderId="0">
      <protection locked="0"/>
    </xf>
    <xf numFmtId="14" fontId="1" fillId="0" borderId="0">
      <protection locked="0"/>
    </xf>
    <xf numFmtId="0" fontId="26" fillId="0" borderId="2" applyNumberFormat="0" applyFill="0" applyAlignment="0" applyProtection="0"/>
    <xf numFmtId="10" fontId="28" fillId="5" borderId="3" applyNumberFormat="0" applyBorder="0" applyAlignment="0" applyProtection="0"/>
    <xf numFmtId="37" fontId="43" fillId="0" borderId="0"/>
    <xf numFmtId="170" fontId="44" fillId="0" borderId="0"/>
    <xf numFmtId="0" fontId="1" fillId="0" borderId="0"/>
    <xf numFmtId="37" fontId="6" fillId="0" borderId="0" applyBorder="0" applyAlignment="0" applyProtection="0">
      <alignment horizontal="center"/>
    </xf>
    <xf numFmtId="0" fontId="1" fillId="0" borderId="0"/>
    <xf numFmtId="0" fontId="20" fillId="0" borderId="0"/>
    <xf numFmtId="0" fontId="3" fillId="0" borderId="0"/>
    <xf numFmtId="9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0" fontId="1" fillId="6" borderId="0"/>
    <xf numFmtId="14" fontId="1" fillId="0" borderId="5">
      <protection locked="0"/>
    </xf>
    <xf numFmtId="331" fontId="1" fillId="0" borderId="0"/>
    <xf numFmtId="38" fontId="28" fillId="8" borderId="0" applyNumberFormat="0" applyBorder="0" applyAlignment="0" applyProtection="0"/>
    <xf numFmtId="37" fontId="28" fillId="8" borderId="0" applyNumberFormat="0" applyBorder="0" applyAlignment="0" applyProtection="0"/>
    <xf numFmtId="37" fontId="6" fillId="0" borderId="0"/>
    <xf numFmtId="37" fontId="6" fillId="4" borderId="0" applyNumberFormat="0" applyBorder="0" applyAlignment="0" applyProtection="0"/>
    <xf numFmtId="3" fontId="79" fillId="9" borderId="2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</cellStyleXfs>
  <cellXfs count="215">
    <xf numFmtId="0" fontId="0" fillId="0" borderId="0" xfId="0"/>
    <xf numFmtId="0" fontId="2" fillId="0" borderId="0" xfId="0" applyFont="1" applyFill="1"/>
    <xf numFmtId="0" fontId="2" fillId="0" borderId="0" xfId="0" applyFont="1" applyFill="1" applyBorder="1" applyAlignment="1">
      <alignment horizontal="left"/>
    </xf>
    <xf numFmtId="0" fontId="3" fillId="0" borderId="0" xfId="0" applyFont="1" applyFill="1" applyAlignment="1">
      <alignment horizontal="left"/>
    </xf>
    <xf numFmtId="0" fontId="4" fillId="0" borderId="0" xfId="0" applyFont="1" applyFill="1"/>
    <xf numFmtId="0" fontId="4" fillId="0" borderId="0" xfId="0" applyFont="1" applyFill="1" applyAlignment="1">
      <alignment horizontal="left"/>
    </xf>
    <xf numFmtId="0" fontId="3" fillId="0" borderId="0" xfId="0" applyFont="1" applyFill="1"/>
    <xf numFmtId="0" fontId="3" fillId="0" borderId="0" xfId="0" applyFont="1" applyFill="1" applyBorder="1"/>
    <xf numFmtId="0" fontId="2" fillId="0" borderId="6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Continuous"/>
    </xf>
    <xf numFmtId="0" fontId="3" fillId="0" borderId="0" xfId="0" applyFont="1" applyFill="1" applyBorder="1" applyAlignment="1">
      <alignment horizontal="centerContinuous"/>
    </xf>
    <xf numFmtId="43" fontId="2" fillId="0" borderId="0" xfId="3" applyFont="1" applyFill="1" applyAlignment="1">
      <alignment horizontal="left"/>
    </xf>
    <xf numFmtId="43" fontId="3" fillId="0" borderId="0" xfId="3" applyFont="1" applyFill="1" applyAlignment="1">
      <alignment horizontal="left"/>
    </xf>
    <xf numFmtId="0" fontId="9" fillId="0" borderId="0" xfId="0" applyFont="1"/>
    <xf numFmtId="0" fontId="3" fillId="0" borderId="0" xfId="0" applyFont="1"/>
    <xf numFmtId="0" fontId="3" fillId="0" borderId="0" xfId="0" applyFont="1" applyBorder="1"/>
    <xf numFmtId="37" fontId="9" fillId="0" borderId="0" xfId="17" applyFont="1" applyAlignment="1"/>
    <xf numFmtId="0" fontId="3" fillId="0" borderId="0" xfId="0" applyFont="1" applyBorder="1" applyAlignment="1" applyProtection="1">
      <alignment horizontal="left"/>
    </xf>
    <xf numFmtId="166" fontId="3" fillId="0" borderId="0" xfId="3" applyNumberFormat="1" applyFont="1" applyBorder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3" fillId="0" borderId="10" xfId="0" applyFont="1" applyBorder="1"/>
    <xf numFmtId="0" fontId="3" fillId="0" borderId="6" xfId="0" applyFont="1" applyBorder="1"/>
    <xf numFmtId="0" fontId="2" fillId="0" borderId="0" xfId="0" applyFont="1" applyBorder="1"/>
    <xf numFmtId="3" fontId="3" fillId="0" borderId="0" xfId="0" applyNumberFormat="1" applyFont="1"/>
    <xf numFmtId="0" fontId="8" fillId="0" borderId="0" xfId="0" applyFont="1" applyFill="1"/>
    <xf numFmtId="0" fontId="7" fillId="0" borderId="0" xfId="0" applyFont="1" applyFill="1"/>
    <xf numFmtId="166" fontId="3" fillId="0" borderId="0" xfId="3" applyNumberFormat="1" applyFont="1" applyFill="1"/>
    <xf numFmtId="0" fontId="2" fillId="0" borderId="0" xfId="0" applyFont="1" applyFill="1" applyBorder="1"/>
    <xf numFmtId="0" fontId="22" fillId="0" borderId="0" xfId="0" applyFont="1" applyFill="1" applyBorder="1"/>
    <xf numFmtId="166" fontId="3" fillId="0" borderId="0" xfId="3" applyNumberFormat="1" applyFont="1" applyFill="1" applyBorder="1"/>
    <xf numFmtId="166" fontId="4" fillId="0" borderId="0" xfId="3" applyNumberFormat="1" applyFont="1" applyFill="1"/>
    <xf numFmtId="166" fontId="4" fillId="0" borderId="0" xfId="3" applyNumberFormat="1" applyFont="1" applyFill="1" applyBorder="1"/>
    <xf numFmtId="0" fontId="4" fillId="0" borderId="0" xfId="0" applyFont="1" applyFill="1" applyBorder="1"/>
    <xf numFmtId="0" fontId="8" fillId="0" borderId="0" xfId="0" applyFont="1" applyFill="1" applyBorder="1"/>
    <xf numFmtId="38" fontId="3" fillId="0" borderId="0" xfId="3" applyNumberFormat="1" applyFont="1" applyFill="1"/>
    <xf numFmtId="168" fontId="3" fillId="0" borderId="0" xfId="3" applyNumberFormat="1" applyFont="1" applyFill="1"/>
    <xf numFmtId="43" fontId="3" fillId="0" borderId="0" xfId="3" applyFont="1" applyFill="1" applyBorder="1"/>
    <xf numFmtId="37" fontId="3" fillId="0" borderId="0" xfId="0" applyNumberFormat="1" applyFont="1" applyFill="1" applyBorder="1"/>
    <xf numFmtId="37" fontId="2" fillId="0" borderId="0" xfId="0" applyNumberFormat="1" applyFont="1" applyFill="1" applyBorder="1"/>
    <xf numFmtId="43" fontId="2" fillId="0" borderId="0" xfId="3" applyFont="1" applyFill="1" applyBorder="1" applyAlignment="1">
      <alignment horizontal="left"/>
    </xf>
    <xf numFmtId="43" fontId="3" fillId="0" borderId="0" xfId="3" applyFont="1" applyFill="1" applyBorder="1" applyAlignment="1">
      <alignment horizontal="left"/>
    </xf>
    <xf numFmtId="43" fontId="2" fillId="0" borderId="0" xfId="3" applyFont="1" applyFill="1" applyBorder="1"/>
    <xf numFmtId="43" fontId="5" fillId="0" borderId="0" xfId="3" applyFont="1" applyFill="1" applyBorder="1" applyAlignment="1">
      <alignment horizontal="left"/>
    </xf>
    <xf numFmtId="43" fontId="15" fillId="0" borderId="0" xfId="3" applyFont="1" applyFill="1" applyBorder="1" applyAlignment="1">
      <alignment horizontal="left"/>
    </xf>
    <xf numFmtId="168" fontId="3" fillId="0" borderId="0" xfId="3" applyNumberFormat="1" applyFont="1" applyFill="1" applyBorder="1"/>
    <xf numFmtId="0" fontId="7" fillId="0" borderId="0" xfId="0" applyFont="1" applyFill="1" applyBorder="1"/>
    <xf numFmtId="0" fontId="7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41" fontId="3" fillId="0" borderId="0" xfId="0" applyNumberFormat="1" applyFont="1" applyFill="1" applyBorder="1"/>
    <xf numFmtId="9" fontId="2" fillId="0" borderId="0" xfId="21" applyFont="1" applyFill="1" applyBorder="1"/>
    <xf numFmtId="0" fontId="14" fillId="0" borderId="0" xfId="20" applyFont="1" applyFill="1" applyBorder="1" applyAlignment="1" applyProtection="1">
      <alignment horizontal="left"/>
    </xf>
    <xf numFmtId="0" fontId="14" fillId="0" borderId="0" xfId="20" applyFont="1" applyFill="1" applyBorder="1" applyAlignment="1">
      <alignment horizontal="center"/>
    </xf>
    <xf numFmtId="38" fontId="3" fillId="0" borderId="0" xfId="0" applyNumberFormat="1" applyFont="1" applyFill="1" applyBorder="1"/>
    <xf numFmtId="9" fontId="3" fillId="0" borderId="0" xfId="0" applyNumberFormat="1" applyFont="1" applyFill="1" applyBorder="1"/>
    <xf numFmtId="40" fontId="3" fillId="0" borderId="0" xfId="0" applyNumberFormat="1" applyFont="1" applyFill="1" applyBorder="1"/>
    <xf numFmtId="0" fontId="15" fillId="0" borderId="0" xfId="20" applyFont="1" applyFill="1" applyBorder="1" applyAlignment="1" applyProtection="1">
      <alignment horizontal="left"/>
    </xf>
    <xf numFmtId="190" fontId="3" fillId="0" borderId="0" xfId="0" applyNumberFormat="1" applyFont="1" applyFill="1" applyBorder="1"/>
    <xf numFmtId="172" fontId="15" fillId="0" borderId="0" xfId="0" applyNumberFormat="1" applyFont="1" applyFill="1" applyBorder="1" applyProtection="1"/>
    <xf numFmtId="166" fontId="12" fillId="0" borderId="0" xfId="3" applyNumberFormat="1" applyFont="1" applyFill="1" applyBorder="1"/>
    <xf numFmtId="166" fontId="3" fillId="0" borderId="0" xfId="0" applyNumberFormat="1" applyFont="1" applyFill="1" applyBorder="1"/>
    <xf numFmtId="41" fontId="12" fillId="0" borderId="0" xfId="0" applyNumberFormat="1" applyFont="1" applyFill="1" applyBorder="1"/>
    <xf numFmtId="41" fontId="2" fillId="0" borderId="0" xfId="0" applyNumberFormat="1" applyFont="1" applyFill="1" applyBorder="1"/>
    <xf numFmtId="41" fontId="15" fillId="0" borderId="0" xfId="0" applyNumberFormat="1" applyFont="1" applyFill="1" applyBorder="1"/>
    <xf numFmtId="0" fontId="12" fillId="0" borderId="0" xfId="0" applyFont="1" applyFill="1" applyBorder="1"/>
    <xf numFmtId="37" fontId="12" fillId="0" borderId="0" xfId="0" applyNumberFormat="1" applyFont="1" applyFill="1" applyBorder="1"/>
    <xf numFmtId="0" fontId="7" fillId="0" borderId="0" xfId="18" applyFont="1" applyFill="1" applyBorder="1"/>
    <xf numFmtId="0" fontId="2" fillId="0" borderId="0" xfId="18" applyFont="1" applyFill="1" applyBorder="1"/>
    <xf numFmtId="0" fontId="3" fillId="0" borderId="0" xfId="18" applyFont="1" applyFill="1" applyBorder="1"/>
    <xf numFmtId="0" fontId="2" fillId="0" borderId="0" xfId="18" applyFont="1" applyFill="1" applyBorder="1" applyAlignment="1">
      <alignment horizontal="center"/>
    </xf>
    <xf numFmtId="0" fontId="2" fillId="0" borderId="0" xfId="19" applyFont="1" applyFill="1" applyBorder="1"/>
    <xf numFmtId="0" fontId="3" fillId="0" borderId="0" xfId="19" applyFont="1" applyFill="1" applyBorder="1"/>
    <xf numFmtId="164" fontId="2" fillId="0" borderId="0" xfId="21" applyNumberFormat="1" applyFont="1" applyFill="1" applyBorder="1"/>
    <xf numFmtId="0" fontId="2" fillId="0" borderId="0" xfId="18" applyFont="1" applyFill="1" applyBorder="1" applyAlignment="1">
      <alignment horizontal="left"/>
    </xf>
    <xf numFmtId="41" fontId="3" fillId="0" borderId="0" xfId="18" applyNumberFormat="1" applyFont="1" applyFill="1" applyBorder="1"/>
    <xf numFmtId="168" fontId="3" fillId="0" borderId="0" xfId="3" applyNumberFormat="1" applyFont="1" applyFill="1" applyBorder="1" applyAlignment="1">
      <alignment horizontal="left"/>
    </xf>
    <xf numFmtId="10" fontId="3" fillId="0" borderId="0" xfId="21" applyNumberFormat="1" applyFont="1" applyFill="1" applyBorder="1"/>
    <xf numFmtId="43" fontId="4" fillId="0" borderId="0" xfId="3" applyFont="1" applyFill="1" applyBorder="1" applyAlignment="1">
      <alignment horizontal="left"/>
    </xf>
    <xf numFmtId="0" fontId="4" fillId="0" borderId="0" xfId="18" applyFont="1" applyFill="1" applyBorder="1"/>
    <xf numFmtId="43" fontId="24" fillId="0" borderId="0" xfId="3" applyFont="1" applyFill="1" applyBorder="1"/>
    <xf numFmtId="0" fontId="2" fillId="0" borderId="0" xfId="0" applyFont="1" applyFill="1" applyBorder="1" applyAlignment="1">
      <alignment horizontal="right"/>
    </xf>
    <xf numFmtId="0" fontId="15" fillId="0" borderId="0" xfId="0" applyFont="1" applyFill="1" applyBorder="1" applyAlignment="1">
      <alignment horizontal="left"/>
    </xf>
    <xf numFmtId="38" fontId="13" fillId="0" borderId="0" xfId="0" applyNumberFormat="1" applyFont="1" applyFill="1"/>
    <xf numFmtId="38" fontId="3" fillId="0" borderId="0" xfId="0" applyNumberFormat="1" applyFont="1" applyFill="1"/>
    <xf numFmtId="38" fontId="3" fillId="0" borderId="0" xfId="3" applyNumberFormat="1" applyFont="1" applyFill="1" applyBorder="1"/>
    <xf numFmtId="38" fontId="4" fillId="0" borderId="0" xfId="3" applyNumberFormat="1" applyFont="1" applyFill="1"/>
    <xf numFmtId="38" fontId="4" fillId="0" borderId="0" xfId="3" applyNumberFormat="1" applyFont="1" applyFill="1" applyBorder="1"/>
    <xf numFmtId="38" fontId="2" fillId="0" borderId="0" xfId="0" applyNumberFormat="1" applyFont="1" applyFill="1"/>
    <xf numFmtId="38" fontId="2" fillId="0" borderId="0" xfId="0" applyNumberFormat="1" applyFont="1" applyFill="1" applyBorder="1"/>
    <xf numFmtId="38" fontId="8" fillId="0" borderId="0" xfId="0" applyNumberFormat="1" applyFont="1" applyFill="1"/>
    <xf numFmtId="38" fontId="13" fillId="0" borderId="0" xfId="3" applyNumberFormat="1" applyFont="1" applyFill="1"/>
    <xf numFmtId="38" fontId="2" fillId="0" borderId="0" xfId="3" applyNumberFormat="1" applyFont="1" applyFill="1" applyBorder="1"/>
    <xf numFmtId="38" fontId="8" fillId="0" borderId="0" xfId="3" applyNumberFormat="1" applyFont="1" applyFill="1"/>
    <xf numFmtId="37" fontId="9" fillId="0" borderId="0" xfId="17" applyFont="1" applyAlignment="1">
      <alignment horizontal="right"/>
    </xf>
    <xf numFmtId="0" fontId="25" fillId="0" borderId="0" xfId="0" applyFont="1"/>
    <xf numFmtId="0" fontId="3" fillId="0" borderId="11" xfId="0" applyFont="1" applyBorder="1"/>
    <xf numFmtId="38" fontId="3" fillId="0" borderId="0" xfId="0" applyNumberFormat="1" applyFont="1" applyBorder="1"/>
    <xf numFmtId="0" fontId="2" fillId="0" borderId="7" xfId="0" applyFont="1" applyBorder="1"/>
    <xf numFmtId="0" fontId="8" fillId="0" borderId="0" xfId="0" applyFont="1" applyBorder="1" applyAlignment="1">
      <alignment horizontal="left"/>
    </xf>
    <xf numFmtId="0" fontId="16" fillId="0" borderId="12" xfId="0" applyFont="1" applyFill="1" applyBorder="1"/>
    <xf numFmtId="0" fontId="16" fillId="0" borderId="12" xfId="0" applyFont="1" applyFill="1" applyBorder="1" applyAlignment="1" applyProtection="1">
      <alignment horizontal="left"/>
    </xf>
    <xf numFmtId="0" fontId="27" fillId="0" borderId="0" xfId="0" applyFont="1" applyBorder="1" applyAlignment="1">
      <alignment horizontal="center"/>
    </xf>
    <xf numFmtId="0" fontId="18" fillId="0" borderId="0" xfId="0" applyFont="1" applyBorder="1"/>
    <xf numFmtId="0" fontId="18" fillId="0" borderId="10" xfId="0" applyFont="1" applyBorder="1"/>
    <xf numFmtId="0" fontId="18" fillId="0" borderId="9" xfId="0" applyFont="1" applyBorder="1"/>
    <xf numFmtId="0" fontId="18" fillId="0" borderId="13" xfId="0" applyFont="1" applyBorder="1"/>
    <xf numFmtId="0" fontId="18" fillId="0" borderId="6" xfId="0" applyFont="1" applyBorder="1"/>
    <xf numFmtId="0" fontId="27" fillId="0" borderId="10" xfId="0" applyFont="1" applyBorder="1"/>
    <xf numFmtId="0" fontId="18" fillId="0" borderId="10" xfId="0" applyFont="1" applyBorder="1" applyAlignment="1">
      <alignment horizontal="left"/>
    </xf>
    <xf numFmtId="173" fontId="18" fillId="0" borderId="0" xfId="0" applyNumberFormat="1" applyFont="1" applyBorder="1" applyAlignment="1">
      <alignment horizontal="center"/>
    </xf>
    <xf numFmtId="0" fontId="18" fillId="0" borderId="7" xfId="0" applyFont="1" applyFill="1" applyBorder="1"/>
    <xf numFmtId="0" fontId="16" fillId="0" borderId="7" xfId="0" applyFont="1" applyFill="1" applyBorder="1" applyAlignment="1">
      <alignment horizontal="centerContinuous"/>
    </xf>
    <xf numFmtId="0" fontId="18" fillId="0" borderId="10" xfId="0" applyFont="1" applyFill="1" applyBorder="1"/>
    <xf numFmtId="0" fontId="18" fillId="0" borderId="13" xfId="0" applyFont="1" applyFill="1" applyBorder="1"/>
    <xf numFmtId="0" fontId="18" fillId="0" borderId="7" xfId="0" applyFont="1" applyBorder="1"/>
    <xf numFmtId="0" fontId="18" fillId="0" borderId="8" xfId="0" applyFont="1" applyBorder="1"/>
    <xf numFmtId="0" fontId="23" fillId="4" borderId="0" xfId="0" applyFont="1" applyFill="1" applyBorder="1" applyAlignment="1">
      <alignment horizontal="center"/>
    </xf>
    <xf numFmtId="0" fontId="2" fillId="0" borderId="6" xfId="0" applyNumberFormat="1" applyFont="1" applyFill="1" applyBorder="1" applyAlignment="1">
      <alignment horizontal="left"/>
    </xf>
    <xf numFmtId="43" fontId="8" fillId="0" borderId="0" xfId="3" applyFont="1" applyFill="1" applyAlignment="1">
      <alignment horizontal="left"/>
    </xf>
    <xf numFmtId="0" fontId="2" fillId="0" borderId="0" xfId="0" applyNumberFormat="1" applyFont="1" applyFill="1" applyBorder="1" applyAlignment="1">
      <alignment horizontal="left"/>
    </xf>
    <xf numFmtId="0" fontId="10" fillId="0" borderId="0" xfId="0" applyFont="1" applyBorder="1" applyAlignment="1" applyProtection="1">
      <alignment horizontal="left"/>
    </xf>
    <xf numFmtId="0" fontId="2" fillId="0" borderId="0" xfId="0" applyFont="1" applyBorder="1" applyAlignment="1" applyProtection="1">
      <alignment horizontal="left"/>
    </xf>
    <xf numFmtId="0" fontId="16" fillId="0" borderId="0" xfId="0" applyFont="1" applyBorder="1"/>
    <xf numFmtId="37" fontId="22" fillId="0" borderId="0" xfId="17" applyFont="1" applyBorder="1" applyAlignment="1"/>
    <xf numFmtId="37" fontId="22" fillId="0" borderId="0" xfId="17" applyFont="1" applyBorder="1" applyAlignment="1">
      <alignment horizontal="right"/>
    </xf>
    <xf numFmtId="0" fontId="15" fillId="0" borderId="0" xfId="0" applyFont="1" applyBorder="1"/>
    <xf numFmtId="38" fontId="27" fillId="0" borderId="0" xfId="3" applyNumberFormat="1" applyFont="1" applyBorder="1" applyAlignment="1">
      <alignment horizontal="center"/>
    </xf>
    <xf numFmtId="0" fontId="27" fillId="0" borderId="0" xfId="0" applyFont="1" applyFill="1" applyBorder="1" applyAlignment="1">
      <alignment horizontal="center"/>
    </xf>
    <xf numFmtId="9" fontId="18" fillId="0" borderId="0" xfId="21" applyFont="1" applyFill="1" applyBorder="1" applyAlignment="1">
      <alignment horizontal="center"/>
    </xf>
    <xf numFmtId="38" fontId="18" fillId="0" borderId="0" xfId="0" applyNumberFormat="1" applyFont="1" applyFill="1" applyBorder="1" applyAlignment="1">
      <alignment horizontal="center"/>
    </xf>
    <xf numFmtId="38" fontId="18" fillId="0" borderId="0" xfId="0" applyNumberFormat="1" applyFont="1"/>
    <xf numFmtId="0" fontId="80" fillId="0" borderId="0" xfId="0" applyFont="1"/>
    <xf numFmtId="10" fontId="27" fillId="0" borderId="0" xfId="0" applyNumberFormat="1" applyFont="1" applyBorder="1" applyAlignment="1" applyProtection="1">
      <alignment horizontal="center"/>
    </xf>
    <xf numFmtId="10" fontId="8" fillId="0" borderId="0" xfId="0" applyNumberFormat="1" applyFont="1" applyFill="1" applyBorder="1"/>
    <xf numFmtId="0" fontId="18" fillId="0" borderId="10" xfId="0" applyFont="1" applyFill="1" applyBorder="1" applyAlignment="1" applyProtection="1">
      <alignment horizontal="left"/>
    </xf>
    <xf numFmtId="10" fontId="18" fillId="8" borderId="0" xfId="0" applyNumberFormat="1" applyFont="1" applyFill="1" applyBorder="1" applyAlignment="1">
      <alignment horizontal="center"/>
    </xf>
    <xf numFmtId="173" fontId="18" fillId="8" borderId="0" xfId="0" applyNumberFormat="1" applyFont="1" applyFill="1" applyBorder="1" applyAlignment="1">
      <alignment horizontal="center"/>
    </xf>
    <xf numFmtId="173" fontId="27" fillId="8" borderId="0" xfId="0" applyNumberFormat="1" applyFont="1" applyFill="1" applyBorder="1" applyAlignment="1">
      <alignment horizontal="center"/>
    </xf>
    <xf numFmtId="43" fontId="18" fillId="0" borderId="0" xfId="3" applyFont="1" applyFill="1" applyBorder="1" applyAlignment="1">
      <alignment horizontal="center"/>
    </xf>
    <xf numFmtId="3" fontId="18" fillId="0" borderId="0" xfId="3" applyNumberFormat="1" applyFont="1" applyBorder="1" applyAlignment="1">
      <alignment horizontal="center"/>
    </xf>
    <xf numFmtId="0" fontId="16" fillId="0" borderId="10" xfId="0" applyFont="1" applyBorder="1"/>
    <xf numFmtId="15" fontId="18" fillId="8" borderId="0" xfId="0" applyNumberFormat="1" applyFont="1" applyFill="1" applyBorder="1" applyAlignment="1">
      <alignment horizontal="center"/>
    </xf>
    <xf numFmtId="0" fontId="13" fillId="0" borderId="0" xfId="0" applyFont="1" applyFill="1"/>
    <xf numFmtId="0" fontId="18" fillId="0" borderId="0" xfId="0" applyFont="1" applyBorder="1" applyAlignment="1">
      <alignment horizontal="center"/>
    </xf>
    <xf numFmtId="0" fontId="27" fillId="0" borderId="8" xfId="0" applyFont="1" applyFill="1" applyBorder="1" applyAlignment="1">
      <alignment horizontal="center"/>
    </xf>
    <xf numFmtId="0" fontId="18" fillId="0" borderId="9" xfId="0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0" fontId="0" fillId="0" borderId="0" xfId="0" applyBorder="1"/>
    <xf numFmtId="190" fontId="3" fillId="0" borderId="0" xfId="0" applyNumberFormat="1" applyFont="1" applyBorder="1"/>
    <xf numFmtId="0" fontId="8" fillId="0" borderId="0" xfId="0" applyFont="1" applyBorder="1" applyAlignment="1">
      <alignment horizontal="center"/>
    </xf>
    <xf numFmtId="166" fontId="2" fillId="0" borderId="0" xfId="3" applyNumberFormat="1" applyFont="1" applyFill="1" applyBorder="1" applyAlignment="1">
      <alignment horizontal="centerContinuous"/>
    </xf>
    <xf numFmtId="166" fontId="3" fillId="0" borderId="0" xfId="0" applyNumberFormat="1" applyFont="1" applyFill="1"/>
    <xf numFmtId="10" fontId="13" fillId="0" borderId="0" xfId="3" applyNumberFormat="1" applyFont="1" applyFill="1" applyBorder="1"/>
    <xf numFmtId="3" fontId="3" fillId="0" borderId="0" xfId="0" applyNumberFormat="1" applyFont="1" applyBorder="1"/>
    <xf numFmtId="38" fontId="3" fillId="8" borderId="0" xfId="0" applyNumberFormat="1" applyFont="1" applyFill="1"/>
    <xf numFmtId="0" fontId="18" fillId="0" borderId="13" xfId="0" applyFont="1" applyBorder="1" applyAlignment="1">
      <alignment horizontal="left"/>
    </xf>
    <xf numFmtId="37" fontId="18" fillId="8" borderId="0" xfId="0" applyNumberFormat="1" applyFont="1" applyFill="1" applyBorder="1" applyAlignment="1">
      <alignment horizontal="center"/>
    </xf>
    <xf numFmtId="0" fontId="0" fillId="0" borderId="6" xfId="0" applyBorder="1"/>
    <xf numFmtId="10" fontId="27" fillId="0" borderId="0" xfId="0" applyNumberFormat="1" applyFont="1" applyBorder="1" applyAlignment="1">
      <alignment horizontal="left"/>
    </xf>
    <xf numFmtId="357" fontId="13" fillId="0" borderId="0" xfId="0" applyNumberFormat="1" applyFont="1" applyFill="1" applyBorder="1"/>
    <xf numFmtId="9" fontId="3" fillId="0" borderId="0" xfId="3" applyNumberFormat="1" applyFont="1" applyFill="1" applyBorder="1" applyAlignment="1">
      <alignment horizontal="right"/>
    </xf>
    <xf numFmtId="164" fontId="8" fillId="8" borderId="6" xfId="21" applyNumberFormat="1" applyFont="1" applyFill="1" applyBorder="1" applyAlignment="1">
      <alignment horizontal="center"/>
    </xf>
    <xf numFmtId="3" fontId="3" fillId="0" borderId="0" xfId="3" applyNumberFormat="1" applyFont="1" applyFill="1"/>
    <xf numFmtId="0" fontId="16" fillId="0" borderId="8" xfId="0" applyFont="1" applyBorder="1" applyAlignment="1">
      <alignment horizontal="center"/>
    </xf>
    <xf numFmtId="38" fontId="18" fillId="8" borderId="9" xfId="0" applyNumberFormat="1" applyFont="1" applyFill="1" applyBorder="1" applyAlignment="1">
      <alignment horizontal="center"/>
    </xf>
    <xf numFmtId="38" fontId="18" fillId="8" borderId="11" xfId="0" applyNumberFormat="1" applyFont="1" applyFill="1" applyBorder="1" applyAlignment="1">
      <alignment horizontal="center"/>
    </xf>
    <xf numFmtId="40" fontId="18" fillId="8" borderId="9" xfId="0" applyNumberFormat="1" applyFont="1" applyFill="1" applyBorder="1" applyAlignment="1">
      <alignment horizontal="center"/>
    </xf>
    <xf numFmtId="3" fontId="18" fillId="8" borderId="11" xfId="0" applyNumberFormat="1" applyFont="1" applyFill="1" applyBorder="1" applyAlignment="1">
      <alignment horizontal="center"/>
    </xf>
    <xf numFmtId="0" fontId="18" fillId="0" borderId="8" xfId="0" applyFont="1" applyBorder="1" applyAlignment="1">
      <alignment horizontal="center"/>
    </xf>
    <xf numFmtId="39" fontId="18" fillId="8" borderId="9" xfId="3" applyNumberFormat="1" applyFont="1" applyFill="1" applyBorder="1" applyAlignment="1">
      <alignment horizontal="center"/>
    </xf>
    <xf numFmtId="10" fontId="18" fillId="8" borderId="9" xfId="0" applyNumberFormat="1" applyFont="1" applyFill="1" applyBorder="1" applyAlignment="1">
      <alignment horizontal="center"/>
    </xf>
    <xf numFmtId="0" fontId="3" fillId="0" borderId="9" xfId="0" applyFont="1" applyBorder="1" applyAlignment="1">
      <alignment horizontal="center"/>
    </xf>
    <xf numFmtId="166" fontId="3" fillId="0" borderId="9" xfId="3" applyNumberFormat="1" applyFont="1" applyBorder="1" applyAlignment="1">
      <alignment horizontal="center"/>
    </xf>
    <xf numFmtId="3" fontId="18" fillId="8" borderId="9" xfId="3" applyNumberFormat="1" applyFont="1" applyFill="1" applyBorder="1" applyAlignment="1">
      <alignment horizontal="center"/>
    </xf>
    <xf numFmtId="10" fontId="18" fillId="8" borderId="9" xfId="21" applyNumberFormat="1" applyFont="1" applyFill="1" applyBorder="1" applyAlignment="1">
      <alignment horizontal="center"/>
    </xf>
    <xf numFmtId="10" fontId="18" fillId="8" borderId="11" xfId="21" applyNumberFormat="1" applyFont="1" applyFill="1" applyBorder="1" applyAlignment="1">
      <alignment horizontal="center"/>
    </xf>
    <xf numFmtId="38" fontId="3" fillId="8" borderId="4" xfId="0" applyNumberFormat="1" applyFont="1" applyFill="1" applyBorder="1"/>
    <xf numFmtId="38" fontId="13" fillId="8" borderId="4" xfId="3" applyNumberFormat="1" applyFont="1" applyFill="1" applyBorder="1"/>
    <xf numFmtId="3" fontId="3" fillId="0" borderId="0" xfId="3" applyNumberFormat="1" applyFont="1" applyBorder="1" applyProtection="1"/>
    <xf numFmtId="3" fontId="3" fillId="0" borderId="0" xfId="3" applyNumberFormat="1" applyFont="1" applyBorder="1"/>
    <xf numFmtId="3" fontId="3" fillId="0" borderId="0" xfId="3" applyNumberFormat="1" applyFont="1" applyFill="1" applyBorder="1" applyProtection="1"/>
    <xf numFmtId="3" fontId="13" fillId="0" borderId="0" xfId="3" applyNumberFormat="1" applyFont="1" applyBorder="1" applyProtection="1"/>
    <xf numFmtId="3" fontId="2" fillId="0" borderId="14" xfId="3" applyNumberFormat="1" applyFont="1" applyBorder="1"/>
    <xf numFmtId="0" fontId="7" fillId="0" borderId="0" xfId="16" applyFont="1" applyFill="1" applyBorder="1"/>
    <xf numFmtId="0" fontId="16" fillId="8" borderId="9" xfId="0" applyFont="1" applyFill="1" applyBorder="1" applyAlignment="1">
      <alignment horizontal="center"/>
    </xf>
    <xf numFmtId="38" fontId="18" fillId="8" borderId="0" xfId="0" applyNumberFormat="1" applyFont="1" applyFill="1" applyBorder="1" applyAlignment="1">
      <alignment horizontal="center"/>
    </xf>
    <xf numFmtId="43" fontId="18" fillId="8" borderId="0" xfId="3" applyFont="1" applyFill="1" applyBorder="1" applyAlignment="1">
      <alignment horizontal="center"/>
    </xf>
    <xf numFmtId="9" fontId="18" fillId="8" borderId="0" xfId="21" applyFont="1" applyFill="1" applyBorder="1" applyAlignment="1">
      <alignment horizontal="center"/>
    </xf>
    <xf numFmtId="38" fontId="18" fillId="8" borderId="6" xfId="0" applyNumberFormat="1" applyFont="1" applyFill="1" applyBorder="1" applyAlignment="1">
      <alignment horizontal="center"/>
    </xf>
    <xf numFmtId="43" fontId="18" fillId="8" borderId="6" xfId="3" applyFont="1" applyFill="1" applyBorder="1" applyAlignment="1">
      <alignment horizontal="center"/>
    </xf>
    <xf numFmtId="9" fontId="18" fillId="8" borderId="6" xfId="21" applyFont="1" applyFill="1" applyBorder="1" applyAlignment="1">
      <alignment horizontal="center"/>
    </xf>
    <xf numFmtId="0" fontId="23" fillId="4" borderId="9" xfId="0" applyFont="1" applyFill="1" applyBorder="1" applyAlignment="1">
      <alignment horizontal="center"/>
    </xf>
    <xf numFmtId="0" fontId="0" fillId="0" borderId="10" xfId="0" applyBorder="1"/>
    <xf numFmtId="37" fontId="8" fillId="0" borderId="9" xfId="0" applyNumberFormat="1" applyFont="1" applyFill="1" applyBorder="1" applyAlignment="1">
      <alignment horizontal="center"/>
    </xf>
    <xf numFmtId="2" fontId="8" fillId="0" borderId="9" xfId="0" applyNumberFormat="1" applyFont="1" applyBorder="1" applyAlignment="1">
      <alignment horizontal="center"/>
    </xf>
    <xf numFmtId="39" fontId="8" fillId="0" borderId="9" xfId="0" applyNumberFormat="1" applyFont="1" applyFill="1" applyBorder="1" applyAlignment="1">
      <alignment horizontal="center"/>
    </xf>
    <xf numFmtId="173" fontId="8" fillId="0" borderId="9" xfId="21" applyNumberFormat="1" applyFont="1" applyFill="1" applyBorder="1" applyAlignment="1">
      <alignment horizontal="center"/>
    </xf>
    <xf numFmtId="173" fontId="16" fillId="0" borderId="9" xfId="21" applyNumberFormat="1" applyFont="1" applyFill="1" applyBorder="1" applyAlignment="1">
      <alignment horizontal="center"/>
    </xf>
    <xf numFmtId="173" fontId="3" fillId="0" borderId="9" xfId="0" applyNumberFormat="1" applyFont="1" applyBorder="1" applyAlignment="1">
      <alignment horizontal="center"/>
    </xf>
    <xf numFmtId="2" fontId="3" fillId="0" borderId="9" xfId="0" applyNumberFormat="1" applyFont="1" applyBorder="1"/>
    <xf numFmtId="3" fontId="3" fillId="8" borderId="0" xfId="3" applyNumberFormat="1" applyFont="1" applyFill="1"/>
    <xf numFmtId="3" fontId="3" fillId="8" borderId="4" xfId="3" applyNumberFormat="1" applyFont="1" applyFill="1" applyBorder="1"/>
    <xf numFmtId="166" fontId="3" fillId="0" borderId="0" xfId="3" applyNumberFormat="1" applyFont="1" applyBorder="1" applyProtection="1"/>
    <xf numFmtId="166" fontId="11" fillId="0" borderId="0" xfId="3" applyNumberFormat="1" applyFont="1" applyBorder="1" applyProtection="1"/>
    <xf numFmtId="166" fontId="2" fillId="0" borderId="0" xfId="3" applyNumberFormat="1" applyFont="1" applyBorder="1" applyProtection="1"/>
    <xf numFmtId="9" fontId="13" fillId="0" borderId="0" xfId="3" applyNumberFormat="1" applyFont="1" applyBorder="1"/>
    <xf numFmtId="166" fontId="3" fillId="0" borderId="0" xfId="3" applyNumberFormat="1" applyFont="1" applyFill="1" applyBorder="1" applyProtection="1"/>
    <xf numFmtId="166" fontId="2" fillId="0" borderId="5" xfId="3" quotePrefix="1" applyNumberFormat="1" applyFont="1" applyBorder="1" applyProtection="1"/>
    <xf numFmtId="38" fontId="3" fillId="0" borderId="4" xfId="3" applyNumberFormat="1" applyFont="1" applyFill="1" applyBorder="1"/>
    <xf numFmtId="37" fontId="3" fillId="0" borderId="0" xfId="3" applyNumberFormat="1" applyFont="1" applyBorder="1" applyProtection="1"/>
    <xf numFmtId="37" fontId="11" fillId="8" borderId="0" xfId="3" applyNumberFormat="1" applyFont="1" applyFill="1" applyBorder="1"/>
    <xf numFmtId="37" fontId="3" fillId="0" borderId="0" xfId="3" applyNumberFormat="1" applyFont="1" applyBorder="1"/>
    <xf numFmtId="3" fontId="18" fillId="8" borderId="11" xfId="3" applyNumberFormat="1" applyFont="1" applyFill="1" applyBorder="1" applyAlignment="1">
      <alignment horizontal="center"/>
    </xf>
  </cellXfs>
  <cellStyles count="33">
    <cellStyle name="??_?.????" xfId="1"/>
    <cellStyle name="Actual Date" xfId="2"/>
    <cellStyle name="Comma" xfId="3" builtinId="3"/>
    <cellStyle name="Date" xfId="4"/>
    <cellStyle name="Dezimal [0]_Compiling Utility Macros" xfId="5"/>
    <cellStyle name="Dezimal_Compiling Utility Macros" xfId="6"/>
    <cellStyle name="Fixed" xfId="7"/>
    <cellStyle name="Grey" xfId="8"/>
    <cellStyle name="HEADER" xfId="9"/>
    <cellStyle name="Heading1" xfId="10"/>
    <cellStyle name="Heading2" xfId="11"/>
    <cellStyle name="HIGHLIGHT" xfId="12"/>
    <cellStyle name="Input [yellow]" xfId="13"/>
    <cellStyle name="no dec" xfId="14"/>
    <cellStyle name="Normal" xfId="0" builtinId="0"/>
    <cellStyle name="Normal - Style1" xfId="15"/>
    <cellStyle name="Normal_cf0402_ndf" xfId="16"/>
    <cellStyle name="Normal_Curve_Economics" xfId="17"/>
    <cellStyle name="Normal_IPP Summary" xfId="18"/>
    <cellStyle name="Normal_Summary" xfId="19"/>
    <cellStyle name="Normal_Yuma CE Strategic" xfId="20"/>
    <cellStyle name="Percent" xfId="21" builtinId="5"/>
    <cellStyle name="Percent [2]" xfId="22"/>
    <cellStyle name="Standard_Anpassen der Amortisation" xfId="23"/>
    <cellStyle name="Total" xfId="24" builtinId="25" customBuiltin="1"/>
    <cellStyle name="uk" xfId="25"/>
    <cellStyle name="Un" xfId="26"/>
    <cellStyle name="Unprot" xfId="27"/>
    <cellStyle name="Unprot$" xfId="28"/>
    <cellStyle name="Unprot_CurrencySKorea" xfId="29"/>
    <cellStyle name="Unprotect" xfId="30"/>
    <cellStyle name="Währung [0]_Compiling Utility Macros" xfId="31"/>
    <cellStyle name="Währung_Compiling Utility Macros" xfId="3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10" Type="http://schemas.openxmlformats.org/officeDocument/2006/relationships/externalLink" Target="externalLinks/externalLink6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NAES\From_KO\LM6000s\Control\BasePowerModel-2-7-0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Brownsville2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East%20Origination/CTG%20Models/brownsville_012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PEMEX_Model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NAES\From_KO\LM6000s\Control\OldCostConfiguration-1-20-99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NAES\GenSvcs\Genco\Financing\Control\Wilton_New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Tracking Sheet"/>
      <sheetName val="Assumptions"/>
      <sheetName val="Price_Technical Assumption"/>
      <sheetName val="IS"/>
      <sheetName val="BS"/>
      <sheetName val="Returns Analysis"/>
      <sheetName val="Debt"/>
      <sheetName val="Depreciation"/>
      <sheetName val="Taxes"/>
      <sheetName val="IDC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ci"/>
      <sheetName val="Project Assumptions"/>
      <sheetName val="PPA Assumptions &amp;Summary"/>
      <sheetName val="Operations"/>
      <sheetName val="Book Income Statement"/>
      <sheetName val="Cash Flow Statement"/>
      <sheetName val="BS"/>
      <sheetName val="Depreciation"/>
      <sheetName val="Interest During Construction"/>
      <sheetName val="Maintenance Reserv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22">
          <cell r="D22">
            <v>20</v>
          </cell>
          <cell r="E22">
            <v>3737</v>
          </cell>
          <cell r="F22">
            <v>0</v>
          </cell>
          <cell r="G22">
            <v>3737</v>
          </cell>
          <cell r="H22">
            <v>0</v>
          </cell>
          <cell r="I22">
            <v>1</v>
          </cell>
        </row>
        <row r="23">
          <cell r="D23">
            <v>30</v>
          </cell>
          <cell r="E23">
            <v>3737</v>
          </cell>
          <cell r="F23">
            <v>0</v>
          </cell>
          <cell r="G23">
            <v>3737</v>
          </cell>
          <cell r="H23">
            <v>0</v>
          </cell>
          <cell r="I23">
            <v>1</v>
          </cell>
        </row>
        <row r="24">
          <cell r="D24">
            <v>40</v>
          </cell>
          <cell r="E24">
            <v>7094</v>
          </cell>
          <cell r="F24">
            <v>0</v>
          </cell>
          <cell r="G24">
            <v>7094</v>
          </cell>
          <cell r="H24">
            <v>0</v>
          </cell>
          <cell r="I24">
            <v>1</v>
          </cell>
        </row>
        <row r="25">
          <cell r="D25">
            <v>50</v>
          </cell>
          <cell r="E25">
            <v>7094</v>
          </cell>
          <cell r="F25">
            <v>0</v>
          </cell>
          <cell r="G25">
            <v>7094</v>
          </cell>
          <cell r="H25">
            <v>0</v>
          </cell>
          <cell r="I25">
            <v>1</v>
          </cell>
        </row>
        <row r="26">
          <cell r="D26">
            <v>60</v>
          </cell>
          <cell r="E26">
            <v>7094</v>
          </cell>
          <cell r="F26">
            <v>0</v>
          </cell>
          <cell r="G26">
            <v>7094</v>
          </cell>
          <cell r="H26">
            <v>0</v>
          </cell>
          <cell r="I26">
            <v>1</v>
          </cell>
        </row>
        <row r="27">
          <cell r="D27">
            <v>70</v>
          </cell>
          <cell r="E27">
            <v>7094</v>
          </cell>
          <cell r="F27">
            <v>0</v>
          </cell>
          <cell r="G27">
            <v>7094</v>
          </cell>
          <cell r="H27">
            <v>0</v>
          </cell>
          <cell r="I27">
            <v>1</v>
          </cell>
        </row>
        <row r="28">
          <cell r="D28">
            <v>80</v>
          </cell>
          <cell r="E28">
            <v>15619</v>
          </cell>
          <cell r="F28">
            <v>0</v>
          </cell>
          <cell r="G28">
            <v>15619</v>
          </cell>
          <cell r="H28">
            <v>0</v>
          </cell>
          <cell r="I28">
            <v>1</v>
          </cell>
        </row>
        <row r="29">
          <cell r="D29">
            <v>90</v>
          </cell>
          <cell r="E29">
            <v>15619</v>
          </cell>
          <cell r="F29">
            <v>0</v>
          </cell>
          <cell r="G29">
            <v>15619</v>
          </cell>
          <cell r="H29">
            <v>0</v>
          </cell>
          <cell r="I29">
            <v>1</v>
          </cell>
        </row>
        <row r="30">
          <cell r="D30">
            <v>100</v>
          </cell>
          <cell r="E30">
            <v>15619</v>
          </cell>
          <cell r="F30">
            <v>0</v>
          </cell>
          <cell r="G30">
            <v>15619</v>
          </cell>
          <cell r="H30">
            <v>0</v>
          </cell>
          <cell r="I30">
            <v>1</v>
          </cell>
        </row>
        <row r="31">
          <cell r="D31">
            <v>110</v>
          </cell>
          <cell r="E31">
            <v>15619</v>
          </cell>
          <cell r="F31">
            <v>0</v>
          </cell>
          <cell r="G31">
            <v>15619</v>
          </cell>
          <cell r="H31">
            <v>0</v>
          </cell>
          <cell r="I31">
            <v>1</v>
          </cell>
        </row>
        <row r="32">
          <cell r="D32">
            <v>120</v>
          </cell>
          <cell r="E32">
            <v>16443</v>
          </cell>
          <cell r="F32">
            <v>0</v>
          </cell>
          <cell r="G32">
            <v>16443</v>
          </cell>
          <cell r="H32">
            <v>0</v>
          </cell>
          <cell r="I32">
            <v>1</v>
          </cell>
        </row>
        <row r="33">
          <cell r="D33">
            <v>130</v>
          </cell>
          <cell r="E33">
            <v>16443</v>
          </cell>
          <cell r="F33">
            <v>0</v>
          </cell>
          <cell r="G33">
            <v>16443</v>
          </cell>
          <cell r="H33">
            <v>0</v>
          </cell>
          <cell r="I33">
            <v>1</v>
          </cell>
        </row>
        <row r="34">
          <cell r="D34">
            <v>140</v>
          </cell>
          <cell r="E34">
            <v>16443</v>
          </cell>
          <cell r="F34">
            <v>0</v>
          </cell>
          <cell r="G34">
            <v>16443</v>
          </cell>
          <cell r="H34">
            <v>0</v>
          </cell>
          <cell r="I34">
            <v>1</v>
          </cell>
        </row>
        <row r="35">
          <cell r="D35">
            <v>150</v>
          </cell>
          <cell r="E35">
            <v>16443</v>
          </cell>
          <cell r="F35">
            <v>0</v>
          </cell>
          <cell r="G35">
            <v>16443</v>
          </cell>
          <cell r="H35">
            <v>0</v>
          </cell>
          <cell r="I35">
            <v>1</v>
          </cell>
        </row>
        <row r="36">
          <cell r="D36">
            <v>160</v>
          </cell>
          <cell r="E36">
            <v>22268</v>
          </cell>
          <cell r="F36">
            <v>0</v>
          </cell>
          <cell r="G36">
            <v>22268</v>
          </cell>
          <cell r="H36">
            <v>0</v>
          </cell>
          <cell r="I36">
            <v>1</v>
          </cell>
        </row>
        <row r="37">
          <cell r="D37">
            <v>170</v>
          </cell>
          <cell r="E37">
            <v>22268</v>
          </cell>
          <cell r="F37">
            <v>0</v>
          </cell>
          <cell r="G37">
            <v>22268</v>
          </cell>
          <cell r="H37">
            <v>0</v>
          </cell>
          <cell r="I37">
            <v>1</v>
          </cell>
        </row>
        <row r="38">
          <cell r="D38">
            <v>180</v>
          </cell>
          <cell r="E38">
            <v>22268</v>
          </cell>
          <cell r="F38">
            <v>0</v>
          </cell>
          <cell r="G38">
            <v>22268</v>
          </cell>
          <cell r="H38">
            <v>0</v>
          </cell>
          <cell r="I38">
            <v>1</v>
          </cell>
        </row>
        <row r="39">
          <cell r="D39">
            <v>190</v>
          </cell>
          <cell r="E39">
            <v>22268</v>
          </cell>
          <cell r="F39">
            <v>0</v>
          </cell>
          <cell r="G39">
            <v>22268</v>
          </cell>
          <cell r="H39">
            <v>0</v>
          </cell>
          <cell r="I39">
            <v>1</v>
          </cell>
        </row>
        <row r="40">
          <cell r="D40">
            <v>200</v>
          </cell>
          <cell r="E40">
            <v>22268</v>
          </cell>
          <cell r="F40">
            <v>0</v>
          </cell>
          <cell r="G40">
            <v>22268</v>
          </cell>
          <cell r="H40">
            <v>0</v>
          </cell>
          <cell r="I40">
            <v>1</v>
          </cell>
        </row>
        <row r="41">
          <cell r="D41">
            <v>210</v>
          </cell>
          <cell r="E41">
            <v>22268</v>
          </cell>
          <cell r="F41">
            <v>0</v>
          </cell>
          <cell r="G41">
            <v>22268</v>
          </cell>
          <cell r="H41">
            <v>0</v>
          </cell>
          <cell r="I41">
            <v>1</v>
          </cell>
        </row>
        <row r="42">
          <cell r="D42">
            <v>220</v>
          </cell>
          <cell r="E42">
            <v>22268</v>
          </cell>
          <cell r="F42">
            <v>0</v>
          </cell>
          <cell r="G42">
            <v>22268</v>
          </cell>
          <cell r="H42">
            <v>0</v>
          </cell>
          <cell r="I42">
            <v>1</v>
          </cell>
        </row>
        <row r="43">
          <cell r="D43">
            <v>230</v>
          </cell>
          <cell r="E43">
            <v>22268</v>
          </cell>
          <cell r="F43">
            <v>0</v>
          </cell>
          <cell r="G43">
            <v>22268</v>
          </cell>
          <cell r="H43">
            <v>0</v>
          </cell>
          <cell r="I43">
            <v>1</v>
          </cell>
        </row>
        <row r="44">
          <cell r="D44">
            <v>240</v>
          </cell>
          <cell r="E44">
            <v>23316</v>
          </cell>
          <cell r="F44">
            <v>0</v>
          </cell>
          <cell r="G44">
            <v>23316</v>
          </cell>
          <cell r="H44">
            <v>0</v>
          </cell>
          <cell r="I44">
            <v>1</v>
          </cell>
        </row>
        <row r="45">
          <cell r="D45">
            <v>250</v>
          </cell>
          <cell r="E45">
            <v>23316</v>
          </cell>
          <cell r="F45">
            <v>0</v>
          </cell>
          <cell r="G45">
            <v>23316</v>
          </cell>
          <cell r="H45">
            <v>0</v>
          </cell>
          <cell r="I45">
            <v>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ci"/>
      <sheetName val="Tracking sheet"/>
      <sheetName val="Value"/>
      <sheetName val="Project Assumptions"/>
      <sheetName val="PPA Assumptions &amp;Summary"/>
      <sheetName val="Operations"/>
      <sheetName val="Debt Amortization"/>
      <sheetName val="Returns Summary"/>
      <sheetName val="Book Income Statement"/>
      <sheetName val="Cash Flow Statement"/>
      <sheetName val="BS"/>
      <sheetName val="Tax Calculations"/>
      <sheetName val="Depreciation"/>
      <sheetName val="Interest During Construction"/>
      <sheetName val="Maintenance Reserv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"/>
      <sheetName val="IS &amp; CF"/>
      <sheetName val="Ops"/>
      <sheetName val="Ins &amp; PT"/>
      <sheetName val="Financing"/>
      <sheetName val="Dep"/>
      <sheetName val="O&amp;M"/>
      <sheetName val="Volumes"/>
      <sheetName val="%"/>
    </sheetNames>
    <sheetDataSet>
      <sheetData sheetId="0" refreshError="1">
        <row r="7">
          <cell r="N7">
            <v>36526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PROJECTCONFIGURATION"/>
      <sheetName val="SOURCEDATA"/>
      <sheetName val="OPERATIONAL CHARACTERISTICS"/>
      <sheetName val="EPC DETAIL X 2 LM 6000"/>
      <sheetName val="FINANCE"/>
      <sheetName val="TURBINE AVAILABILITY"/>
      <sheetName val="CLARIFICATIONS"/>
    </sheetNames>
    <sheetDataSet>
      <sheetData sheetId="0" refreshError="1"/>
      <sheetData sheetId="1" refreshError="1">
        <row r="65">
          <cell r="M65" t="b">
            <v>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ci"/>
      <sheetName val="Tracking sheet"/>
      <sheetName val="Value"/>
      <sheetName val="Project Assumptions"/>
      <sheetName val="PPA Assumptions &amp;Summary"/>
      <sheetName val="Operations"/>
      <sheetName val="Debt Amortization"/>
      <sheetName val="Returns Summary"/>
      <sheetName val="Book Income Statement"/>
      <sheetName val="Cash Flow Statement"/>
      <sheetName val="BS"/>
      <sheetName val="Tax Calculations"/>
      <sheetName val="Depreciation"/>
      <sheetName val="Interest During Construction"/>
      <sheetName val="Maintenance Reserves"/>
    </sheetNames>
    <sheetDataSet>
      <sheetData sheetId="0" refreshError="1"/>
      <sheetData sheetId="1" refreshError="1"/>
      <sheetData sheetId="2" refreshError="1"/>
      <sheetData sheetId="3" refreshError="1">
        <row r="15">
          <cell r="I15">
            <v>20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F55"/>
  <sheetViews>
    <sheetView tabSelected="1" topLeftCell="A2" zoomScale="75" zoomScaleNormal="75" workbookViewId="0">
      <selection activeCell="A2" sqref="A2"/>
    </sheetView>
  </sheetViews>
  <sheetFormatPr defaultRowHeight="12.75"/>
  <cols>
    <col min="1" max="1" width="66" style="15" bestFit="1" customWidth="1"/>
    <col min="2" max="2" width="19.28515625" style="15" customWidth="1"/>
    <col min="3" max="3" width="20.7109375" style="15" customWidth="1"/>
    <col min="4" max="4" width="21.140625" style="15" customWidth="1"/>
    <col min="5" max="5" width="24.7109375" style="15" bestFit="1" customWidth="1"/>
    <col min="6" max="6" width="9.85546875" style="15" customWidth="1"/>
    <col min="7" max="7" width="14.140625" style="15" customWidth="1"/>
    <col min="8" max="8" width="23" style="15" bestFit="1" customWidth="1"/>
    <col min="9" max="9" width="14.42578125" style="15" customWidth="1"/>
    <col min="10" max="10" width="13.85546875" style="15" customWidth="1"/>
    <col min="11" max="11" width="5.140625" style="15" customWidth="1"/>
    <col min="12" max="14" width="14.42578125" style="15" customWidth="1"/>
    <col min="15" max="15" width="5.7109375" style="15" customWidth="1"/>
    <col min="16" max="16" width="12.28515625" style="15" customWidth="1"/>
    <col min="17" max="17" width="9" style="15" customWidth="1"/>
    <col min="18" max="18" width="12" style="15" customWidth="1"/>
    <col min="19" max="19" width="12.85546875" style="15" customWidth="1"/>
    <col min="20" max="20" width="12" style="15" customWidth="1"/>
    <col min="21" max="21" width="23" style="15" bestFit="1" customWidth="1"/>
    <col min="22" max="27" width="12" style="15" customWidth="1"/>
    <col min="28" max="28" width="9.140625" style="15"/>
    <col min="29" max="31" width="10" style="15" customWidth="1"/>
    <col min="32" max="32" width="12" style="15" customWidth="1"/>
    <col min="33" max="33" width="17.5703125" style="15" customWidth="1"/>
    <col min="34" max="34" width="22.42578125" style="15" customWidth="1"/>
    <col min="35" max="35" width="19" style="15" customWidth="1"/>
    <col min="36" max="36" width="10.28515625" style="15" customWidth="1"/>
    <col min="37" max="56" width="13.140625" style="15" customWidth="1"/>
    <col min="57" max="57" width="9.140625" style="15"/>
    <col min="58" max="67" width="10" style="15" customWidth="1"/>
    <col min="68" max="68" width="9.140625" style="15"/>
    <col min="69" max="74" width="10" style="15" customWidth="1"/>
    <col min="75" max="75" width="9.140625" style="15"/>
    <col min="76" max="81" width="10" style="15" customWidth="1"/>
    <col min="82" max="16384" width="9.140625" style="15"/>
  </cols>
  <sheetData>
    <row r="1" spans="1:32" ht="25.5" hidden="1">
      <c r="A1" s="133" t="s">
        <v>40</v>
      </c>
      <c r="R1" s="96"/>
      <c r="AF1" s="96"/>
    </row>
    <row r="2" spans="1:32" ht="12.75" customHeight="1">
      <c r="A2" s="133"/>
      <c r="R2" s="96"/>
      <c r="AF2" s="96"/>
    </row>
    <row r="3" spans="1:32" ht="18.75">
      <c r="A3" s="185" t="s">
        <v>58</v>
      </c>
      <c r="B3" s="6"/>
      <c r="C3" s="6"/>
      <c r="D3" s="6"/>
    </row>
    <row r="5" spans="1:32" ht="16.5" thickBot="1">
      <c r="A5" s="160"/>
      <c r="B5" s="134"/>
      <c r="C5" s="128"/>
      <c r="D5" s="104"/>
      <c r="E5" s="104"/>
      <c r="F5" s="6"/>
      <c r="R5" s="132"/>
    </row>
    <row r="6" spans="1:32" ht="15.75">
      <c r="A6" s="102" t="s">
        <v>55</v>
      </c>
      <c r="B6" s="20"/>
      <c r="C6" s="20"/>
      <c r="D6" s="99"/>
      <c r="E6" s="21"/>
      <c r="F6" s="6"/>
      <c r="R6" s="132"/>
    </row>
    <row r="7" spans="1:32" ht="15.75">
      <c r="A7" s="23"/>
      <c r="B7" s="118" t="s">
        <v>83</v>
      </c>
      <c r="C7" s="118" t="s">
        <v>84</v>
      </c>
      <c r="D7" s="118" t="s">
        <v>85</v>
      </c>
      <c r="E7" s="193" t="s">
        <v>2</v>
      </c>
      <c r="F7" s="6"/>
      <c r="R7" s="132"/>
    </row>
    <row r="8" spans="1:32" ht="15.75">
      <c r="A8" s="142" t="s">
        <v>56</v>
      </c>
      <c r="B8" s="100"/>
      <c r="C8" s="100"/>
      <c r="D8" s="100"/>
      <c r="E8" s="22"/>
      <c r="F8" s="6"/>
      <c r="R8" s="132"/>
    </row>
    <row r="9" spans="1:32" ht="15.75">
      <c r="A9" s="194"/>
      <c r="B9" s="149"/>
      <c r="C9" s="16"/>
      <c r="D9" s="16"/>
      <c r="E9" s="22"/>
      <c r="F9" s="6"/>
      <c r="R9" s="132"/>
    </row>
    <row r="10" spans="1:32" ht="15.75">
      <c r="A10" s="110" t="s">
        <v>3</v>
      </c>
      <c r="B10" s="158">
        <v>0</v>
      </c>
      <c r="C10" s="158">
        <v>0</v>
      </c>
      <c r="D10" s="158">
        <v>0</v>
      </c>
      <c r="E10" s="195">
        <f>SUM(B10:D10)</f>
        <v>0</v>
      </c>
      <c r="F10" s="6"/>
      <c r="R10" s="132"/>
    </row>
    <row r="11" spans="1:32" ht="15.75">
      <c r="A11" s="110" t="s">
        <v>4</v>
      </c>
      <c r="B11" s="158">
        <v>0</v>
      </c>
      <c r="C11" s="158">
        <v>0</v>
      </c>
      <c r="D11" s="158">
        <v>0</v>
      </c>
      <c r="E11" s="196"/>
      <c r="F11" s="85"/>
      <c r="R11" s="132"/>
    </row>
    <row r="12" spans="1:32" ht="15.75">
      <c r="A12" s="110" t="s">
        <v>5</v>
      </c>
      <c r="B12" s="143"/>
      <c r="C12" s="143"/>
      <c r="D12" s="143"/>
      <c r="E12" s="195"/>
      <c r="F12" s="85"/>
      <c r="R12" s="132"/>
    </row>
    <row r="13" spans="1:32" ht="15.75">
      <c r="A13" s="110" t="s">
        <v>6</v>
      </c>
      <c r="B13" s="158">
        <v>0</v>
      </c>
      <c r="C13" s="158">
        <v>0</v>
      </c>
      <c r="D13" s="158">
        <v>0</v>
      </c>
      <c r="E13" s="197"/>
      <c r="F13" s="6"/>
      <c r="R13" s="132"/>
    </row>
    <row r="14" spans="1:32" ht="15.75">
      <c r="A14" s="110"/>
      <c r="B14" s="16"/>
      <c r="C14" s="16"/>
      <c r="D14" s="16"/>
      <c r="E14" s="195"/>
      <c r="R14" s="132"/>
    </row>
    <row r="15" spans="1:32" ht="15.75">
      <c r="A15" s="105" t="s">
        <v>66</v>
      </c>
      <c r="B15" s="138">
        <v>0</v>
      </c>
      <c r="C15" s="138">
        <v>0</v>
      </c>
      <c r="D15" s="138">
        <v>0</v>
      </c>
      <c r="E15" s="198" t="e">
        <f>SUMPRODUCT(B15:D15,$B$10:$D$10)/E10</f>
        <v>#DIV/0!</v>
      </c>
      <c r="R15" s="132"/>
    </row>
    <row r="16" spans="1:32" ht="15.75">
      <c r="A16" s="109" t="s">
        <v>7</v>
      </c>
      <c r="B16" s="139">
        <v>0</v>
      </c>
      <c r="C16" s="139">
        <v>0</v>
      </c>
      <c r="D16" s="139">
        <v>0</v>
      </c>
      <c r="E16" s="199" t="e">
        <f>SUMPRODUCT(B16:D16,$B$10:$D$10)/E10</f>
        <v>#DIV/0!</v>
      </c>
      <c r="R16" s="132"/>
    </row>
    <row r="17" spans="1:22" ht="15.75">
      <c r="A17" s="110" t="s">
        <v>67</v>
      </c>
      <c r="B17" s="111">
        <f>SUM(B15:B16)</f>
        <v>0</v>
      </c>
      <c r="C17" s="111">
        <f>SUM(C15:C16)</f>
        <v>0</v>
      </c>
      <c r="D17" s="111">
        <f>SUM(D15:D16)</f>
        <v>0</v>
      </c>
      <c r="E17" s="198" t="e">
        <f>SUMPRODUCT(B17:D17,$B$10:$D$10)/E10</f>
        <v>#DIV/0!</v>
      </c>
      <c r="R17" s="132"/>
    </row>
    <row r="18" spans="1:22" ht="15.75">
      <c r="A18" s="105"/>
      <c r="B18" s="104"/>
      <c r="C18" s="104"/>
      <c r="D18" s="104"/>
      <c r="E18" s="200"/>
      <c r="R18" s="132"/>
    </row>
    <row r="19" spans="1:22" ht="15.75">
      <c r="A19" s="105" t="s">
        <v>8</v>
      </c>
      <c r="B19" s="137">
        <v>0</v>
      </c>
      <c r="C19" s="16"/>
      <c r="D19" s="16"/>
      <c r="E19" s="201"/>
      <c r="R19" s="132"/>
    </row>
    <row r="20" spans="1:22" ht="15.75">
      <c r="A20" s="23"/>
      <c r="B20" s="16"/>
      <c r="C20" s="16"/>
      <c r="D20" s="16"/>
      <c r="E20" s="22"/>
      <c r="R20" s="132"/>
    </row>
    <row r="21" spans="1:22" ht="16.5" thickBot="1">
      <c r="A21" s="157" t="s">
        <v>65</v>
      </c>
      <c r="B21" s="163">
        <v>0</v>
      </c>
      <c r="C21" s="24"/>
      <c r="D21" s="24"/>
      <c r="E21" s="97"/>
      <c r="R21" s="132"/>
    </row>
    <row r="22" spans="1:22" ht="16.5" thickBot="1">
      <c r="A22" s="16"/>
      <c r="B22" s="16"/>
      <c r="C22" s="16"/>
      <c r="D22" s="16"/>
      <c r="E22" s="16"/>
      <c r="R22" s="132"/>
    </row>
    <row r="23" spans="1:22" ht="15.75">
      <c r="A23" s="101" t="s">
        <v>9</v>
      </c>
      <c r="B23" s="113"/>
      <c r="C23" s="116"/>
      <c r="D23" s="116"/>
      <c r="E23" s="21"/>
      <c r="R23" s="132"/>
    </row>
    <row r="24" spans="1:22" ht="15.75">
      <c r="A24" s="23"/>
      <c r="B24" s="16"/>
      <c r="C24" s="16"/>
      <c r="D24" s="104"/>
      <c r="E24" s="22"/>
      <c r="R24" s="132"/>
    </row>
    <row r="25" spans="1:22" ht="15.75">
      <c r="A25" s="105"/>
      <c r="B25" s="129" t="s">
        <v>10</v>
      </c>
      <c r="C25" s="129" t="s">
        <v>11</v>
      </c>
      <c r="D25" s="103" t="s">
        <v>12</v>
      </c>
      <c r="E25" s="22"/>
      <c r="R25" s="132"/>
    </row>
    <row r="26" spans="1:22" ht="15.75">
      <c r="A26" s="23"/>
      <c r="B26" s="135"/>
      <c r="C26" s="135"/>
      <c r="D26" s="104"/>
      <c r="E26" s="22"/>
      <c r="R26" s="132"/>
    </row>
    <row r="27" spans="1:22" ht="15.75">
      <c r="A27" s="114" t="s">
        <v>13</v>
      </c>
      <c r="B27" s="187">
        <v>0</v>
      </c>
      <c r="C27" s="188"/>
      <c r="D27" s="189">
        <v>0</v>
      </c>
      <c r="E27" s="22"/>
      <c r="R27" s="132"/>
    </row>
    <row r="28" spans="1:22" ht="15.75">
      <c r="A28" s="114"/>
      <c r="B28" s="131"/>
      <c r="C28" s="140"/>
      <c r="D28" s="130"/>
      <c r="E28" s="22"/>
      <c r="R28" s="132"/>
    </row>
    <row r="29" spans="1:22" ht="16.5" thickBot="1">
      <c r="A29" s="115" t="s">
        <v>15</v>
      </c>
      <c r="B29" s="190">
        <v>0</v>
      </c>
      <c r="C29" s="191"/>
      <c r="D29" s="192">
        <v>0</v>
      </c>
      <c r="E29" s="97"/>
      <c r="R29" s="132"/>
    </row>
    <row r="30" spans="1:22" ht="15.75">
      <c r="R30" s="132"/>
    </row>
    <row r="31" spans="1:22"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</row>
    <row r="32" spans="1:22"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</row>
    <row r="33" spans="8:22"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</row>
    <row r="34" spans="8:22"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</row>
    <row r="35" spans="8:22"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</row>
    <row r="36" spans="8:22">
      <c r="Q36" s="26"/>
      <c r="R36" s="26"/>
      <c r="S36" s="26"/>
      <c r="T36" s="26"/>
      <c r="U36" s="26"/>
      <c r="V36" s="26"/>
    </row>
    <row r="37" spans="8:22">
      <c r="Q37" s="26"/>
      <c r="R37" s="26"/>
      <c r="S37" s="26"/>
      <c r="T37" s="26"/>
      <c r="U37" s="26"/>
      <c r="V37" s="26"/>
    </row>
    <row r="38" spans="8:22">
      <c r="Q38" s="26"/>
      <c r="R38" s="26"/>
      <c r="S38" s="26"/>
      <c r="T38" s="26"/>
      <c r="U38" s="26"/>
      <c r="V38" s="26"/>
    </row>
    <row r="39" spans="8:22">
      <c r="Q39" s="26"/>
      <c r="R39" s="26"/>
      <c r="S39" s="26"/>
      <c r="T39" s="26"/>
      <c r="U39" s="26"/>
      <c r="V39" s="26"/>
    </row>
    <row r="40" spans="8:22">
      <c r="Q40" s="26"/>
      <c r="R40" s="26"/>
      <c r="S40" s="26"/>
      <c r="T40" s="26"/>
      <c r="U40" s="26"/>
      <c r="V40" s="26"/>
    </row>
    <row r="41" spans="8:22">
      <c r="Q41" s="26"/>
      <c r="R41" s="26"/>
      <c r="S41" s="26"/>
      <c r="T41" s="26"/>
      <c r="U41" s="26"/>
      <c r="V41" s="26"/>
    </row>
    <row r="42" spans="8:22">
      <c r="Q42" s="26"/>
      <c r="R42" s="26"/>
      <c r="S42" s="26"/>
      <c r="T42" s="26"/>
      <c r="U42" s="26"/>
      <c r="V42" s="26"/>
    </row>
    <row r="43" spans="8:22">
      <c r="Q43" s="26"/>
      <c r="R43" s="26"/>
      <c r="S43" s="26"/>
      <c r="T43" s="26"/>
      <c r="U43" s="26"/>
      <c r="V43" s="26"/>
    </row>
    <row r="44" spans="8:22">
      <c r="Q44" s="26"/>
      <c r="R44" s="26"/>
      <c r="S44" s="26"/>
      <c r="T44" s="26"/>
      <c r="U44" s="26"/>
      <c r="V44" s="26"/>
    </row>
    <row r="45" spans="8:22">
      <c r="Q45" s="26"/>
      <c r="R45" s="26"/>
      <c r="S45" s="26"/>
      <c r="T45" s="26"/>
      <c r="U45" s="26"/>
      <c r="V45" s="26"/>
    </row>
    <row r="46" spans="8:22">
      <c r="Q46" s="26"/>
      <c r="R46" s="26"/>
      <c r="S46" s="26"/>
      <c r="T46" s="26"/>
      <c r="U46" s="26"/>
      <c r="V46" s="26"/>
    </row>
    <row r="47" spans="8:22">
      <c r="Q47" s="26"/>
      <c r="R47" s="26"/>
      <c r="S47" s="26"/>
      <c r="T47" s="26"/>
      <c r="U47" s="26"/>
      <c r="V47" s="26"/>
    </row>
    <row r="48" spans="8:22">
      <c r="Q48" s="26"/>
      <c r="R48" s="26"/>
      <c r="S48" s="26"/>
      <c r="T48" s="26"/>
      <c r="U48" s="26"/>
      <c r="V48" s="26"/>
    </row>
    <row r="49" spans="8:22"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</row>
    <row r="50" spans="8:22"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</row>
    <row r="55" spans="8:22">
      <c r="O55" s="6"/>
    </row>
  </sheetData>
  <pageMargins left="0.75" right="0.75" top="1" bottom="1" header="0.5" footer="0.5"/>
  <pageSetup scale="79" orientation="landscape" r:id="rId1"/>
  <headerFooter alignWithMargins="0">
    <oddHeader>&amp;L&amp;12Enron's Generation&amp;RCONFIDENTIAL</oddHeader>
    <oddFooter>&amp;L&amp;D&amp;C&amp;F&amp;RPage &amp;P</oddFooter>
  </headerFooter>
  <colBreaks count="1" manualBreakCount="1">
    <brk id="16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2:Y70"/>
  <sheetViews>
    <sheetView zoomScale="75" zoomScaleNormal="75" workbookViewId="0"/>
  </sheetViews>
  <sheetFormatPr defaultRowHeight="12.75"/>
  <cols>
    <col min="1" max="1" width="66.28515625" customWidth="1"/>
    <col min="3" max="3" width="13.7109375" customWidth="1"/>
    <col min="4" max="4" width="4.7109375" customWidth="1"/>
    <col min="8" max="8" width="23" bestFit="1" customWidth="1"/>
  </cols>
  <sheetData>
    <row r="2" spans="1:25" ht="18.75">
      <c r="A2" s="185" t="s">
        <v>57</v>
      </c>
    </row>
    <row r="4" spans="1:25" ht="13.5" thickBot="1"/>
    <row r="5" spans="1:25" ht="15.75">
      <c r="A5" s="101" t="s">
        <v>0</v>
      </c>
      <c r="B5" s="112"/>
      <c r="C5" s="165"/>
      <c r="D5" s="98"/>
      <c r="E5" s="149"/>
      <c r="F5" s="149"/>
      <c r="G5" s="149"/>
      <c r="H5" s="149"/>
      <c r="I5" s="149"/>
      <c r="J5" s="149"/>
      <c r="K5" s="149"/>
      <c r="L5" s="149"/>
      <c r="M5" s="149"/>
      <c r="N5" s="149"/>
      <c r="O5" s="149"/>
      <c r="P5" s="149"/>
      <c r="Q5" s="149"/>
      <c r="R5" s="149"/>
      <c r="S5" s="149"/>
      <c r="T5" s="149"/>
      <c r="U5" s="149"/>
      <c r="V5" s="149"/>
      <c r="W5" s="149"/>
      <c r="X5" s="149"/>
      <c r="Y5" s="149"/>
    </row>
    <row r="6" spans="1:25" ht="15.75">
      <c r="A6" s="105"/>
      <c r="B6" s="104"/>
      <c r="C6" s="106"/>
      <c r="D6" s="98"/>
      <c r="E6" s="149"/>
      <c r="F6" s="149"/>
      <c r="G6" s="149"/>
      <c r="H6" s="149"/>
      <c r="I6" s="149"/>
      <c r="J6" s="149"/>
      <c r="K6" s="149"/>
      <c r="L6" s="149"/>
      <c r="M6" s="149"/>
      <c r="N6" s="149"/>
      <c r="O6" s="149"/>
      <c r="P6" s="149"/>
      <c r="Q6" s="149"/>
      <c r="R6" s="149"/>
      <c r="S6" s="149"/>
      <c r="T6" s="149"/>
      <c r="U6" s="149"/>
      <c r="V6" s="149"/>
      <c r="W6" s="149"/>
      <c r="X6" s="149"/>
      <c r="Y6" s="149"/>
    </row>
    <row r="7" spans="1:25" ht="15.75">
      <c r="A7" s="105"/>
      <c r="B7" s="104"/>
      <c r="C7" s="186" t="s">
        <v>37</v>
      </c>
      <c r="D7" s="98"/>
      <c r="E7" s="149"/>
      <c r="F7" s="149"/>
      <c r="G7" s="149"/>
      <c r="H7" s="149"/>
      <c r="I7" s="149"/>
      <c r="J7" s="149"/>
      <c r="K7" s="149"/>
      <c r="L7" s="149"/>
      <c r="M7" s="149"/>
      <c r="N7" s="149"/>
      <c r="O7" s="149"/>
      <c r="P7" s="149"/>
      <c r="Q7" s="149"/>
      <c r="R7" s="149"/>
      <c r="S7" s="149"/>
      <c r="T7" s="149"/>
      <c r="U7" s="149"/>
      <c r="V7" s="149"/>
      <c r="W7" s="149"/>
      <c r="X7" s="149"/>
      <c r="Y7" s="149"/>
    </row>
    <row r="8" spans="1:25" ht="15.75">
      <c r="A8" s="105" t="s">
        <v>1</v>
      </c>
      <c r="B8" s="104"/>
      <c r="C8" s="166">
        <v>0</v>
      </c>
      <c r="D8" s="98"/>
      <c r="E8" s="149"/>
      <c r="F8" s="149"/>
      <c r="G8" s="149"/>
      <c r="H8" s="149"/>
      <c r="I8" s="149"/>
      <c r="J8" s="149"/>
      <c r="K8" s="149"/>
      <c r="L8" s="149"/>
      <c r="M8" s="149"/>
      <c r="N8" s="149"/>
      <c r="O8" s="149"/>
      <c r="P8" s="149"/>
      <c r="Q8" s="149"/>
      <c r="R8" s="149"/>
      <c r="S8" s="149"/>
      <c r="T8" s="149"/>
      <c r="U8" s="149"/>
      <c r="V8" s="149"/>
      <c r="W8" s="149"/>
      <c r="X8" s="149"/>
      <c r="Y8" s="149"/>
    </row>
    <row r="9" spans="1:25" ht="15.75">
      <c r="A9" s="105" t="s">
        <v>79</v>
      </c>
      <c r="B9" s="104"/>
      <c r="C9" s="166">
        <v>0</v>
      </c>
      <c r="D9" s="98"/>
      <c r="E9" s="149"/>
      <c r="F9" s="149"/>
      <c r="G9" s="149"/>
      <c r="H9" s="149"/>
      <c r="I9" s="149"/>
      <c r="J9" s="149"/>
      <c r="K9" s="149"/>
      <c r="L9" s="149"/>
      <c r="M9" s="149"/>
      <c r="N9" s="149"/>
      <c r="O9" s="149"/>
      <c r="P9" s="149"/>
      <c r="Q9" s="149"/>
      <c r="R9" s="149"/>
      <c r="S9" s="149"/>
      <c r="T9" s="149"/>
      <c r="U9" s="149"/>
      <c r="V9" s="149"/>
      <c r="W9" s="149"/>
      <c r="X9" s="149"/>
      <c r="Y9" s="149"/>
    </row>
    <row r="10" spans="1:25" ht="15.75">
      <c r="A10" s="105" t="s">
        <v>74</v>
      </c>
      <c r="B10" s="104"/>
      <c r="C10" s="166">
        <v>0</v>
      </c>
      <c r="D10" s="98"/>
      <c r="E10" s="149"/>
      <c r="F10" s="149"/>
      <c r="G10" s="149"/>
      <c r="H10" s="149"/>
      <c r="I10" s="149"/>
      <c r="J10" s="149"/>
      <c r="K10" s="149"/>
      <c r="L10" s="149"/>
      <c r="M10" s="149"/>
      <c r="N10" s="149"/>
      <c r="O10" s="149"/>
      <c r="P10" s="149"/>
      <c r="Q10" s="149"/>
      <c r="R10" s="149"/>
      <c r="S10" s="149"/>
      <c r="T10" s="149"/>
      <c r="U10" s="149"/>
      <c r="V10" s="149"/>
      <c r="W10" s="149"/>
      <c r="X10" s="149"/>
      <c r="Y10" s="149"/>
    </row>
    <row r="11" spans="1:25" ht="15.75">
      <c r="A11" s="105" t="s">
        <v>80</v>
      </c>
      <c r="B11" s="104"/>
      <c r="C11" s="166">
        <v>0</v>
      </c>
      <c r="D11" s="98"/>
      <c r="E11" s="149"/>
      <c r="F11" s="149"/>
      <c r="G11" s="149"/>
      <c r="H11" s="149"/>
      <c r="I11" s="149"/>
      <c r="J11" s="149"/>
      <c r="K11" s="149"/>
      <c r="L11" s="149"/>
      <c r="M11" s="149"/>
      <c r="N11" s="149"/>
      <c r="O11" s="149"/>
      <c r="P11" s="149"/>
      <c r="Q11" s="149"/>
      <c r="R11" s="149"/>
      <c r="S11" s="149"/>
      <c r="T11" s="149"/>
      <c r="U11" s="149"/>
      <c r="V11" s="149"/>
      <c r="W11" s="149"/>
      <c r="X11" s="149"/>
      <c r="Y11" s="149"/>
    </row>
    <row r="12" spans="1:25" ht="15.75">
      <c r="A12" s="105" t="s">
        <v>68</v>
      </c>
      <c r="B12" s="104"/>
      <c r="C12" s="166">
        <v>0</v>
      </c>
      <c r="D12" s="98"/>
      <c r="E12" s="149"/>
      <c r="F12" s="149"/>
      <c r="G12" s="149"/>
      <c r="H12" s="149"/>
      <c r="I12" s="149"/>
      <c r="J12" s="149"/>
      <c r="K12" s="149"/>
      <c r="L12" s="149"/>
      <c r="M12" s="149"/>
      <c r="N12" s="149"/>
      <c r="O12" s="149"/>
      <c r="P12" s="149"/>
      <c r="Q12" s="149"/>
      <c r="R12" s="149"/>
      <c r="S12" s="149"/>
      <c r="T12" s="149"/>
      <c r="U12" s="149"/>
      <c r="V12" s="149"/>
      <c r="W12" s="149"/>
      <c r="X12" s="149"/>
      <c r="Y12" s="149"/>
    </row>
    <row r="13" spans="1:25" ht="16.5" thickBot="1">
      <c r="A13" s="107" t="s">
        <v>54</v>
      </c>
      <c r="B13" s="159"/>
      <c r="C13" s="167">
        <v>0</v>
      </c>
      <c r="D13" s="16"/>
      <c r="E13" s="149"/>
      <c r="F13" s="149"/>
      <c r="G13" s="149"/>
      <c r="H13" s="149"/>
      <c r="I13" s="149"/>
      <c r="J13" s="149"/>
      <c r="K13" s="149"/>
      <c r="L13" s="149"/>
      <c r="M13" s="149"/>
      <c r="N13" s="149"/>
      <c r="O13" s="149"/>
      <c r="P13" s="149"/>
      <c r="Q13" s="149"/>
      <c r="R13" s="149"/>
      <c r="S13" s="149"/>
      <c r="T13" s="149"/>
      <c r="U13" s="149"/>
      <c r="V13" s="149"/>
      <c r="W13" s="149"/>
      <c r="X13" s="149"/>
      <c r="Y13" s="149"/>
    </row>
    <row r="14" spans="1:25">
      <c r="D14" s="98"/>
      <c r="E14" s="149"/>
      <c r="F14" s="149"/>
      <c r="G14" s="149"/>
      <c r="H14" s="149"/>
      <c r="I14" s="149"/>
      <c r="J14" s="149"/>
      <c r="K14" s="149"/>
      <c r="L14" s="149"/>
      <c r="M14" s="149"/>
      <c r="N14" s="149"/>
      <c r="O14" s="149"/>
      <c r="P14" s="149"/>
      <c r="Q14" s="149"/>
      <c r="R14" s="149"/>
      <c r="S14" s="149"/>
      <c r="T14" s="149"/>
      <c r="U14" s="149"/>
      <c r="V14" s="149"/>
      <c r="W14" s="149"/>
      <c r="X14" s="149"/>
      <c r="Y14" s="149"/>
    </row>
    <row r="15" spans="1:25" ht="13.5" thickBot="1">
      <c r="A15" s="16"/>
      <c r="B15" s="16"/>
      <c r="C15" s="16"/>
      <c r="D15" s="98"/>
      <c r="E15" s="149"/>
      <c r="F15" s="149"/>
      <c r="G15" s="149"/>
      <c r="H15" s="149"/>
      <c r="I15" s="149"/>
      <c r="J15" s="149"/>
      <c r="K15" s="149"/>
      <c r="L15" s="149"/>
      <c r="M15" s="149"/>
      <c r="N15" s="149"/>
      <c r="O15" s="149"/>
      <c r="P15" s="149"/>
      <c r="Q15" s="149"/>
      <c r="R15" s="149"/>
      <c r="S15" s="149"/>
      <c r="T15" s="149"/>
      <c r="U15" s="149"/>
      <c r="V15" s="149"/>
      <c r="W15" s="149"/>
      <c r="X15" s="149"/>
      <c r="Y15" s="149"/>
    </row>
    <row r="16" spans="1:25" ht="15.75">
      <c r="A16" s="101" t="s">
        <v>72</v>
      </c>
      <c r="B16" s="112"/>
      <c r="C16" s="117"/>
      <c r="D16" s="98"/>
      <c r="E16" s="149"/>
      <c r="F16" s="149"/>
      <c r="G16" s="149"/>
      <c r="H16" s="149"/>
      <c r="I16" s="149"/>
      <c r="J16" s="149"/>
      <c r="K16" s="149"/>
      <c r="L16" s="149"/>
      <c r="M16" s="149"/>
      <c r="N16" s="149"/>
      <c r="O16" s="149"/>
      <c r="P16" s="149"/>
      <c r="Q16" s="149"/>
      <c r="R16" s="149"/>
      <c r="S16" s="149"/>
      <c r="T16" s="149"/>
      <c r="U16" s="149"/>
      <c r="V16" s="149"/>
      <c r="W16" s="149"/>
      <c r="X16" s="149"/>
      <c r="Y16" s="149"/>
    </row>
    <row r="17" spans="1:25">
      <c r="A17" s="23"/>
      <c r="B17" s="16"/>
      <c r="C17" s="22"/>
      <c r="D17" s="16"/>
      <c r="E17" s="149"/>
      <c r="F17" s="149"/>
      <c r="G17" s="149"/>
      <c r="H17" s="149"/>
      <c r="I17" s="149"/>
      <c r="J17" s="149"/>
      <c r="K17" s="149"/>
      <c r="L17" s="149"/>
      <c r="M17" s="149"/>
      <c r="N17" s="149"/>
      <c r="O17" s="149"/>
      <c r="P17" s="149"/>
      <c r="Q17" s="149"/>
      <c r="R17" s="149"/>
      <c r="S17" s="149"/>
      <c r="T17" s="149"/>
      <c r="U17" s="149"/>
      <c r="V17" s="149"/>
      <c r="W17" s="149"/>
      <c r="X17" s="149"/>
      <c r="Y17" s="149"/>
    </row>
    <row r="18" spans="1:25" ht="15.75">
      <c r="A18" s="105" t="s">
        <v>73</v>
      </c>
      <c r="B18" s="104"/>
      <c r="C18" s="168">
        <v>0</v>
      </c>
      <c r="D18" s="16"/>
      <c r="E18" s="149"/>
      <c r="F18" s="149"/>
      <c r="G18" s="149"/>
      <c r="H18" s="149"/>
      <c r="I18" s="149"/>
      <c r="J18" s="149"/>
      <c r="K18" s="149"/>
      <c r="L18" s="149"/>
      <c r="M18" s="149"/>
      <c r="N18" s="149"/>
      <c r="O18" s="149"/>
      <c r="P18" s="149"/>
      <c r="Q18" s="149"/>
      <c r="R18" s="149"/>
      <c r="S18" s="149"/>
      <c r="T18" s="149"/>
      <c r="U18" s="149"/>
      <c r="V18" s="149"/>
      <c r="W18" s="149"/>
      <c r="X18" s="149"/>
      <c r="Y18" s="149"/>
    </row>
    <row r="19" spans="1:25" ht="15.75">
      <c r="A19" s="105" t="s">
        <v>63</v>
      </c>
      <c r="B19" s="16"/>
      <c r="C19" s="171">
        <v>0</v>
      </c>
      <c r="D19" s="16"/>
      <c r="E19" s="149"/>
      <c r="F19" s="149"/>
      <c r="G19" s="149"/>
      <c r="H19" s="149"/>
      <c r="I19" s="149"/>
      <c r="J19" s="149"/>
      <c r="K19" s="149"/>
      <c r="L19" s="149"/>
      <c r="M19" s="149"/>
      <c r="N19" s="149"/>
      <c r="O19" s="149"/>
      <c r="P19" s="149"/>
      <c r="Q19" s="149"/>
      <c r="R19" s="149"/>
      <c r="S19" s="149"/>
      <c r="T19" s="149"/>
      <c r="U19" s="149"/>
      <c r="V19" s="149"/>
      <c r="W19" s="149"/>
      <c r="X19" s="149"/>
      <c r="Y19" s="149"/>
    </row>
    <row r="20" spans="1:25" ht="15.75">
      <c r="A20" s="105" t="s">
        <v>69</v>
      </c>
      <c r="B20" s="149"/>
      <c r="C20" s="166">
        <v>0</v>
      </c>
      <c r="D20" s="150"/>
      <c r="E20" s="149"/>
      <c r="F20" s="149"/>
      <c r="G20" s="149"/>
      <c r="H20" s="124"/>
      <c r="I20" s="149"/>
      <c r="J20" s="149"/>
      <c r="K20" s="149"/>
      <c r="L20" s="149"/>
      <c r="M20" s="149"/>
      <c r="N20" s="149"/>
      <c r="O20" s="149"/>
      <c r="P20" s="149"/>
      <c r="Q20" s="149"/>
      <c r="R20" s="149"/>
      <c r="S20" s="149"/>
      <c r="T20" s="149"/>
      <c r="U20" s="149"/>
      <c r="V20" s="149"/>
      <c r="W20" s="149"/>
      <c r="X20" s="149"/>
      <c r="Y20" s="149"/>
    </row>
    <row r="21" spans="1:25" ht="16.5" thickBot="1">
      <c r="A21" s="107" t="s">
        <v>53</v>
      </c>
      <c r="B21" s="159"/>
      <c r="C21" s="169">
        <v>0</v>
      </c>
      <c r="D21" s="98"/>
      <c r="E21" s="149"/>
      <c r="F21" s="149"/>
      <c r="G21" s="149"/>
      <c r="H21" s="145"/>
      <c r="I21" s="149"/>
      <c r="J21" s="149"/>
      <c r="K21" s="149"/>
      <c r="L21" s="149"/>
      <c r="M21" s="149"/>
      <c r="N21" s="149"/>
      <c r="O21" s="149"/>
      <c r="P21" s="149"/>
      <c r="Q21" s="149"/>
      <c r="R21" s="149"/>
      <c r="S21" s="149"/>
      <c r="T21" s="149"/>
      <c r="U21" s="149"/>
      <c r="V21" s="149"/>
      <c r="W21" s="149"/>
      <c r="X21" s="149"/>
      <c r="Y21" s="149"/>
    </row>
    <row r="22" spans="1:25" ht="15.75">
      <c r="A22" s="149"/>
      <c r="B22" s="149"/>
      <c r="C22" s="149"/>
      <c r="D22" s="7"/>
      <c r="E22" s="149"/>
      <c r="F22" s="149"/>
      <c r="G22" s="149"/>
      <c r="H22" s="145"/>
      <c r="I22" s="149"/>
      <c r="J22" s="149"/>
      <c r="K22" s="149"/>
      <c r="L22" s="149"/>
      <c r="M22" s="149"/>
      <c r="N22" s="149"/>
      <c r="O22" s="149"/>
      <c r="P22" s="149"/>
      <c r="Q22" s="149"/>
      <c r="R22" s="149"/>
      <c r="S22" s="149"/>
      <c r="T22" s="149"/>
      <c r="U22" s="149"/>
      <c r="V22" s="149"/>
      <c r="W22" s="149"/>
      <c r="X22" s="149"/>
      <c r="Y22" s="149"/>
    </row>
    <row r="23" spans="1:25" ht="16.5" thickBot="1">
      <c r="D23" s="7"/>
      <c r="E23" s="149"/>
      <c r="F23" s="149"/>
      <c r="G23" s="149"/>
      <c r="H23" s="145"/>
      <c r="I23" s="149"/>
      <c r="J23" s="149"/>
      <c r="K23" s="149"/>
      <c r="L23" s="149"/>
      <c r="M23" s="149"/>
      <c r="N23" s="149"/>
      <c r="O23" s="149"/>
      <c r="P23" s="149"/>
      <c r="Q23" s="149"/>
      <c r="R23" s="149"/>
      <c r="S23" s="149"/>
      <c r="T23" s="149"/>
      <c r="U23" s="149"/>
      <c r="V23" s="149"/>
      <c r="W23" s="149"/>
      <c r="X23" s="149"/>
      <c r="Y23" s="149"/>
    </row>
    <row r="24" spans="1:25" ht="15.75">
      <c r="A24" s="102" t="s">
        <v>18</v>
      </c>
      <c r="B24" s="116"/>
      <c r="C24" s="170"/>
      <c r="D24" s="7"/>
      <c r="E24" s="149"/>
      <c r="F24" s="149"/>
      <c r="G24" s="149"/>
      <c r="H24" s="145"/>
      <c r="I24" s="149"/>
      <c r="J24" s="149"/>
      <c r="K24" s="149"/>
      <c r="L24" s="149"/>
      <c r="M24" s="149"/>
      <c r="N24" s="149"/>
      <c r="O24" s="149"/>
      <c r="P24" s="149"/>
      <c r="Q24" s="149"/>
      <c r="R24" s="149"/>
      <c r="S24" s="149"/>
      <c r="T24" s="149"/>
      <c r="U24" s="149"/>
      <c r="V24" s="149"/>
      <c r="W24" s="149"/>
      <c r="X24" s="149"/>
      <c r="Y24" s="149"/>
    </row>
    <row r="25" spans="1:25" ht="15.75">
      <c r="A25" s="136" t="s">
        <v>75</v>
      </c>
      <c r="B25" s="104"/>
      <c r="C25" s="171">
        <v>0</v>
      </c>
      <c r="D25" s="7"/>
      <c r="E25" s="149"/>
      <c r="F25" s="149"/>
      <c r="G25" s="149"/>
      <c r="H25" s="151"/>
      <c r="I25" s="149"/>
      <c r="J25" s="149"/>
      <c r="K25" s="149"/>
      <c r="L25" s="149"/>
      <c r="M25" s="149"/>
      <c r="N25" s="149"/>
      <c r="O25" s="149"/>
      <c r="P25" s="149"/>
      <c r="Q25" s="149"/>
      <c r="R25" s="149"/>
      <c r="S25" s="149"/>
      <c r="T25" s="149"/>
      <c r="U25" s="149"/>
      <c r="V25" s="149"/>
      <c r="W25" s="149"/>
      <c r="X25" s="149"/>
      <c r="Y25" s="149"/>
    </row>
    <row r="26" spans="1:25" ht="15.75">
      <c r="A26" s="105" t="s">
        <v>70</v>
      </c>
      <c r="B26" s="149"/>
      <c r="C26" s="166">
        <v>0</v>
      </c>
      <c r="D26" s="7"/>
      <c r="E26" s="149"/>
      <c r="F26" s="149"/>
      <c r="G26" s="149"/>
      <c r="H26" s="149"/>
      <c r="I26" s="149"/>
      <c r="J26" s="149"/>
      <c r="K26" s="149"/>
      <c r="L26" s="149"/>
      <c r="M26" s="149"/>
      <c r="N26" s="149"/>
      <c r="O26" s="149"/>
      <c r="P26" s="149"/>
      <c r="Q26" s="149"/>
      <c r="R26" s="149"/>
      <c r="S26" s="149"/>
      <c r="T26" s="149"/>
      <c r="U26" s="149"/>
      <c r="V26" s="149"/>
      <c r="W26" s="149"/>
      <c r="X26" s="149"/>
      <c r="Y26" s="149"/>
    </row>
    <row r="27" spans="1:25" ht="15.75">
      <c r="A27" s="105" t="s">
        <v>43</v>
      </c>
      <c r="B27" s="104"/>
      <c r="C27" s="172">
        <v>0</v>
      </c>
      <c r="D27" s="98"/>
      <c r="E27" s="149"/>
      <c r="F27" s="149"/>
      <c r="G27" s="149"/>
      <c r="H27" s="149"/>
      <c r="I27" s="149"/>
      <c r="J27" s="149"/>
      <c r="K27" s="149"/>
      <c r="L27" s="149"/>
      <c r="M27" s="149"/>
      <c r="N27" s="149"/>
      <c r="O27" s="149"/>
      <c r="P27" s="149"/>
      <c r="Q27" s="149"/>
      <c r="R27" s="149"/>
      <c r="S27" s="149"/>
      <c r="T27" s="149"/>
      <c r="U27" s="149"/>
      <c r="V27" s="149"/>
      <c r="W27" s="149"/>
      <c r="X27" s="149"/>
      <c r="Y27" s="149"/>
    </row>
    <row r="28" spans="1:25" ht="15.75">
      <c r="A28" s="105"/>
      <c r="B28" s="104"/>
      <c r="C28" s="173"/>
      <c r="D28" s="7"/>
      <c r="E28" s="149"/>
      <c r="F28" s="149"/>
      <c r="G28" s="149"/>
      <c r="H28" s="149"/>
      <c r="I28" s="149"/>
      <c r="J28" s="149"/>
      <c r="K28" s="149"/>
      <c r="L28" s="149"/>
      <c r="M28" s="149"/>
      <c r="N28" s="149"/>
      <c r="O28" s="149"/>
      <c r="P28" s="149"/>
      <c r="Q28" s="149"/>
      <c r="R28" s="149"/>
      <c r="S28" s="149"/>
      <c r="T28" s="149"/>
      <c r="U28" s="149"/>
      <c r="V28" s="149"/>
      <c r="W28" s="149"/>
      <c r="X28" s="149"/>
      <c r="Y28" s="149"/>
    </row>
    <row r="29" spans="1:25" ht="15.75">
      <c r="A29" s="142" t="s">
        <v>42</v>
      </c>
      <c r="B29" s="104"/>
      <c r="C29" s="174"/>
      <c r="D29" s="7"/>
      <c r="E29" s="149"/>
      <c r="F29" s="149"/>
      <c r="G29" s="149"/>
      <c r="H29" s="149"/>
      <c r="I29" s="149"/>
      <c r="J29" s="149"/>
      <c r="K29" s="149"/>
      <c r="L29" s="149"/>
      <c r="M29" s="149"/>
      <c r="N29" s="149"/>
      <c r="O29" s="149"/>
      <c r="P29" s="149"/>
      <c r="Q29" s="149"/>
      <c r="R29" s="149"/>
      <c r="S29" s="149"/>
      <c r="T29" s="149"/>
      <c r="U29" s="149"/>
      <c r="V29" s="149"/>
      <c r="W29" s="149"/>
      <c r="X29" s="149"/>
      <c r="Y29" s="149"/>
    </row>
    <row r="30" spans="1:25" ht="15.75">
      <c r="A30" s="105" t="s">
        <v>19</v>
      </c>
      <c r="B30" s="16"/>
      <c r="C30" s="175">
        <v>0</v>
      </c>
      <c r="D30" s="7"/>
      <c r="E30" s="149"/>
      <c r="F30" s="149"/>
      <c r="G30" s="149"/>
      <c r="H30" s="149"/>
      <c r="I30" s="149"/>
      <c r="J30" s="149"/>
      <c r="K30" s="149"/>
      <c r="L30" s="149"/>
      <c r="M30" s="149"/>
      <c r="N30" s="149"/>
      <c r="O30" s="149"/>
      <c r="P30" s="149"/>
      <c r="Q30" s="149"/>
      <c r="R30" s="149"/>
      <c r="S30" s="149"/>
      <c r="T30" s="149"/>
      <c r="U30" s="149"/>
      <c r="V30" s="149"/>
      <c r="W30" s="149"/>
      <c r="X30" s="149"/>
      <c r="Y30" s="149"/>
    </row>
    <row r="31" spans="1:25" ht="15.75">
      <c r="A31" s="105" t="s">
        <v>20</v>
      </c>
      <c r="B31" s="16"/>
      <c r="C31" s="175">
        <v>0</v>
      </c>
      <c r="D31" s="7"/>
      <c r="E31" s="149"/>
      <c r="F31" s="149"/>
      <c r="G31" s="149"/>
      <c r="H31" s="149"/>
      <c r="I31" s="149"/>
      <c r="J31" s="149"/>
      <c r="K31" s="149"/>
      <c r="L31" s="149"/>
      <c r="M31" s="149"/>
      <c r="N31" s="149"/>
      <c r="O31" s="149"/>
      <c r="P31" s="149"/>
      <c r="Q31" s="149"/>
      <c r="R31" s="149"/>
      <c r="S31" s="149"/>
      <c r="T31" s="149"/>
      <c r="U31" s="149"/>
      <c r="V31" s="149"/>
      <c r="W31" s="149"/>
      <c r="X31" s="149"/>
      <c r="Y31" s="149"/>
    </row>
    <row r="32" spans="1:25" ht="15.75">
      <c r="A32" s="105" t="s">
        <v>71</v>
      </c>
      <c r="B32" s="149"/>
      <c r="C32" s="175">
        <v>0</v>
      </c>
      <c r="D32" s="16"/>
      <c r="E32" s="149"/>
      <c r="F32" s="149"/>
      <c r="G32" s="149"/>
      <c r="H32" s="149"/>
      <c r="I32" s="149"/>
      <c r="J32" s="149"/>
      <c r="K32" s="149"/>
      <c r="L32" s="149"/>
      <c r="M32" s="149"/>
      <c r="N32" s="149"/>
      <c r="O32" s="149"/>
      <c r="P32" s="149"/>
      <c r="Q32" s="149"/>
      <c r="R32" s="149"/>
      <c r="S32" s="149"/>
      <c r="T32" s="149"/>
      <c r="U32" s="149"/>
      <c r="V32" s="149"/>
      <c r="W32" s="149"/>
      <c r="X32" s="149"/>
      <c r="Y32" s="149"/>
    </row>
    <row r="33" spans="1:25" ht="15.75">
      <c r="A33" s="105" t="s">
        <v>41</v>
      </c>
      <c r="B33" s="16"/>
      <c r="C33" s="175">
        <v>0</v>
      </c>
      <c r="D33" s="7"/>
      <c r="E33" s="149"/>
      <c r="F33" s="149"/>
      <c r="G33" s="149"/>
      <c r="H33" s="149"/>
      <c r="I33" s="149"/>
      <c r="J33" s="149"/>
      <c r="K33" s="149"/>
      <c r="L33" s="149"/>
      <c r="M33" s="149"/>
      <c r="N33" s="149"/>
      <c r="O33" s="149"/>
      <c r="P33" s="149"/>
      <c r="Q33" s="149"/>
      <c r="R33" s="149"/>
      <c r="S33" s="149"/>
      <c r="T33" s="149"/>
      <c r="U33" s="149"/>
      <c r="V33" s="149"/>
      <c r="W33" s="149"/>
      <c r="X33" s="149"/>
      <c r="Y33" s="149"/>
    </row>
    <row r="34" spans="1:25" ht="16.5" thickBot="1">
      <c r="A34" s="107" t="s">
        <v>76</v>
      </c>
      <c r="B34" s="24"/>
      <c r="C34" s="214">
        <v>0</v>
      </c>
      <c r="D34" s="7"/>
      <c r="E34" s="149"/>
      <c r="F34" s="149"/>
      <c r="G34" s="149"/>
      <c r="H34" s="149"/>
      <c r="I34" s="149"/>
      <c r="J34" s="149"/>
      <c r="K34" s="149"/>
      <c r="L34" s="149"/>
      <c r="M34" s="149"/>
      <c r="N34" s="149"/>
      <c r="O34" s="149"/>
      <c r="P34" s="149"/>
      <c r="Q34" s="149"/>
      <c r="R34" s="149"/>
      <c r="S34" s="149"/>
      <c r="T34" s="149"/>
      <c r="U34" s="149"/>
      <c r="V34" s="149"/>
      <c r="W34" s="149"/>
      <c r="X34" s="149"/>
      <c r="Y34" s="149"/>
    </row>
    <row r="35" spans="1:25">
      <c r="D35" s="7"/>
      <c r="E35" s="149"/>
      <c r="F35" s="149"/>
      <c r="G35" s="149"/>
      <c r="H35" s="149"/>
      <c r="I35" s="149"/>
      <c r="J35" s="149"/>
      <c r="K35" s="149"/>
      <c r="L35" s="149"/>
      <c r="M35" s="149"/>
      <c r="N35" s="149"/>
      <c r="O35" s="149"/>
      <c r="P35" s="149"/>
      <c r="Q35" s="149"/>
      <c r="R35" s="149"/>
      <c r="S35" s="149"/>
      <c r="T35" s="149"/>
      <c r="U35" s="149"/>
      <c r="V35" s="149"/>
      <c r="W35" s="149"/>
      <c r="X35" s="149"/>
      <c r="Y35" s="149"/>
    </row>
    <row r="36" spans="1:25" ht="13.5" thickBot="1">
      <c r="A36" s="16"/>
      <c r="B36" s="16"/>
      <c r="C36" s="16"/>
      <c r="D36" s="7"/>
      <c r="E36" s="149"/>
      <c r="F36" s="149"/>
      <c r="G36" s="149"/>
      <c r="H36" s="149"/>
      <c r="I36" s="149"/>
      <c r="J36" s="149"/>
      <c r="K36" s="149"/>
      <c r="L36" s="149"/>
      <c r="M36" s="149"/>
      <c r="N36" s="149"/>
      <c r="O36" s="149"/>
      <c r="P36" s="149"/>
      <c r="Q36" s="149"/>
      <c r="R36" s="149"/>
      <c r="S36" s="149"/>
      <c r="T36" s="149"/>
      <c r="U36" s="149"/>
      <c r="V36" s="149"/>
      <c r="W36" s="149"/>
      <c r="X36" s="149"/>
      <c r="Y36" s="149"/>
    </row>
    <row r="37" spans="1:25" ht="15.75">
      <c r="A37" s="101" t="s">
        <v>14</v>
      </c>
      <c r="B37" s="112"/>
      <c r="C37" s="146"/>
      <c r="D37" s="7"/>
      <c r="E37" s="149"/>
      <c r="F37" s="149"/>
      <c r="G37" s="149"/>
      <c r="H37" s="149"/>
      <c r="I37" s="149"/>
      <c r="J37" s="149"/>
      <c r="K37" s="149"/>
      <c r="L37" s="149"/>
      <c r="M37" s="149"/>
      <c r="N37" s="149"/>
      <c r="O37" s="149"/>
      <c r="P37" s="149"/>
      <c r="Q37" s="149"/>
      <c r="R37" s="149"/>
      <c r="S37" s="149"/>
      <c r="T37" s="149"/>
      <c r="U37" s="149"/>
      <c r="V37" s="149"/>
      <c r="W37" s="149"/>
      <c r="X37" s="149"/>
      <c r="Y37" s="149"/>
    </row>
    <row r="38" spans="1:25" ht="15.75">
      <c r="A38" s="105"/>
      <c r="B38" s="104"/>
      <c r="C38" s="147"/>
      <c r="D38" s="7"/>
      <c r="E38" s="149"/>
      <c r="F38" s="149"/>
      <c r="G38" s="149"/>
      <c r="H38" s="149"/>
      <c r="I38" s="149"/>
      <c r="J38" s="149"/>
      <c r="K38" s="149"/>
      <c r="L38" s="149"/>
      <c r="M38" s="149"/>
      <c r="N38" s="149"/>
      <c r="O38" s="149"/>
      <c r="P38" s="149"/>
      <c r="Q38" s="149"/>
      <c r="R38" s="149"/>
      <c r="S38" s="149"/>
      <c r="T38" s="149"/>
      <c r="U38" s="149"/>
      <c r="V38" s="149"/>
      <c r="W38" s="149"/>
      <c r="X38" s="149"/>
      <c r="Y38" s="149"/>
    </row>
    <row r="39" spans="1:25" ht="15.75">
      <c r="A39" s="105" t="s">
        <v>16</v>
      </c>
      <c r="B39" s="104"/>
      <c r="C39" s="172">
        <v>0.35</v>
      </c>
      <c r="D39" s="7"/>
      <c r="E39" s="149"/>
      <c r="F39" s="149"/>
      <c r="G39" s="149"/>
      <c r="H39" s="149"/>
      <c r="I39" s="149"/>
      <c r="J39" s="149"/>
      <c r="K39" s="149"/>
      <c r="L39" s="149"/>
      <c r="M39" s="149"/>
      <c r="N39" s="149"/>
      <c r="O39" s="149"/>
      <c r="P39" s="149"/>
      <c r="Q39" s="149"/>
      <c r="R39" s="149"/>
      <c r="S39" s="149"/>
      <c r="T39" s="149"/>
      <c r="U39" s="149"/>
      <c r="V39" s="149"/>
      <c r="W39" s="149"/>
      <c r="X39" s="149"/>
      <c r="Y39" s="149"/>
    </row>
    <row r="40" spans="1:25" ht="15.75">
      <c r="A40" s="105" t="s">
        <v>17</v>
      </c>
      <c r="B40" s="104"/>
      <c r="C40" s="176">
        <v>0</v>
      </c>
      <c r="D40" s="7"/>
      <c r="E40" s="149"/>
      <c r="F40" s="149"/>
      <c r="G40" s="149"/>
      <c r="H40" s="149"/>
      <c r="I40" s="149"/>
      <c r="J40" s="149"/>
      <c r="K40" s="149"/>
      <c r="L40" s="149"/>
      <c r="M40" s="149"/>
      <c r="N40" s="149"/>
      <c r="O40" s="149"/>
      <c r="P40" s="149"/>
      <c r="Q40" s="149"/>
      <c r="R40" s="149"/>
      <c r="S40" s="149"/>
      <c r="T40" s="149"/>
      <c r="U40" s="149"/>
      <c r="V40" s="149"/>
      <c r="W40" s="149"/>
      <c r="X40" s="149"/>
      <c r="Y40" s="149"/>
    </row>
    <row r="41" spans="1:25" ht="15.75">
      <c r="A41" s="105" t="s">
        <v>60</v>
      </c>
      <c r="B41" s="149"/>
      <c r="C41" s="176">
        <v>0</v>
      </c>
      <c r="D41" s="7"/>
      <c r="E41" s="149"/>
      <c r="F41" s="149"/>
      <c r="G41" s="149"/>
      <c r="H41" s="149"/>
      <c r="I41" s="149"/>
      <c r="J41" s="149"/>
      <c r="K41" s="149"/>
      <c r="L41" s="149"/>
      <c r="M41" s="149"/>
      <c r="N41" s="149"/>
      <c r="O41" s="149"/>
      <c r="P41" s="149"/>
      <c r="Q41" s="149"/>
      <c r="R41" s="149"/>
      <c r="S41" s="149"/>
      <c r="T41" s="149"/>
      <c r="U41" s="149"/>
      <c r="V41" s="149"/>
      <c r="W41" s="149"/>
      <c r="X41" s="149"/>
      <c r="Y41" s="149"/>
    </row>
    <row r="42" spans="1:25" ht="15.75">
      <c r="A42" s="105" t="s">
        <v>81</v>
      </c>
      <c r="B42" s="104"/>
      <c r="C42" s="176">
        <v>0</v>
      </c>
      <c r="D42" s="7"/>
      <c r="E42" s="149"/>
      <c r="F42" s="149"/>
      <c r="G42" s="149"/>
      <c r="H42" s="149"/>
      <c r="I42" s="149"/>
      <c r="J42" s="149"/>
      <c r="K42" s="149"/>
      <c r="L42" s="149"/>
      <c r="M42" s="149"/>
      <c r="N42" s="149"/>
      <c r="O42" s="149"/>
      <c r="P42" s="149"/>
      <c r="Q42" s="149"/>
      <c r="R42" s="149"/>
      <c r="S42" s="149"/>
      <c r="T42" s="149"/>
      <c r="U42" s="149"/>
      <c r="V42" s="149"/>
      <c r="W42" s="149"/>
      <c r="X42" s="149"/>
      <c r="Y42" s="149"/>
    </row>
    <row r="43" spans="1:25" ht="16.5" thickBot="1">
      <c r="A43" s="107" t="s">
        <v>82</v>
      </c>
      <c r="B43" s="108"/>
      <c r="C43" s="177">
        <v>0</v>
      </c>
      <c r="D43" s="16"/>
      <c r="E43" s="149"/>
      <c r="F43" s="149"/>
      <c r="G43" s="149"/>
      <c r="H43" s="149"/>
      <c r="I43" s="149"/>
      <c r="J43" s="149"/>
      <c r="K43" s="149"/>
      <c r="L43" s="149"/>
      <c r="M43" s="149"/>
      <c r="N43" s="149"/>
      <c r="O43" s="149"/>
      <c r="P43" s="149"/>
      <c r="Q43" s="149"/>
      <c r="R43" s="149"/>
      <c r="S43" s="149"/>
      <c r="T43" s="149"/>
      <c r="U43" s="149"/>
      <c r="V43" s="149"/>
      <c r="W43" s="149"/>
      <c r="X43" s="149"/>
      <c r="Y43" s="149"/>
    </row>
    <row r="44" spans="1:25" ht="15.75">
      <c r="A44" s="104"/>
      <c r="B44" s="16"/>
      <c r="C44" s="141"/>
      <c r="D44" s="7"/>
      <c r="E44" s="149"/>
      <c r="F44" s="149"/>
      <c r="G44" s="149"/>
      <c r="H44" s="149"/>
      <c r="I44" s="149"/>
      <c r="J44" s="149"/>
      <c r="K44" s="149"/>
      <c r="L44" s="149"/>
      <c r="M44" s="149"/>
      <c r="N44" s="149"/>
      <c r="O44" s="149"/>
      <c r="P44" s="149"/>
      <c r="Q44" s="149"/>
      <c r="R44" s="149"/>
      <c r="S44" s="149"/>
      <c r="T44" s="149"/>
      <c r="U44" s="149"/>
      <c r="V44" s="149"/>
      <c r="W44" s="149"/>
      <c r="X44" s="149"/>
      <c r="Y44" s="149"/>
    </row>
    <row r="45" spans="1:25" ht="15.75">
      <c r="A45" s="104"/>
      <c r="B45" s="16"/>
      <c r="C45" s="141"/>
      <c r="D45" s="7"/>
      <c r="E45" s="149"/>
      <c r="F45" s="149"/>
      <c r="G45" s="149"/>
      <c r="H45" s="149"/>
      <c r="I45" s="149"/>
      <c r="J45" s="149"/>
      <c r="K45" s="149"/>
      <c r="L45" s="149"/>
      <c r="M45" s="149"/>
      <c r="N45" s="149"/>
      <c r="O45" s="149"/>
      <c r="P45" s="149"/>
      <c r="Q45" s="149"/>
      <c r="R45" s="149"/>
      <c r="S45" s="149"/>
      <c r="T45" s="149"/>
      <c r="U45" s="149"/>
      <c r="V45" s="149"/>
      <c r="W45" s="149"/>
      <c r="X45" s="149"/>
      <c r="Y45" s="149"/>
    </row>
    <row r="46" spans="1:25">
      <c r="I46" s="149"/>
      <c r="J46" s="149"/>
      <c r="K46" s="149"/>
      <c r="L46" s="149"/>
      <c r="M46" s="149"/>
      <c r="N46" s="149"/>
      <c r="O46" s="149"/>
      <c r="P46" s="149"/>
      <c r="Q46" s="149"/>
      <c r="R46" s="149"/>
      <c r="S46" s="149"/>
      <c r="T46" s="149"/>
      <c r="U46" s="149"/>
      <c r="V46" s="149"/>
      <c r="W46" s="149"/>
      <c r="X46" s="149"/>
      <c r="Y46" s="149"/>
    </row>
    <row r="47" spans="1:25">
      <c r="I47" s="149"/>
      <c r="J47" s="149"/>
      <c r="K47" s="149"/>
      <c r="L47" s="149"/>
      <c r="M47" s="149"/>
      <c r="N47" s="149"/>
      <c r="O47" s="149"/>
      <c r="P47" s="149"/>
      <c r="Q47" s="149"/>
      <c r="R47" s="149"/>
      <c r="S47" s="149"/>
      <c r="T47" s="149"/>
      <c r="U47" s="149"/>
      <c r="V47" s="149"/>
      <c r="W47" s="149"/>
      <c r="X47" s="149"/>
      <c r="Y47" s="149"/>
    </row>
    <row r="48" spans="1:25">
      <c r="I48" s="149"/>
      <c r="J48" s="149"/>
      <c r="K48" s="149"/>
      <c r="L48" s="149"/>
      <c r="M48" s="149"/>
      <c r="N48" s="149"/>
      <c r="O48" s="149"/>
      <c r="P48" s="149"/>
      <c r="Q48" s="149"/>
      <c r="R48" s="149"/>
      <c r="S48" s="149"/>
      <c r="T48" s="149"/>
      <c r="U48" s="149"/>
      <c r="V48" s="149"/>
      <c r="W48" s="149"/>
      <c r="X48" s="149"/>
      <c r="Y48" s="149"/>
    </row>
    <row r="49" spans="1:25">
      <c r="D49" s="7"/>
      <c r="E49" s="149"/>
      <c r="F49" s="149"/>
      <c r="G49" s="149"/>
      <c r="H49" s="149"/>
      <c r="I49" s="149"/>
      <c r="J49" s="149"/>
      <c r="K49" s="149"/>
      <c r="L49" s="149"/>
      <c r="M49" s="149"/>
      <c r="N49" s="149"/>
      <c r="O49" s="149"/>
      <c r="P49" s="149"/>
      <c r="Q49" s="149"/>
      <c r="R49" s="149"/>
      <c r="S49" s="149"/>
      <c r="T49" s="149"/>
      <c r="U49" s="149"/>
      <c r="V49" s="149"/>
      <c r="W49" s="149"/>
      <c r="X49" s="149"/>
      <c r="Y49" s="149"/>
    </row>
    <row r="50" spans="1:25">
      <c r="A50" s="16"/>
      <c r="B50" s="16"/>
      <c r="C50" s="148"/>
      <c r="D50" s="7"/>
      <c r="E50" s="149"/>
      <c r="F50" s="149"/>
      <c r="G50" s="149"/>
      <c r="H50" s="149"/>
      <c r="I50" s="149"/>
      <c r="J50" s="149"/>
      <c r="K50" s="149"/>
      <c r="L50" s="149"/>
      <c r="M50" s="149"/>
      <c r="N50" s="149"/>
      <c r="O50" s="149"/>
      <c r="P50" s="149"/>
      <c r="Q50" s="149"/>
      <c r="R50" s="149"/>
      <c r="S50" s="149"/>
      <c r="T50" s="149"/>
      <c r="U50" s="149"/>
      <c r="V50" s="149"/>
      <c r="W50" s="149"/>
      <c r="X50" s="149"/>
      <c r="Y50" s="149"/>
    </row>
    <row r="51" spans="1:25">
      <c r="D51" s="7"/>
      <c r="E51" s="149"/>
      <c r="F51" s="149"/>
      <c r="G51" s="149"/>
      <c r="H51" s="149"/>
      <c r="I51" s="149"/>
      <c r="J51" s="149"/>
      <c r="K51" s="149"/>
      <c r="L51" s="149"/>
      <c r="M51" s="149"/>
      <c r="N51" s="149"/>
      <c r="O51" s="149"/>
      <c r="P51" s="149"/>
      <c r="Q51" s="149"/>
      <c r="R51" s="149"/>
      <c r="S51" s="149"/>
      <c r="T51" s="149"/>
      <c r="U51" s="149"/>
      <c r="V51" s="149"/>
      <c r="W51" s="149"/>
      <c r="X51" s="149"/>
      <c r="Y51" s="149"/>
    </row>
    <row r="52" spans="1:25">
      <c r="D52" s="7"/>
      <c r="E52" s="149"/>
      <c r="F52" s="149"/>
      <c r="G52" s="149"/>
      <c r="H52" s="149"/>
      <c r="I52" s="149"/>
      <c r="J52" s="149"/>
      <c r="K52" s="149"/>
      <c r="L52" s="149"/>
      <c r="M52" s="149"/>
      <c r="N52" s="149"/>
      <c r="O52" s="149"/>
      <c r="P52" s="149"/>
      <c r="Q52" s="149"/>
      <c r="R52" s="149"/>
      <c r="S52" s="149"/>
      <c r="T52" s="149"/>
      <c r="U52" s="149"/>
      <c r="V52" s="149"/>
      <c r="W52" s="149"/>
      <c r="X52" s="149"/>
      <c r="Y52" s="149"/>
    </row>
    <row r="53" spans="1:25">
      <c r="D53" s="98"/>
      <c r="E53" s="149"/>
      <c r="F53" s="149"/>
      <c r="G53" s="149"/>
      <c r="H53" s="149"/>
      <c r="I53" s="149"/>
      <c r="J53" s="149"/>
      <c r="K53" s="149"/>
      <c r="L53" s="149"/>
      <c r="M53" s="149"/>
      <c r="N53" s="149"/>
      <c r="O53" s="149"/>
      <c r="P53" s="149"/>
      <c r="Q53" s="149"/>
      <c r="R53" s="149"/>
      <c r="S53" s="149"/>
      <c r="T53" s="149"/>
      <c r="U53" s="149"/>
      <c r="V53" s="149"/>
      <c r="W53" s="149"/>
      <c r="X53" s="149"/>
      <c r="Y53" s="149"/>
    </row>
    <row r="54" spans="1:25">
      <c r="D54" s="155"/>
      <c r="E54" s="149"/>
      <c r="F54" s="149"/>
      <c r="G54" s="149"/>
      <c r="H54" s="149"/>
      <c r="I54" s="149"/>
      <c r="J54" s="149"/>
      <c r="K54" s="149"/>
      <c r="L54" s="149"/>
      <c r="M54" s="149"/>
      <c r="N54" s="149"/>
      <c r="O54" s="149"/>
      <c r="P54" s="149"/>
      <c r="Q54" s="149"/>
      <c r="R54" s="149"/>
      <c r="S54" s="149"/>
      <c r="T54" s="149"/>
      <c r="U54" s="149"/>
      <c r="V54" s="149"/>
      <c r="W54" s="149"/>
      <c r="X54" s="149"/>
      <c r="Y54" s="149"/>
    </row>
    <row r="55" spans="1:25">
      <c r="A55" s="50"/>
      <c r="B55" s="16"/>
      <c r="C55" s="148"/>
      <c r="D55" s="155"/>
      <c r="E55" s="149"/>
      <c r="F55" s="149"/>
      <c r="G55" s="149"/>
      <c r="H55" s="149"/>
      <c r="I55" s="149"/>
      <c r="J55" s="149"/>
      <c r="K55" s="149"/>
      <c r="L55" s="149"/>
      <c r="M55" s="149"/>
      <c r="N55" s="149"/>
      <c r="O55" s="149"/>
      <c r="P55" s="149"/>
      <c r="Q55" s="149"/>
      <c r="R55" s="149"/>
      <c r="S55" s="149"/>
      <c r="T55" s="149"/>
      <c r="U55" s="149"/>
      <c r="V55" s="149"/>
      <c r="W55" s="149"/>
      <c r="X55" s="149"/>
      <c r="Y55" s="149"/>
    </row>
    <row r="56" spans="1:25">
      <c r="A56" s="149"/>
      <c r="B56" s="149"/>
      <c r="C56" s="149"/>
      <c r="D56" s="155"/>
      <c r="E56" s="149"/>
      <c r="F56" s="149"/>
      <c r="G56" s="149"/>
      <c r="H56" s="149"/>
      <c r="I56" s="149"/>
      <c r="J56" s="149"/>
      <c r="K56" s="149"/>
      <c r="L56" s="149"/>
      <c r="M56" s="149"/>
      <c r="N56" s="149"/>
      <c r="O56" s="149"/>
      <c r="P56" s="149"/>
      <c r="Q56" s="149"/>
      <c r="R56" s="149"/>
      <c r="S56" s="149"/>
      <c r="T56" s="149"/>
      <c r="U56" s="149"/>
      <c r="V56" s="149"/>
      <c r="W56" s="149"/>
      <c r="X56" s="149"/>
      <c r="Y56" s="149"/>
    </row>
    <row r="57" spans="1:25">
      <c r="A57" s="149"/>
      <c r="B57" s="149"/>
      <c r="C57" s="149"/>
      <c r="D57" s="155"/>
      <c r="E57" s="149"/>
      <c r="F57" s="149"/>
      <c r="G57" s="149"/>
      <c r="H57" s="149"/>
      <c r="I57" s="149"/>
      <c r="J57" s="149"/>
      <c r="K57" s="149"/>
      <c r="L57" s="149"/>
      <c r="M57" s="149"/>
      <c r="N57" s="149"/>
      <c r="O57" s="149"/>
      <c r="P57" s="149"/>
      <c r="Q57" s="149"/>
      <c r="R57" s="149"/>
      <c r="S57" s="149"/>
      <c r="T57" s="149"/>
      <c r="U57" s="149"/>
      <c r="V57" s="149"/>
      <c r="W57" s="149"/>
      <c r="X57" s="149"/>
      <c r="Y57" s="149"/>
    </row>
    <row r="58" spans="1:25">
      <c r="A58" s="149"/>
      <c r="B58" s="149"/>
      <c r="C58" s="149"/>
      <c r="D58" s="155"/>
      <c r="E58" s="149"/>
      <c r="F58" s="149"/>
      <c r="G58" s="149"/>
      <c r="H58" s="149"/>
      <c r="I58" s="149"/>
      <c r="J58" s="149"/>
      <c r="K58" s="149"/>
      <c r="L58" s="149"/>
      <c r="M58" s="149"/>
      <c r="N58" s="149"/>
      <c r="O58" s="149"/>
      <c r="P58" s="149"/>
      <c r="Q58" s="149"/>
      <c r="R58" s="149"/>
      <c r="S58" s="149"/>
      <c r="T58" s="149"/>
      <c r="U58" s="149"/>
      <c r="V58" s="149"/>
      <c r="W58" s="149"/>
      <c r="X58" s="149"/>
      <c r="Y58" s="149"/>
    </row>
    <row r="59" spans="1:25">
      <c r="A59" s="149"/>
      <c r="B59" s="149"/>
      <c r="C59" s="149"/>
      <c r="D59" s="155"/>
      <c r="E59" s="149"/>
      <c r="F59" s="149"/>
      <c r="G59" s="149"/>
      <c r="H59" s="149"/>
      <c r="I59" s="149"/>
      <c r="J59" s="149"/>
      <c r="K59" s="149"/>
      <c r="L59" s="149"/>
      <c r="M59" s="149"/>
      <c r="N59" s="149"/>
      <c r="O59" s="149"/>
      <c r="P59" s="149"/>
      <c r="Q59" s="149"/>
      <c r="R59" s="149"/>
      <c r="S59" s="149"/>
      <c r="T59" s="149"/>
      <c r="U59" s="149"/>
      <c r="V59" s="149"/>
      <c r="W59" s="149"/>
      <c r="X59" s="149"/>
      <c r="Y59" s="149"/>
    </row>
    <row r="60" spans="1:25">
      <c r="A60" s="149"/>
      <c r="B60" s="149"/>
      <c r="C60" s="149"/>
      <c r="D60" s="155"/>
      <c r="E60" s="149"/>
      <c r="F60" s="149"/>
      <c r="G60" s="149"/>
      <c r="H60" s="149"/>
      <c r="I60" s="149"/>
      <c r="J60" s="149"/>
      <c r="K60" s="149"/>
      <c r="L60" s="149"/>
      <c r="M60" s="149"/>
      <c r="N60" s="149"/>
      <c r="O60" s="149"/>
      <c r="P60" s="149"/>
      <c r="Q60" s="149"/>
      <c r="R60" s="149"/>
      <c r="S60" s="149"/>
      <c r="T60" s="149"/>
      <c r="U60" s="149"/>
      <c r="V60" s="149"/>
      <c r="W60" s="149"/>
      <c r="X60" s="149"/>
      <c r="Y60" s="149"/>
    </row>
    <row r="61" spans="1:25">
      <c r="A61" s="149"/>
      <c r="B61" s="149"/>
      <c r="C61" s="149"/>
      <c r="D61" s="149"/>
      <c r="E61" s="149"/>
      <c r="F61" s="149"/>
      <c r="G61" s="149"/>
      <c r="H61" s="149"/>
      <c r="I61" s="149"/>
      <c r="J61" s="149"/>
      <c r="K61" s="149"/>
      <c r="L61" s="149"/>
      <c r="M61" s="149"/>
      <c r="N61" s="149"/>
      <c r="O61" s="149"/>
      <c r="P61" s="149"/>
      <c r="Q61" s="149"/>
      <c r="R61" s="149"/>
      <c r="S61" s="149"/>
      <c r="T61" s="149"/>
      <c r="U61" s="149"/>
      <c r="V61" s="149"/>
      <c r="W61" s="149"/>
      <c r="X61" s="149"/>
      <c r="Y61" s="149"/>
    </row>
    <row r="62" spans="1:25">
      <c r="A62" s="149"/>
      <c r="B62" s="149"/>
      <c r="C62" s="149"/>
      <c r="D62" s="149"/>
      <c r="E62" s="149"/>
      <c r="F62" s="149"/>
      <c r="G62" s="149"/>
      <c r="H62" s="149"/>
      <c r="I62" s="149"/>
      <c r="J62" s="149"/>
      <c r="K62" s="149"/>
      <c r="L62" s="149"/>
      <c r="M62" s="149"/>
      <c r="N62" s="149"/>
      <c r="O62" s="149"/>
      <c r="P62" s="149"/>
      <c r="Q62" s="149"/>
      <c r="R62" s="149"/>
      <c r="S62" s="149"/>
      <c r="T62" s="149"/>
      <c r="U62" s="149"/>
      <c r="V62" s="149"/>
      <c r="W62" s="149"/>
      <c r="X62" s="149"/>
      <c r="Y62" s="149"/>
    </row>
    <row r="63" spans="1:25">
      <c r="D63" s="149"/>
      <c r="E63" s="149"/>
      <c r="F63" s="149"/>
      <c r="G63" s="149"/>
      <c r="H63" s="149"/>
      <c r="I63" s="149"/>
      <c r="J63" s="149"/>
      <c r="K63" s="149"/>
      <c r="L63" s="149"/>
      <c r="M63" s="149"/>
      <c r="N63" s="149"/>
      <c r="O63" s="149"/>
      <c r="P63" s="149"/>
      <c r="Q63" s="149"/>
      <c r="R63" s="149"/>
      <c r="S63" s="149"/>
      <c r="T63" s="149"/>
      <c r="U63" s="149"/>
      <c r="V63" s="149"/>
      <c r="W63" s="149"/>
      <c r="X63" s="149"/>
      <c r="Y63" s="149"/>
    </row>
    <row r="64" spans="1:25">
      <c r="D64" s="149"/>
      <c r="E64" s="149"/>
      <c r="F64" s="149"/>
      <c r="G64" s="149"/>
      <c r="H64" s="149"/>
      <c r="I64" s="149"/>
      <c r="J64" s="149"/>
      <c r="K64" s="149"/>
      <c r="L64" s="149"/>
      <c r="M64" s="149"/>
      <c r="N64" s="149"/>
      <c r="O64" s="149"/>
      <c r="P64" s="149"/>
      <c r="Q64" s="149"/>
      <c r="R64" s="149"/>
      <c r="S64" s="149"/>
      <c r="T64" s="149"/>
      <c r="U64" s="149"/>
      <c r="V64" s="149"/>
      <c r="W64" s="149"/>
      <c r="X64" s="149"/>
      <c r="Y64" s="149"/>
    </row>
    <row r="65" spans="4:25">
      <c r="D65" s="149"/>
      <c r="E65" s="149"/>
      <c r="F65" s="149"/>
      <c r="G65" s="149"/>
      <c r="H65" s="149"/>
      <c r="I65" s="149"/>
      <c r="J65" s="149"/>
      <c r="K65" s="149"/>
      <c r="L65" s="149"/>
      <c r="M65" s="149"/>
      <c r="N65" s="149"/>
      <c r="O65" s="149"/>
      <c r="P65" s="149"/>
      <c r="Q65" s="149"/>
      <c r="R65" s="149"/>
      <c r="S65" s="149"/>
      <c r="T65" s="149"/>
      <c r="U65" s="149"/>
      <c r="V65" s="149"/>
      <c r="W65" s="149"/>
      <c r="X65" s="149"/>
      <c r="Y65" s="149"/>
    </row>
    <row r="66" spans="4:25">
      <c r="D66" s="149"/>
      <c r="E66" s="149"/>
      <c r="F66" s="149"/>
      <c r="G66" s="149"/>
      <c r="H66" s="149"/>
      <c r="I66" s="149"/>
      <c r="J66" s="149"/>
      <c r="K66" s="149"/>
      <c r="L66" s="149"/>
      <c r="M66" s="149"/>
      <c r="N66" s="149"/>
      <c r="O66" s="149"/>
      <c r="P66" s="149"/>
      <c r="Q66" s="149"/>
      <c r="R66" s="149"/>
      <c r="S66" s="149"/>
      <c r="T66" s="149"/>
      <c r="U66" s="149"/>
      <c r="V66" s="149"/>
      <c r="W66" s="149"/>
      <c r="X66" s="149"/>
      <c r="Y66" s="149"/>
    </row>
    <row r="67" spans="4:25">
      <c r="D67" s="149"/>
      <c r="E67" s="149"/>
      <c r="F67" s="149"/>
      <c r="G67" s="149"/>
      <c r="H67" s="149"/>
      <c r="I67" s="149"/>
      <c r="J67" s="149"/>
      <c r="K67" s="149"/>
      <c r="L67" s="149"/>
      <c r="M67" s="149"/>
      <c r="N67" s="149"/>
      <c r="O67" s="149"/>
      <c r="P67" s="149"/>
      <c r="Q67" s="149"/>
      <c r="R67" s="149"/>
      <c r="S67" s="149"/>
      <c r="T67" s="149"/>
      <c r="U67" s="149"/>
      <c r="V67" s="149"/>
      <c r="W67" s="149"/>
      <c r="X67" s="149"/>
      <c r="Y67" s="149"/>
    </row>
    <row r="68" spans="4:25">
      <c r="D68" s="149"/>
      <c r="E68" s="149"/>
      <c r="F68" s="149"/>
      <c r="G68" s="149"/>
      <c r="H68" s="149"/>
      <c r="I68" s="149"/>
      <c r="J68" s="149"/>
      <c r="K68" s="149"/>
      <c r="L68" s="149"/>
      <c r="M68" s="149"/>
      <c r="N68" s="149"/>
      <c r="O68" s="149"/>
      <c r="P68" s="149"/>
      <c r="Q68" s="149"/>
      <c r="R68" s="149"/>
      <c r="S68" s="149"/>
      <c r="T68" s="149"/>
      <c r="U68" s="149"/>
      <c r="V68" s="149"/>
      <c r="W68" s="149"/>
      <c r="X68" s="149"/>
      <c r="Y68" s="149"/>
    </row>
    <row r="69" spans="4:25">
      <c r="D69" s="149"/>
      <c r="E69" s="149"/>
      <c r="F69" s="149"/>
      <c r="G69" s="149"/>
      <c r="H69" s="149"/>
      <c r="I69" s="149"/>
      <c r="J69" s="149"/>
      <c r="K69" s="149"/>
      <c r="L69" s="149"/>
      <c r="M69" s="149"/>
      <c r="N69" s="149"/>
      <c r="O69" s="149"/>
      <c r="P69" s="149"/>
      <c r="Q69" s="149"/>
      <c r="R69" s="149"/>
      <c r="S69" s="149"/>
      <c r="T69" s="149"/>
      <c r="U69" s="149"/>
      <c r="V69" s="149"/>
      <c r="W69" s="149"/>
      <c r="X69" s="149"/>
      <c r="Y69" s="149"/>
    </row>
    <row r="70" spans="4:25">
      <c r="D70" s="149"/>
      <c r="E70" s="149"/>
      <c r="F70" s="149"/>
      <c r="G70" s="149"/>
      <c r="H70" s="149"/>
      <c r="I70" s="149"/>
      <c r="J70" s="149"/>
      <c r="K70" s="149"/>
      <c r="L70" s="149"/>
      <c r="M70" s="149"/>
      <c r="N70" s="149"/>
      <c r="O70" s="149"/>
      <c r="P70" s="149"/>
      <c r="Q70" s="149"/>
      <c r="R70" s="149"/>
      <c r="S70" s="149"/>
      <c r="T70" s="149"/>
      <c r="U70" s="149"/>
      <c r="V70" s="149"/>
      <c r="W70" s="149"/>
      <c r="X70" s="149"/>
      <c r="Y70" s="149"/>
    </row>
  </sheetData>
  <pageMargins left="0.75" right="0.75" top="1" bottom="1" header="0.5" footer="0.5"/>
  <pageSetup scale="64" orientation="landscape" verticalDpi="0" r:id="rId1"/>
  <headerFooter alignWithMargins="0">
    <oddHeader>&amp;L&amp;12Enron's Generation&amp;RCONFIDENTIAL</oddHeader>
    <oddFooter>&amp;L&amp;D&amp;C&amp;F&amp;RPage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BC748"/>
  <sheetViews>
    <sheetView zoomScale="75" zoomScaleNormal="75" workbookViewId="0"/>
  </sheetViews>
  <sheetFormatPr defaultRowHeight="12.75" outlineLevelRow="1" outlineLevelCol="1"/>
  <cols>
    <col min="1" max="1" width="47.5703125" style="6" customWidth="1"/>
    <col min="2" max="3" width="10.7109375" style="6" customWidth="1" outlineLevel="1"/>
    <col min="4" max="21" width="10.7109375" style="6" customWidth="1"/>
    <col min="22" max="22" width="9.140625" style="7"/>
    <col min="23" max="23" width="12.28515625" style="7" bestFit="1" customWidth="1"/>
    <col min="24" max="16384" width="9.140625" style="7"/>
  </cols>
  <sheetData>
    <row r="1" spans="1:55"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</row>
    <row r="2" spans="1:55" ht="18.75">
      <c r="A2" s="28" t="s">
        <v>88</v>
      </c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  <c r="U2" s="85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</row>
    <row r="3" spans="1:55"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</row>
    <row r="4" spans="1:55"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</row>
    <row r="5" spans="1:55" ht="13.5" thickBot="1">
      <c r="A5" s="119" t="s">
        <v>21</v>
      </c>
      <c r="B5" s="8">
        <v>2001</v>
      </c>
      <c r="C5" s="8">
        <f t="shared" ref="C5:U5" si="0">B5+1</f>
        <v>2002</v>
      </c>
      <c r="D5" s="8">
        <f t="shared" si="0"/>
        <v>2003</v>
      </c>
      <c r="E5" s="8">
        <f t="shared" si="0"/>
        <v>2004</v>
      </c>
      <c r="F5" s="8">
        <f t="shared" si="0"/>
        <v>2005</v>
      </c>
      <c r="G5" s="8">
        <f t="shared" si="0"/>
        <v>2006</v>
      </c>
      <c r="H5" s="8">
        <f t="shared" si="0"/>
        <v>2007</v>
      </c>
      <c r="I5" s="8">
        <f t="shared" si="0"/>
        <v>2008</v>
      </c>
      <c r="J5" s="8">
        <f t="shared" si="0"/>
        <v>2009</v>
      </c>
      <c r="K5" s="8">
        <f t="shared" si="0"/>
        <v>2010</v>
      </c>
      <c r="L5" s="8">
        <f t="shared" si="0"/>
        <v>2011</v>
      </c>
      <c r="M5" s="8">
        <f t="shared" si="0"/>
        <v>2012</v>
      </c>
      <c r="N5" s="8">
        <f t="shared" si="0"/>
        <v>2013</v>
      </c>
      <c r="O5" s="8">
        <f t="shared" si="0"/>
        <v>2014</v>
      </c>
      <c r="P5" s="8">
        <f t="shared" si="0"/>
        <v>2015</v>
      </c>
      <c r="Q5" s="8">
        <f t="shared" si="0"/>
        <v>2016</v>
      </c>
      <c r="R5" s="8">
        <f t="shared" si="0"/>
        <v>2017</v>
      </c>
      <c r="S5" s="8">
        <f t="shared" si="0"/>
        <v>2018</v>
      </c>
      <c r="T5" s="8">
        <f t="shared" si="0"/>
        <v>2019</v>
      </c>
      <c r="U5" s="8">
        <f t="shared" si="0"/>
        <v>2020</v>
      </c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</row>
    <row r="6" spans="1:55">
      <c r="A6" s="2"/>
      <c r="B6" s="152"/>
      <c r="C6" s="152"/>
      <c r="D6" s="152"/>
      <c r="E6" s="152"/>
      <c r="F6" s="152"/>
      <c r="G6" s="152"/>
      <c r="H6" s="152"/>
      <c r="I6" s="152"/>
      <c r="J6" s="152"/>
      <c r="K6" s="152"/>
      <c r="L6" s="152"/>
      <c r="M6" s="152"/>
      <c r="N6" s="152"/>
      <c r="O6" s="152"/>
      <c r="P6" s="152"/>
      <c r="Q6" s="152"/>
      <c r="R6" s="152"/>
      <c r="S6" s="152"/>
      <c r="T6" s="152"/>
      <c r="U6" s="152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</row>
    <row r="7" spans="1:55">
      <c r="A7" s="1" t="s">
        <v>22</v>
      </c>
      <c r="B7" s="153"/>
      <c r="C7" s="153"/>
      <c r="D7" s="153"/>
      <c r="E7" s="153"/>
      <c r="F7" s="153"/>
      <c r="G7" s="153"/>
      <c r="H7" s="153"/>
      <c r="I7" s="153"/>
      <c r="J7" s="153"/>
      <c r="K7" s="153"/>
      <c r="L7" s="153"/>
      <c r="M7" s="153"/>
      <c r="N7" s="153"/>
      <c r="O7" s="153"/>
      <c r="P7" s="153"/>
      <c r="Q7" s="153"/>
      <c r="R7" s="153"/>
      <c r="S7" s="153"/>
      <c r="T7" s="153"/>
      <c r="U7" s="153"/>
      <c r="V7" s="31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</row>
    <row r="8" spans="1:55">
      <c r="A8" s="144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31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U8" s="15"/>
      <c r="AV8" s="15"/>
      <c r="AW8" s="15"/>
      <c r="AX8" s="15"/>
      <c r="AY8" s="15"/>
      <c r="AZ8" s="15"/>
      <c r="BA8" s="15"/>
      <c r="BB8" s="15"/>
      <c r="BC8" s="15"/>
    </row>
    <row r="9" spans="1:55">
      <c r="A9" s="3" t="s">
        <v>89</v>
      </c>
      <c r="B9" s="202">
        <v>0</v>
      </c>
      <c r="C9" s="202">
        <v>0</v>
      </c>
      <c r="D9" s="202">
        <v>0</v>
      </c>
      <c r="E9" s="202">
        <v>0</v>
      </c>
      <c r="F9" s="202">
        <v>0</v>
      </c>
      <c r="G9" s="202">
        <v>0</v>
      </c>
      <c r="H9" s="202">
        <v>0</v>
      </c>
      <c r="I9" s="202">
        <v>0</v>
      </c>
      <c r="J9" s="202">
        <v>0</v>
      </c>
      <c r="K9" s="202">
        <v>0</v>
      </c>
      <c r="L9" s="202">
        <v>0</v>
      </c>
      <c r="M9" s="202">
        <v>0</v>
      </c>
      <c r="N9" s="202">
        <v>0</v>
      </c>
      <c r="O9" s="202">
        <v>0</v>
      </c>
      <c r="P9" s="202">
        <v>0</v>
      </c>
      <c r="Q9" s="202">
        <v>0</v>
      </c>
      <c r="R9" s="202">
        <v>0</v>
      </c>
      <c r="S9" s="202">
        <v>0</v>
      </c>
      <c r="T9" s="202">
        <v>0</v>
      </c>
      <c r="U9" s="202">
        <v>0</v>
      </c>
      <c r="V9" s="31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U9" s="15"/>
      <c r="AV9" s="15"/>
      <c r="AW9" s="15"/>
      <c r="AX9" s="15"/>
      <c r="AY9" s="15"/>
      <c r="AZ9" s="15"/>
      <c r="BA9" s="15"/>
      <c r="BB9" s="15"/>
      <c r="BC9" s="15"/>
    </row>
    <row r="10" spans="1:55">
      <c r="A10" s="3" t="s">
        <v>90</v>
      </c>
      <c r="B10" s="202">
        <v>0</v>
      </c>
      <c r="C10" s="202">
        <v>0</v>
      </c>
      <c r="D10" s="202">
        <v>0</v>
      </c>
      <c r="E10" s="202">
        <v>0</v>
      </c>
      <c r="F10" s="202">
        <v>0</v>
      </c>
      <c r="G10" s="202">
        <v>0</v>
      </c>
      <c r="H10" s="202">
        <v>0</v>
      </c>
      <c r="I10" s="202">
        <v>0</v>
      </c>
      <c r="J10" s="202">
        <v>0</v>
      </c>
      <c r="K10" s="202">
        <v>0</v>
      </c>
      <c r="L10" s="202">
        <v>0</v>
      </c>
      <c r="M10" s="202">
        <v>0</v>
      </c>
      <c r="N10" s="202">
        <v>0</v>
      </c>
      <c r="O10" s="202">
        <v>0</v>
      </c>
      <c r="P10" s="202">
        <v>0</v>
      </c>
      <c r="Q10" s="202">
        <v>0</v>
      </c>
      <c r="R10" s="202">
        <v>0</v>
      </c>
      <c r="S10" s="202">
        <v>0</v>
      </c>
      <c r="T10" s="202">
        <v>0</v>
      </c>
      <c r="U10" s="202">
        <v>0</v>
      </c>
      <c r="V10" s="31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U10" s="15"/>
      <c r="AV10" s="15"/>
      <c r="AW10" s="15"/>
      <c r="AX10" s="15"/>
      <c r="AY10" s="15"/>
      <c r="AZ10" s="15"/>
      <c r="BA10" s="15"/>
      <c r="BB10" s="15"/>
      <c r="BC10" s="15"/>
    </row>
    <row r="11" spans="1:55" s="35" customFormat="1" ht="12" customHeight="1">
      <c r="A11" s="3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 s="15"/>
      <c r="AU11" s="15"/>
      <c r="AV11" s="15"/>
      <c r="AW11" s="15"/>
      <c r="AX11" s="15"/>
      <c r="AY11" s="15"/>
      <c r="AZ11" s="15"/>
      <c r="BA11" s="15"/>
      <c r="BB11" s="15"/>
      <c r="BC11" s="15"/>
    </row>
    <row r="12" spans="1:55" s="35" customFormat="1" ht="12" customHeight="1">
      <c r="A12" s="3" t="s">
        <v>59</v>
      </c>
      <c r="B12" s="203">
        <v>0</v>
      </c>
      <c r="C12" s="203">
        <v>0</v>
      </c>
      <c r="D12" s="203">
        <v>0</v>
      </c>
      <c r="E12" s="203">
        <v>0</v>
      </c>
      <c r="F12" s="203">
        <v>0</v>
      </c>
      <c r="G12" s="203">
        <v>0</v>
      </c>
      <c r="H12" s="203">
        <v>0</v>
      </c>
      <c r="I12" s="203">
        <v>0</v>
      </c>
      <c r="J12" s="203">
        <v>0</v>
      </c>
      <c r="K12" s="203">
        <v>0</v>
      </c>
      <c r="L12" s="203">
        <v>0</v>
      </c>
      <c r="M12" s="203">
        <v>0</v>
      </c>
      <c r="N12" s="203">
        <v>0</v>
      </c>
      <c r="O12" s="203">
        <v>0</v>
      </c>
      <c r="P12" s="203">
        <v>0</v>
      </c>
      <c r="Q12" s="203">
        <v>0</v>
      </c>
      <c r="R12" s="203">
        <v>0</v>
      </c>
      <c r="S12" s="203">
        <v>0</v>
      </c>
      <c r="T12" s="203">
        <v>0</v>
      </c>
      <c r="U12" s="203">
        <v>0</v>
      </c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 s="15"/>
      <c r="AU12" s="15"/>
      <c r="AV12" s="15"/>
      <c r="AW12" s="15"/>
      <c r="AX12" s="15"/>
      <c r="AY12" s="15"/>
      <c r="AZ12" s="15"/>
      <c r="BA12" s="15"/>
      <c r="BB12" s="15"/>
      <c r="BC12" s="15"/>
    </row>
    <row r="13" spans="1:55" s="35" customFormat="1" ht="12" customHeight="1">
      <c r="A13" s="3" t="s">
        <v>23</v>
      </c>
      <c r="B13" s="164">
        <f t="shared" ref="B13:U13" si="1">SUM(B9:B12)</f>
        <v>0</v>
      </c>
      <c r="C13" s="164">
        <f t="shared" si="1"/>
        <v>0</v>
      </c>
      <c r="D13" s="164">
        <f t="shared" si="1"/>
        <v>0</v>
      </c>
      <c r="E13" s="164">
        <f t="shared" si="1"/>
        <v>0</v>
      </c>
      <c r="F13" s="164">
        <f t="shared" si="1"/>
        <v>0</v>
      </c>
      <c r="G13" s="164">
        <f t="shared" si="1"/>
        <v>0</v>
      </c>
      <c r="H13" s="164">
        <f t="shared" si="1"/>
        <v>0</v>
      </c>
      <c r="I13" s="164">
        <f t="shared" si="1"/>
        <v>0</v>
      </c>
      <c r="J13" s="164">
        <f t="shared" si="1"/>
        <v>0</v>
      </c>
      <c r="K13" s="164">
        <f t="shared" si="1"/>
        <v>0</v>
      </c>
      <c r="L13" s="164">
        <f t="shared" si="1"/>
        <v>0</v>
      </c>
      <c r="M13" s="164">
        <f t="shared" si="1"/>
        <v>0</v>
      </c>
      <c r="N13" s="164">
        <f t="shared" si="1"/>
        <v>0</v>
      </c>
      <c r="O13" s="164">
        <f t="shared" si="1"/>
        <v>0</v>
      </c>
      <c r="P13" s="164">
        <f t="shared" si="1"/>
        <v>0</v>
      </c>
      <c r="Q13" s="164">
        <f t="shared" si="1"/>
        <v>0</v>
      </c>
      <c r="R13" s="164">
        <f t="shared" si="1"/>
        <v>0</v>
      </c>
      <c r="S13" s="164">
        <f t="shared" si="1"/>
        <v>0</v>
      </c>
      <c r="T13" s="164">
        <f t="shared" si="1"/>
        <v>0</v>
      </c>
      <c r="U13" s="164">
        <f t="shared" si="1"/>
        <v>0</v>
      </c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 s="15"/>
      <c r="AU13" s="15"/>
      <c r="AV13" s="15"/>
      <c r="AW13" s="15"/>
      <c r="AX13" s="15"/>
      <c r="AY13" s="15"/>
      <c r="AZ13" s="15"/>
      <c r="BA13" s="15"/>
      <c r="BB13" s="15"/>
      <c r="BC13" s="15"/>
    </row>
    <row r="14" spans="1:55" s="35" customFormat="1" ht="12" customHeight="1">
      <c r="A14" s="4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 s="15"/>
      <c r="AU14" s="15"/>
      <c r="AV14" s="15"/>
      <c r="AW14" s="15"/>
      <c r="AX14" s="15"/>
      <c r="AY14" s="15"/>
      <c r="AZ14" s="15"/>
      <c r="BA14" s="15"/>
      <c r="BB14" s="15"/>
      <c r="BC14" s="15"/>
    </row>
    <row r="15" spans="1:55">
      <c r="A15" s="1" t="s">
        <v>24</v>
      </c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</row>
    <row r="16" spans="1:55">
      <c r="A16" s="6" t="s">
        <v>103</v>
      </c>
      <c r="B16" s="85">
        <f>Assumptions!C29*(1+Assumptions!$C$27)</f>
        <v>0</v>
      </c>
      <c r="C16" s="55">
        <f>B16*(1+Assumptions!$C$27)</f>
        <v>0</v>
      </c>
      <c r="D16" s="55">
        <f>C16*(1+Assumptions!$C$27)</f>
        <v>0</v>
      </c>
      <c r="E16" s="55">
        <f>D16*(1+Assumptions!$C$27)</f>
        <v>0</v>
      </c>
      <c r="F16" s="55">
        <f>E16*(1+Assumptions!$C$27)</f>
        <v>0</v>
      </c>
      <c r="G16" s="55">
        <f>F16*(1+Assumptions!$C$27)</f>
        <v>0</v>
      </c>
      <c r="H16" s="55">
        <f>G16*(1+Assumptions!$C$27)</f>
        <v>0</v>
      </c>
      <c r="I16" s="55">
        <f>H16*(1+Assumptions!$C$27)</f>
        <v>0</v>
      </c>
      <c r="J16" s="55">
        <f>I16*(1+Assumptions!$C$27)</f>
        <v>0</v>
      </c>
      <c r="K16" s="55">
        <f>J16*(1+Assumptions!$C$27)</f>
        <v>0</v>
      </c>
      <c r="L16" s="55">
        <f>K16*(1+Assumptions!$C$27)</f>
        <v>0</v>
      </c>
      <c r="M16" s="55">
        <f>L16*(1+Assumptions!$C$27)</f>
        <v>0</v>
      </c>
      <c r="N16" s="55">
        <f>M16*(1+Assumptions!$C$27)</f>
        <v>0</v>
      </c>
      <c r="O16" s="55">
        <f>N16*(1+Assumptions!$C$27)</f>
        <v>0</v>
      </c>
      <c r="P16" s="55">
        <f>O16*(1+Assumptions!$C$27)</f>
        <v>0</v>
      </c>
      <c r="Q16" s="55">
        <f>P16*(1+Assumptions!$C$27)</f>
        <v>0</v>
      </c>
      <c r="R16" s="55">
        <f>Q16*(1+Assumptions!$C$27)</f>
        <v>0</v>
      </c>
      <c r="S16" s="55">
        <f>R16*(1+Assumptions!$C$27)</f>
        <v>0</v>
      </c>
      <c r="T16" s="55">
        <f>S16*(1+Assumptions!$C$27)</f>
        <v>0</v>
      </c>
      <c r="U16" s="55">
        <f>T16*(1+Assumptions!$C$27)</f>
        <v>0</v>
      </c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 s="15"/>
      <c r="AU16" s="15"/>
      <c r="AV16" s="15"/>
      <c r="AW16" s="15"/>
      <c r="AX16" s="15"/>
      <c r="AY16" s="15"/>
      <c r="AZ16" s="15"/>
      <c r="BA16" s="15"/>
      <c r="BB16" s="15"/>
      <c r="BC16" s="15"/>
    </row>
    <row r="17" spans="1:55">
      <c r="A17" s="3" t="s">
        <v>19</v>
      </c>
      <c r="B17" s="85">
        <f>Assumptions!C30*(1+Assumptions!$C$27)</f>
        <v>0</v>
      </c>
      <c r="C17" s="55">
        <f>B17*(1+Assumptions!$C$27)</f>
        <v>0</v>
      </c>
      <c r="D17" s="55">
        <f>C17*(1+Assumptions!$C$27)</f>
        <v>0</v>
      </c>
      <c r="E17" s="55">
        <f>D17*(1+Assumptions!$C$27)</f>
        <v>0</v>
      </c>
      <c r="F17" s="55">
        <f>E17*(1+Assumptions!$C$27)</f>
        <v>0</v>
      </c>
      <c r="G17" s="55">
        <f>F17*(1+Assumptions!$C$27)</f>
        <v>0</v>
      </c>
      <c r="H17" s="55">
        <f>G17*(1+Assumptions!$C$27)</f>
        <v>0</v>
      </c>
      <c r="I17" s="55">
        <f>H17*(1+Assumptions!$C$27)</f>
        <v>0</v>
      </c>
      <c r="J17" s="55">
        <f>I17*(1+Assumptions!$C$27)</f>
        <v>0</v>
      </c>
      <c r="K17" s="55">
        <f>J17*(1+Assumptions!$C$27)</f>
        <v>0</v>
      </c>
      <c r="L17" s="55">
        <f>K17*(1+Assumptions!$C$27)</f>
        <v>0</v>
      </c>
      <c r="M17" s="55">
        <f>L17*(1+Assumptions!$C$27)</f>
        <v>0</v>
      </c>
      <c r="N17" s="55">
        <f>M17*(1+Assumptions!$C$27)</f>
        <v>0</v>
      </c>
      <c r="O17" s="55">
        <f>N17*(1+Assumptions!$C$27)</f>
        <v>0</v>
      </c>
      <c r="P17" s="55">
        <f>O17*(1+Assumptions!$C$27)</f>
        <v>0</v>
      </c>
      <c r="Q17" s="55">
        <f>P17*(1+Assumptions!$C$27)</f>
        <v>0</v>
      </c>
      <c r="R17" s="55">
        <f>Q17*(1+Assumptions!$C$27)</f>
        <v>0</v>
      </c>
      <c r="S17" s="55">
        <f>R17*(1+Assumptions!$C$27)</f>
        <v>0</v>
      </c>
      <c r="T17" s="55">
        <f>S17*(1+Assumptions!$C$27)</f>
        <v>0</v>
      </c>
      <c r="U17" s="55">
        <f>T17*(1+Assumptions!$C$27)</f>
        <v>0</v>
      </c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 s="15"/>
      <c r="AU17" s="15"/>
      <c r="AV17" s="15"/>
      <c r="AW17" s="15"/>
      <c r="AX17" s="15"/>
      <c r="AY17" s="15"/>
      <c r="AZ17" s="15"/>
      <c r="BA17" s="15"/>
      <c r="BB17" s="15"/>
      <c r="BC17" s="15"/>
    </row>
    <row r="18" spans="1:55">
      <c r="A18" s="3" t="s">
        <v>20</v>
      </c>
      <c r="B18" s="85">
        <f>Assumptions!$C$31*(1+Assumptions!$C$27)</f>
        <v>0</v>
      </c>
      <c r="C18" s="85">
        <f>B18*(1+Assumptions!$C$27)</f>
        <v>0</v>
      </c>
      <c r="D18" s="85">
        <f>C18*(1+Assumptions!$C$27)</f>
        <v>0</v>
      </c>
      <c r="E18" s="85">
        <f>Assumptions!$C$21*Assumptions!$C$25*(1+Assumptions!$C$27)^(E5-2000)/1000</f>
        <v>0</v>
      </c>
      <c r="F18" s="85">
        <f>Assumptions!$C$21*Assumptions!$C$25*(1+Assumptions!$C$27)^(F5-2000)/1000</f>
        <v>0</v>
      </c>
      <c r="G18" s="85">
        <f>Assumptions!$C$21*Assumptions!$C$25*(1+Assumptions!$C$27)^(G5-2000)/1000</f>
        <v>0</v>
      </c>
      <c r="H18" s="85">
        <f>Assumptions!$C$21*Assumptions!$C$25*(1+Assumptions!$C$27)^(H5-2000)/1000</f>
        <v>0</v>
      </c>
      <c r="I18" s="85">
        <f>Assumptions!$C$21*Assumptions!$C$25*(1+Assumptions!$C$27)^(I5-2000)/1000</f>
        <v>0</v>
      </c>
      <c r="J18" s="85">
        <f>Assumptions!$C$21*Assumptions!$C$25*(1+Assumptions!$C$27)^(J5-2000)/1000</f>
        <v>0</v>
      </c>
      <c r="K18" s="85">
        <f>Assumptions!$C$21*Assumptions!$C$25*(1+Assumptions!$C$27)^(K5-2000)/1000</f>
        <v>0</v>
      </c>
      <c r="L18" s="85">
        <f>Assumptions!$C$21*Assumptions!$C$25*(1+Assumptions!$C$27)^(L5-2000)/1000</f>
        <v>0</v>
      </c>
      <c r="M18" s="85">
        <f>Assumptions!$C$21*Assumptions!$C$25*(1+Assumptions!$C$27)^(M5-2000)/1000</f>
        <v>0</v>
      </c>
      <c r="N18" s="85">
        <f>Assumptions!$C$21*Assumptions!$C$25*(1+Assumptions!$C$27)^(N5-2000)/1000</f>
        <v>0</v>
      </c>
      <c r="O18" s="85">
        <f>Assumptions!$C$21*Assumptions!$C$25*(1+Assumptions!$C$27)^(O5-2000)/1000</f>
        <v>0</v>
      </c>
      <c r="P18" s="85">
        <f>Assumptions!$C$21*Assumptions!$C$25*(1+Assumptions!$C$27)^(P5-2000)/1000</f>
        <v>0</v>
      </c>
      <c r="Q18" s="85">
        <f>Assumptions!$C$21*Assumptions!$C$25*(1+Assumptions!$C$27)^(Q5-2000)/1000</f>
        <v>0</v>
      </c>
      <c r="R18" s="85">
        <f>Assumptions!$C$21*Assumptions!$C$25*(1+Assumptions!$C$27)^(R5-2000)/1000</f>
        <v>0</v>
      </c>
      <c r="S18" s="85">
        <f>Assumptions!$C$21*Assumptions!$C$25*(1+Assumptions!$C$27)^(S5-2000)/1000</f>
        <v>0</v>
      </c>
      <c r="T18" s="85">
        <f>Assumptions!$C$21*Assumptions!$C$25*(1+Assumptions!$C$27)^(T5-2000)/1000</f>
        <v>0</v>
      </c>
      <c r="U18" s="85">
        <f>Assumptions!$C$21*Assumptions!$C$25*(1+Assumptions!$C$27)^(U5-2000)/1000</f>
        <v>0</v>
      </c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 s="15"/>
      <c r="AU18" s="15"/>
      <c r="AV18" s="15"/>
      <c r="AW18" s="15"/>
      <c r="AX18" s="15"/>
      <c r="AY18" s="15"/>
      <c r="AZ18" s="15"/>
      <c r="BA18" s="15"/>
      <c r="BB18" s="15"/>
      <c r="BC18" s="15"/>
    </row>
    <row r="19" spans="1:55">
      <c r="A19" s="3" t="s">
        <v>91</v>
      </c>
      <c r="B19" s="85">
        <f>Assumptions!$C$26*Assumptions!$C$13*Assumptions!$C$8/1000*(1+Assumptions!$C$27)</f>
        <v>0</v>
      </c>
      <c r="C19" s="55">
        <f>B19*(1+Assumptions!$C$27)</f>
        <v>0</v>
      </c>
      <c r="D19" s="55">
        <f>C19*(1+Assumptions!$C$27)</f>
        <v>0</v>
      </c>
      <c r="E19" s="55">
        <f>D19*(1+Assumptions!$C$27)</f>
        <v>0</v>
      </c>
      <c r="F19" s="55">
        <f>E19*(1+Assumptions!$C$27)</f>
        <v>0</v>
      </c>
      <c r="G19" s="55">
        <f>F19*(1+Assumptions!$C$27)</f>
        <v>0</v>
      </c>
      <c r="H19" s="55">
        <f>G19*(1+Assumptions!$C$27)</f>
        <v>0</v>
      </c>
      <c r="I19" s="55">
        <f>H19*(1+Assumptions!$C$27)</f>
        <v>0</v>
      </c>
      <c r="J19" s="55">
        <f>I19*(1+Assumptions!$C$27)</f>
        <v>0</v>
      </c>
      <c r="K19" s="55">
        <f>J19*(1+Assumptions!$C$27)</f>
        <v>0</v>
      </c>
      <c r="L19" s="55">
        <f>K19*(1+Assumptions!$C$27)</f>
        <v>0</v>
      </c>
      <c r="M19" s="55">
        <f>L19*(1+Assumptions!$C$27)</f>
        <v>0</v>
      </c>
      <c r="N19" s="55">
        <f>M19*(1+Assumptions!$C$27)</f>
        <v>0</v>
      </c>
      <c r="O19" s="55">
        <f>N19*(1+Assumptions!$C$27)</f>
        <v>0</v>
      </c>
      <c r="P19" s="55">
        <f>O19*(1+Assumptions!$C$27)</f>
        <v>0</v>
      </c>
      <c r="Q19" s="55">
        <f>P19*(1+Assumptions!$C$27)</f>
        <v>0</v>
      </c>
      <c r="R19" s="55">
        <f>Q19*(1+Assumptions!$C$27)</f>
        <v>0</v>
      </c>
      <c r="S19" s="55">
        <f>R19*(1+Assumptions!$C$27)</f>
        <v>0</v>
      </c>
      <c r="T19" s="55">
        <f>S19*(1+Assumptions!$C$27)</f>
        <v>0</v>
      </c>
      <c r="U19" s="55">
        <f>T19*(1+Assumptions!$C$27)</f>
        <v>0</v>
      </c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 s="15"/>
      <c r="AU19" s="15"/>
      <c r="AV19" s="15"/>
      <c r="AW19" s="15"/>
      <c r="AX19" s="15"/>
      <c r="AY19" s="15"/>
      <c r="AZ19" s="15"/>
      <c r="BA19" s="15"/>
      <c r="BB19" s="15"/>
      <c r="BC19" s="15"/>
    </row>
    <row r="20" spans="1:55">
      <c r="A20" s="3" t="s">
        <v>41</v>
      </c>
      <c r="B20" s="85">
        <f>Assumptions!C33*(1+Assumptions!$C$27)</f>
        <v>0</v>
      </c>
      <c r="C20" s="55">
        <f>B20*(1+Assumptions!$C$27)</f>
        <v>0</v>
      </c>
      <c r="D20" s="55">
        <f>C20*(1+Assumptions!$C$27)</f>
        <v>0</v>
      </c>
      <c r="E20" s="55">
        <f>D20*(1+Assumptions!$C$27)</f>
        <v>0</v>
      </c>
      <c r="F20" s="55">
        <f>E20*(1+Assumptions!$C$27)</f>
        <v>0</v>
      </c>
      <c r="G20" s="55">
        <f>F20*(1+Assumptions!$C$27)</f>
        <v>0</v>
      </c>
      <c r="H20" s="55">
        <f>G20*(1+Assumptions!$C$27)</f>
        <v>0</v>
      </c>
      <c r="I20" s="55">
        <f>H20*(1+Assumptions!$C$27)</f>
        <v>0</v>
      </c>
      <c r="J20" s="55">
        <f>I20*(1+Assumptions!$C$27)</f>
        <v>0</v>
      </c>
      <c r="K20" s="55">
        <f>J20*(1+Assumptions!$C$27)</f>
        <v>0</v>
      </c>
      <c r="L20" s="55">
        <f>K20*(1+Assumptions!$C$27)</f>
        <v>0</v>
      </c>
      <c r="M20" s="55">
        <f>L20*(1+Assumptions!$C$27)</f>
        <v>0</v>
      </c>
      <c r="N20" s="55">
        <f>M20*(1+Assumptions!$C$27)</f>
        <v>0</v>
      </c>
      <c r="O20" s="55">
        <f>N20*(1+Assumptions!$C$27)</f>
        <v>0</v>
      </c>
      <c r="P20" s="55">
        <f>O20*(1+Assumptions!$C$27)</f>
        <v>0</v>
      </c>
      <c r="Q20" s="55">
        <f>P20*(1+Assumptions!$C$27)</f>
        <v>0</v>
      </c>
      <c r="R20" s="55">
        <f>Q20*(1+Assumptions!$C$27)</f>
        <v>0</v>
      </c>
      <c r="S20" s="55">
        <f>R20*(1+Assumptions!$C$27)</f>
        <v>0</v>
      </c>
      <c r="T20" s="55">
        <f>S20*(1+Assumptions!$C$27)</f>
        <v>0</v>
      </c>
      <c r="U20" s="55">
        <f>T20*(1+Assumptions!$C$27)</f>
        <v>0</v>
      </c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 s="15"/>
      <c r="AU20" s="15"/>
      <c r="AV20" s="15"/>
      <c r="AW20" s="15"/>
      <c r="AX20" s="15"/>
      <c r="AY20" s="15"/>
      <c r="AZ20" s="15"/>
      <c r="BA20" s="15"/>
      <c r="BB20" s="15"/>
      <c r="BC20" s="15"/>
    </row>
    <row r="21" spans="1:55">
      <c r="A21" s="3" t="s">
        <v>61</v>
      </c>
      <c r="B21" s="156">
        <v>0</v>
      </c>
      <c r="C21" s="156">
        <v>0</v>
      </c>
      <c r="D21" s="156">
        <v>0</v>
      </c>
      <c r="E21" s="156">
        <v>0</v>
      </c>
      <c r="F21" s="156">
        <v>0</v>
      </c>
      <c r="G21" s="156">
        <v>0</v>
      </c>
      <c r="H21" s="156">
        <v>0</v>
      </c>
      <c r="I21" s="156">
        <v>0</v>
      </c>
      <c r="J21" s="156">
        <v>0</v>
      </c>
      <c r="K21" s="156">
        <v>0</v>
      </c>
      <c r="L21" s="156">
        <v>0</v>
      </c>
      <c r="M21" s="156">
        <v>0</v>
      </c>
      <c r="N21" s="156">
        <v>0</v>
      </c>
      <c r="O21" s="156">
        <v>0</v>
      </c>
      <c r="P21" s="156">
        <v>0</v>
      </c>
      <c r="Q21" s="156">
        <v>0</v>
      </c>
      <c r="R21" s="156">
        <v>0</v>
      </c>
      <c r="S21" s="156">
        <v>0</v>
      </c>
      <c r="T21" s="156">
        <v>0</v>
      </c>
      <c r="U21" s="156">
        <v>0</v>
      </c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 s="15"/>
      <c r="AU21" s="15"/>
      <c r="AV21" s="15"/>
      <c r="AW21" s="15"/>
      <c r="AX21" s="15"/>
      <c r="AY21" s="15"/>
      <c r="AZ21" s="15"/>
      <c r="BA21" s="15"/>
      <c r="BB21" s="15"/>
      <c r="BC21" s="15"/>
    </row>
    <row r="22" spans="1:55" s="15" customFormat="1">
      <c r="A22" s="3" t="s">
        <v>92</v>
      </c>
      <c r="B22" s="178">
        <v>0</v>
      </c>
      <c r="C22" s="178">
        <v>0</v>
      </c>
      <c r="D22" s="178">
        <v>0</v>
      </c>
      <c r="E22" s="178">
        <v>0</v>
      </c>
      <c r="F22" s="178">
        <v>0</v>
      </c>
      <c r="G22" s="178">
        <v>0</v>
      </c>
      <c r="H22" s="178">
        <v>0</v>
      </c>
      <c r="I22" s="178">
        <v>0</v>
      </c>
      <c r="J22" s="178">
        <v>0</v>
      </c>
      <c r="K22" s="178">
        <v>0</v>
      </c>
      <c r="L22" s="178">
        <v>0</v>
      </c>
      <c r="M22" s="178">
        <v>0</v>
      </c>
      <c r="N22" s="178">
        <v>0</v>
      </c>
      <c r="O22" s="178">
        <v>0</v>
      </c>
      <c r="P22" s="178">
        <v>0</v>
      </c>
      <c r="Q22" s="178">
        <v>0</v>
      </c>
      <c r="R22" s="178">
        <v>0</v>
      </c>
      <c r="S22" s="178">
        <v>0</v>
      </c>
      <c r="T22" s="178">
        <v>0</v>
      </c>
      <c r="U22" s="178">
        <v>0</v>
      </c>
      <c r="V22" s="55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</row>
    <row r="23" spans="1:55">
      <c r="A23" s="3" t="s">
        <v>25</v>
      </c>
      <c r="B23" s="85">
        <f t="shared" ref="B23:U23" si="2">SUM(B17:B22)</f>
        <v>0</v>
      </c>
      <c r="C23" s="85">
        <f t="shared" si="2"/>
        <v>0</v>
      </c>
      <c r="D23" s="85">
        <f t="shared" si="2"/>
        <v>0</v>
      </c>
      <c r="E23" s="85">
        <f t="shared" si="2"/>
        <v>0</v>
      </c>
      <c r="F23" s="85">
        <f t="shared" si="2"/>
        <v>0</v>
      </c>
      <c r="G23" s="85">
        <f t="shared" si="2"/>
        <v>0</v>
      </c>
      <c r="H23" s="85">
        <f t="shared" si="2"/>
        <v>0</v>
      </c>
      <c r="I23" s="85">
        <f t="shared" si="2"/>
        <v>0</v>
      </c>
      <c r="J23" s="85">
        <f t="shared" si="2"/>
        <v>0</v>
      </c>
      <c r="K23" s="85">
        <f t="shared" si="2"/>
        <v>0</v>
      </c>
      <c r="L23" s="85">
        <f t="shared" si="2"/>
        <v>0</v>
      </c>
      <c r="M23" s="85">
        <f t="shared" si="2"/>
        <v>0</v>
      </c>
      <c r="N23" s="85">
        <f t="shared" si="2"/>
        <v>0</v>
      </c>
      <c r="O23" s="85">
        <f t="shared" si="2"/>
        <v>0</v>
      </c>
      <c r="P23" s="85">
        <f t="shared" si="2"/>
        <v>0</v>
      </c>
      <c r="Q23" s="85">
        <f t="shared" si="2"/>
        <v>0</v>
      </c>
      <c r="R23" s="85">
        <f t="shared" si="2"/>
        <v>0</v>
      </c>
      <c r="S23" s="85">
        <f t="shared" si="2"/>
        <v>0</v>
      </c>
      <c r="T23" s="85">
        <f t="shared" si="2"/>
        <v>0</v>
      </c>
      <c r="U23" s="85">
        <f t="shared" si="2"/>
        <v>0</v>
      </c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 s="15"/>
      <c r="AU23" s="15"/>
      <c r="AV23" s="15"/>
      <c r="AW23" s="15"/>
      <c r="AX23" s="15"/>
      <c r="AY23" s="15"/>
      <c r="AZ23" s="15"/>
      <c r="BA23" s="15"/>
      <c r="BB23" s="15"/>
      <c r="BC23" s="15"/>
    </row>
    <row r="24" spans="1:55" s="35" customFormat="1">
      <c r="A24" s="5"/>
      <c r="B24" s="87"/>
      <c r="C24" s="88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 s="15"/>
      <c r="AU24" s="15"/>
      <c r="AV24" s="15"/>
      <c r="AW24" s="15"/>
      <c r="AX24" s="15"/>
      <c r="AY24" s="15"/>
      <c r="AZ24" s="15"/>
      <c r="BA24" s="15"/>
      <c r="BB24" s="15"/>
      <c r="BC24" s="15"/>
    </row>
    <row r="25" spans="1:55" s="35" customFormat="1" ht="6.75" customHeight="1">
      <c r="A25" s="5"/>
      <c r="B25" s="87"/>
      <c r="C25" s="88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 s="15"/>
      <c r="AU25" s="15"/>
      <c r="AV25" s="15"/>
      <c r="AW25" s="15"/>
      <c r="AX25" s="15"/>
      <c r="AY25" s="15"/>
      <c r="AZ25" s="15"/>
      <c r="BA25" s="15"/>
      <c r="BB25" s="15"/>
      <c r="BC25" s="15"/>
    </row>
    <row r="26" spans="1:55" s="30" customFormat="1">
      <c r="A26" s="1" t="s">
        <v>26</v>
      </c>
      <c r="B26" s="89">
        <f t="shared" ref="B26:U26" si="3">B13-B23</f>
        <v>0</v>
      </c>
      <c r="C26" s="90">
        <f t="shared" si="3"/>
        <v>0</v>
      </c>
      <c r="D26" s="89">
        <f t="shared" si="3"/>
        <v>0</v>
      </c>
      <c r="E26" s="89">
        <f t="shared" si="3"/>
        <v>0</v>
      </c>
      <c r="F26" s="89">
        <f t="shared" si="3"/>
        <v>0</v>
      </c>
      <c r="G26" s="89">
        <f t="shared" si="3"/>
        <v>0</v>
      </c>
      <c r="H26" s="89">
        <f t="shared" si="3"/>
        <v>0</v>
      </c>
      <c r="I26" s="89">
        <f t="shared" si="3"/>
        <v>0</v>
      </c>
      <c r="J26" s="89">
        <f t="shared" si="3"/>
        <v>0</v>
      </c>
      <c r="K26" s="89">
        <f t="shared" si="3"/>
        <v>0</v>
      </c>
      <c r="L26" s="89">
        <f t="shared" si="3"/>
        <v>0</v>
      </c>
      <c r="M26" s="89">
        <f t="shared" si="3"/>
        <v>0</v>
      </c>
      <c r="N26" s="89">
        <f t="shared" si="3"/>
        <v>0</v>
      </c>
      <c r="O26" s="89">
        <f t="shared" si="3"/>
        <v>0</v>
      </c>
      <c r="P26" s="89">
        <f t="shared" si="3"/>
        <v>0</v>
      </c>
      <c r="Q26" s="89">
        <f t="shared" si="3"/>
        <v>0</v>
      </c>
      <c r="R26" s="89">
        <f t="shared" si="3"/>
        <v>0</v>
      </c>
      <c r="S26" s="89">
        <f t="shared" si="3"/>
        <v>0</v>
      </c>
      <c r="T26" s="89">
        <f t="shared" si="3"/>
        <v>0</v>
      </c>
      <c r="U26" s="89">
        <f t="shared" si="3"/>
        <v>0</v>
      </c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 s="15"/>
      <c r="AU26" s="15"/>
      <c r="AV26" s="15"/>
      <c r="AW26" s="15"/>
      <c r="AX26" s="15"/>
      <c r="AY26" s="15"/>
      <c r="AZ26" s="15"/>
      <c r="BA26" s="15"/>
      <c r="BB26" s="15"/>
      <c r="BC26" s="15"/>
    </row>
    <row r="27" spans="1:55" s="30" customFormat="1">
      <c r="A27" s="1"/>
      <c r="B27" s="89"/>
      <c r="C27" s="90"/>
      <c r="D27" s="89"/>
      <c r="E27" s="89"/>
      <c r="F27" s="89"/>
      <c r="G27" s="89"/>
      <c r="H27" s="89"/>
      <c r="I27" s="89"/>
      <c r="J27" s="89"/>
      <c r="K27" s="89"/>
      <c r="L27" s="89"/>
      <c r="M27" s="89"/>
      <c r="N27" s="89"/>
      <c r="O27" s="89"/>
      <c r="P27" s="89"/>
      <c r="Q27" s="89"/>
      <c r="R27" s="89"/>
      <c r="S27" s="89"/>
      <c r="T27" s="89"/>
      <c r="U27" s="89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 s="15"/>
      <c r="AU27" s="15"/>
      <c r="AV27" s="15"/>
      <c r="AW27" s="15"/>
      <c r="AX27" s="15"/>
      <c r="AY27" s="15"/>
      <c r="AZ27" s="15"/>
      <c r="BA27" s="15"/>
      <c r="BB27" s="15"/>
      <c r="BC27" s="15"/>
    </row>
    <row r="28" spans="1:55">
      <c r="A28" s="3" t="s">
        <v>27</v>
      </c>
      <c r="B28" s="156">
        <v>0</v>
      </c>
      <c r="C28" s="156">
        <v>0</v>
      </c>
      <c r="D28" s="156">
        <v>0</v>
      </c>
      <c r="E28" s="156">
        <v>0</v>
      </c>
      <c r="F28" s="156">
        <v>0</v>
      </c>
      <c r="G28" s="156">
        <v>0</v>
      </c>
      <c r="H28" s="156">
        <v>0</v>
      </c>
      <c r="I28" s="156">
        <v>0</v>
      </c>
      <c r="J28" s="156">
        <v>0</v>
      </c>
      <c r="K28" s="156">
        <v>0</v>
      </c>
      <c r="L28" s="156">
        <v>0</v>
      </c>
      <c r="M28" s="156">
        <v>0</v>
      </c>
      <c r="N28" s="156">
        <v>0</v>
      </c>
      <c r="O28" s="156">
        <v>0</v>
      </c>
      <c r="P28" s="156">
        <v>0</v>
      </c>
      <c r="Q28" s="156">
        <v>0</v>
      </c>
      <c r="R28" s="156">
        <v>0</v>
      </c>
      <c r="S28" s="156">
        <v>0</v>
      </c>
      <c r="T28" s="156">
        <v>0</v>
      </c>
      <c r="U28" s="156">
        <v>0</v>
      </c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 s="15"/>
      <c r="AU28" s="15"/>
      <c r="AV28" s="15"/>
      <c r="AW28" s="15"/>
      <c r="AX28" s="15"/>
      <c r="AY28" s="15"/>
      <c r="AZ28" s="15"/>
      <c r="BA28" s="15"/>
      <c r="BB28" s="15"/>
      <c r="BC28" s="15"/>
    </row>
    <row r="29" spans="1:55" ht="7.5" customHeight="1">
      <c r="A29" s="3"/>
      <c r="B29" s="85"/>
      <c r="C29" s="85"/>
      <c r="D29" s="85"/>
      <c r="E29" s="85"/>
      <c r="F29" s="85"/>
      <c r="G29" s="85"/>
      <c r="H29" s="85"/>
      <c r="I29" s="85"/>
      <c r="J29" s="85"/>
      <c r="K29" s="85"/>
      <c r="L29" s="85"/>
      <c r="M29" s="85"/>
      <c r="N29" s="85"/>
      <c r="O29" s="85"/>
      <c r="P29" s="85"/>
      <c r="Q29" s="85"/>
      <c r="R29" s="85"/>
      <c r="S29" s="85"/>
      <c r="T29" s="85"/>
      <c r="U29" s="85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 s="15"/>
      <c r="AU29" s="15"/>
      <c r="AV29" s="15"/>
      <c r="AW29" s="15"/>
      <c r="AX29" s="15"/>
      <c r="AY29" s="15"/>
      <c r="AZ29" s="15"/>
      <c r="BA29" s="15"/>
      <c r="BB29" s="15"/>
      <c r="BC29" s="15"/>
    </row>
    <row r="30" spans="1:55" s="30" customFormat="1">
      <c r="A30" s="1" t="s">
        <v>28</v>
      </c>
      <c r="B30" s="89">
        <f t="shared" ref="B30:U30" si="4">B26-B28</f>
        <v>0</v>
      </c>
      <c r="C30" s="89">
        <f t="shared" si="4"/>
        <v>0</v>
      </c>
      <c r="D30" s="89">
        <f t="shared" si="4"/>
        <v>0</v>
      </c>
      <c r="E30" s="89">
        <f t="shared" si="4"/>
        <v>0</v>
      </c>
      <c r="F30" s="89">
        <f t="shared" si="4"/>
        <v>0</v>
      </c>
      <c r="G30" s="89">
        <f t="shared" si="4"/>
        <v>0</v>
      </c>
      <c r="H30" s="89">
        <f t="shared" si="4"/>
        <v>0</v>
      </c>
      <c r="I30" s="89">
        <f t="shared" si="4"/>
        <v>0</v>
      </c>
      <c r="J30" s="89">
        <f t="shared" si="4"/>
        <v>0</v>
      </c>
      <c r="K30" s="89">
        <f t="shared" si="4"/>
        <v>0</v>
      </c>
      <c r="L30" s="89">
        <f t="shared" si="4"/>
        <v>0</v>
      </c>
      <c r="M30" s="89">
        <f t="shared" si="4"/>
        <v>0</v>
      </c>
      <c r="N30" s="89">
        <f t="shared" si="4"/>
        <v>0</v>
      </c>
      <c r="O30" s="89">
        <f t="shared" si="4"/>
        <v>0</v>
      </c>
      <c r="P30" s="89">
        <f t="shared" si="4"/>
        <v>0</v>
      </c>
      <c r="Q30" s="89">
        <f t="shared" si="4"/>
        <v>0</v>
      </c>
      <c r="R30" s="89">
        <f t="shared" si="4"/>
        <v>0</v>
      </c>
      <c r="S30" s="89">
        <f t="shared" si="4"/>
        <v>0</v>
      </c>
      <c r="T30" s="89">
        <f t="shared" si="4"/>
        <v>0</v>
      </c>
      <c r="U30" s="89">
        <f t="shared" si="4"/>
        <v>0</v>
      </c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 s="15"/>
      <c r="AU30" s="15"/>
      <c r="AV30" s="15"/>
      <c r="AW30" s="15"/>
      <c r="AX30" s="15"/>
      <c r="AY30" s="15"/>
      <c r="AZ30" s="15"/>
      <c r="BA30" s="15"/>
      <c r="BB30" s="15"/>
      <c r="BC30" s="15"/>
    </row>
    <row r="31" spans="1:55" s="30" customFormat="1">
      <c r="A31" s="1"/>
      <c r="B31" s="89"/>
      <c r="C31" s="89"/>
      <c r="D31" s="89"/>
      <c r="E31" s="89"/>
      <c r="F31" s="89"/>
      <c r="G31" s="89"/>
      <c r="H31" s="89"/>
      <c r="I31" s="89"/>
      <c r="J31" s="89"/>
      <c r="K31" s="89"/>
      <c r="L31" s="89"/>
      <c r="M31" s="89"/>
      <c r="N31" s="89"/>
      <c r="O31" s="89"/>
      <c r="P31" s="89"/>
      <c r="Q31" s="89"/>
      <c r="R31" s="89"/>
      <c r="S31" s="89"/>
      <c r="T31" s="89"/>
      <c r="U31" s="89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 s="15"/>
      <c r="AU31" s="15"/>
      <c r="AV31" s="15"/>
      <c r="AW31" s="15"/>
      <c r="AX31" s="15"/>
      <c r="AY31" s="15"/>
      <c r="AZ31" s="15"/>
      <c r="BA31" s="15"/>
      <c r="BB31" s="15"/>
      <c r="BC31" s="15"/>
    </row>
    <row r="32" spans="1:55">
      <c r="A32" s="6" t="s">
        <v>29</v>
      </c>
      <c r="B32" s="156">
        <v>0</v>
      </c>
      <c r="C32" s="156">
        <v>0</v>
      </c>
      <c r="D32" s="156">
        <v>0</v>
      </c>
      <c r="E32" s="156">
        <v>0</v>
      </c>
      <c r="F32" s="156">
        <v>0</v>
      </c>
      <c r="G32" s="156">
        <v>0</v>
      </c>
      <c r="H32" s="156">
        <v>0</v>
      </c>
      <c r="I32" s="156">
        <v>0</v>
      </c>
      <c r="J32" s="156">
        <v>0</v>
      </c>
      <c r="K32" s="156">
        <v>0</v>
      </c>
      <c r="L32" s="156">
        <v>0</v>
      </c>
      <c r="M32" s="156">
        <v>0</v>
      </c>
      <c r="N32" s="156">
        <v>0</v>
      </c>
      <c r="O32" s="156">
        <v>0</v>
      </c>
      <c r="P32" s="156">
        <v>0</v>
      </c>
      <c r="Q32" s="156">
        <v>0</v>
      </c>
      <c r="R32" s="156">
        <v>0</v>
      </c>
      <c r="S32" s="156">
        <v>0</v>
      </c>
      <c r="T32" s="156">
        <v>0</v>
      </c>
      <c r="U32" s="156">
        <v>0</v>
      </c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 s="15"/>
      <c r="AU32" s="15"/>
      <c r="AV32" s="15"/>
      <c r="AW32" s="15"/>
      <c r="AX32" s="15"/>
      <c r="AY32" s="15"/>
      <c r="AZ32" s="15"/>
      <c r="BA32" s="15"/>
      <c r="BB32" s="15"/>
      <c r="BC32" s="15"/>
    </row>
    <row r="33" spans="1:55" ht="6" customHeight="1">
      <c r="B33" s="37"/>
      <c r="C33" s="86"/>
      <c r="D33" s="86"/>
      <c r="E33" s="86"/>
      <c r="F33" s="86"/>
      <c r="G33" s="86"/>
      <c r="H33" s="86"/>
      <c r="I33" s="86"/>
      <c r="J33" s="86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 s="15"/>
      <c r="AU33" s="15"/>
      <c r="AV33" s="15"/>
      <c r="AW33" s="15"/>
      <c r="AX33" s="15"/>
      <c r="AY33" s="15"/>
      <c r="AZ33" s="15"/>
      <c r="BA33" s="15"/>
      <c r="BB33" s="15"/>
      <c r="BC33" s="15"/>
    </row>
    <row r="34" spans="1:55" s="30" customFormat="1">
      <c r="A34" s="1" t="s">
        <v>30</v>
      </c>
      <c r="B34" s="89">
        <f t="shared" ref="B34:U34" si="5">B30-B32</f>
        <v>0</v>
      </c>
      <c r="C34" s="89">
        <f t="shared" si="5"/>
        <v>0</v>
      </c>
      <c r="D34" s="89">
        <f t="shared" si="5"/>
        <v>0</v>
      </c>
      <c r="E34" s="89">
        <f t="shared" si="5"/>
        <v>0</v>
      </c>
      <c r="F34" s="89">
        <f t="shared" si="5"/>
        <v>0</v>
      </c>
      <c r="G34" s="89">
        <f t="shared" si="5"/>
        <v>0</v>
      </c>
      <c r="H34" s="89">
        <f t="shared" si="5"/>
        <v>0</v>
      </c>
      <c r="I34" s="89">
        <f t="shared" si="5"/>
        <v>0</v>
      </c>
      <c r="J34" s="89">
        <f t="shared" si="5"/>
        <v>0</v>
      </c>
      <c r="K34" s="89">
        <f t="shared" si="5"/>
        <v>0</v>
      </c>
      <c r="L34" s="89">
        <f t="shared" si="5"/>
        <v>0</v>
      </c>
      <c r="M34" s="89">
        <f t="shared" si="5"/>
        <v>0</v>
      </c>
      <c r="N34" s="89">
        <f t="shared" si="5"/>
        <v>0</v>
      </c>
      <c r="O34" s="89">
        <f t="shared" si="5"/>
        <v>0</v>
      </c>
      <c r="P34" s="89">
        <f t="shared" si="5"/>
        <v>0</v>
      </c>
      <c r="Q34" s="89">
        <f t="shared" si="5"/>
        <v>0</v>
      </c>
      <c r="R34" s="89">
        <f t="shared" si="5"/>
        <v>0</v>
      </c>
      <c r="S34" s="89">
        <f t="shared" si="5"/>
        <v>0</v>
      </c>
      <c r="T34" s="89">
        <f t="shared" si="5"/>
        <v>0</v>
      </c>
      <c r="U34" s="89">
        <f t="shared" si="5"/>
        <v>0</v>
      </c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 s="15"/>
      <c r="AU34" s="15"/>
      <c r="AV34" s="15"/>
      <c r="AW34" s="15"/>
      <c r="AX34" s="15"/>
      <c r="AY34" s="15"/>
      <c r="AZ34" s="15"/>
      <c r="BA34" s="15"/>
      <c r="BB34" s="15"/>
      <c r="BC34" s="15"/>
    </row>
    <row r="35" spans="1:55" s="30" customFormat="1">
      <c r="A35" s="1"/>
      <c r="B35" s="89"/>
      <c r="C35" s="89"/>
      <c r="D35" s="89"/>
      <c r="E35" s="89"/>
      <c r="F35" s="89"/>
      <c r="G35" s="89"/>
      <c r="H35" s="89"/>
      <c r="I35" s="89"/>
      <c r="J35" s="89"/>
      <c r="K35" s="89"/>
      <c r="L35" s="89"/>
      <c r="M35" s="89"/>
      <c r="N35" s="89"/>
      <c r="O35" s="89"/>
      <c r="P35" s="89"/>
      <c r="Q35" s="89"/>
      <c r="R35" s="89"/>
      <c r="S35" s="89"/>
      <c r="T35" s="89"/>
      <c r="U35" s="89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 s="15"/>
      <c r="AU35" s="15"/>
      <c r="AV35" s="15"/>
      <c r="AW35" s="15"/>
      <c r="AX35" s="15"/>
      <c r="AY35" s="15"/>
      <c r="AZ35" s="15"/>
      <c r="BA35" s="15"/>
      <c r="BB35" s="15"/>
      <c r="BC35" s="15"/>
    </row>
    <row r="36" spans="1:55">
      <c r="A36" s="3" t="s">
        <v>31</v>
      </c>
      <c r="B36" s="85">
        <f>B34*-Assumptions!$C$40</f>
        <v>0</v>
      </c>
      <c r="C36" s="85">
        <f>C34*-Assumptions!$C$40</f>
        <v>0</v>
      </c>
      <c r="D36" s="85">
        <f>D34*-Assumptions!$C$40</f>
        <v>0</v>
      </c>
      <c r="E36" s="85">
        <f>E34*-Assumptions!$C$40</f>
        <v>0</v>
      </c>
      <c r="F36" s="85">
        <f>F34*-Assumptions!$C$40</f>
        <v>0</v>
      </c>
      <c r="G36" s="85">
        <f>G34*-Assumptions!$C$40</f>
        <v>0</v>
      </c>
      <c r="H36" s="85">
        <f>H34*-Assumptions!$C$40</f>
        <v>0</v>
      </c>
      <c r="I36" s="85">
        <f>I34*-Assumptions!$C$40</f>
        <v>0</v>
      </c>
      <c r="J36" s="85">
        <f>J34*-Assumptions!$C$40</f>
        <v>0</v>
      </c>
      <c r="K36" s="85">
        <f>K34*-Assumptions!$C$40</f>
        <v>0</v>
      </c>
      <c r="L36" s="85">
        <f>L34*-Assumptions!$C$40</f>
        <v>0</v>
      </c>
      <c r="M36" s="85">
        <f>M34*-Assumptions!$C$40</f>
        <v>0</v>
      </c>
      <c r="N36" s="85">
        <f>N34*-Assumptions!$C$40</f>
        <v>0</v>
      </c>
      <c r="O36" s="85">
        <f>O34*-Assumptions!$C$40</f>
        <v>0</v>
      </c>
      <c r="P36" s="85">
        <f>P34*-Assumptions!$C$40</f>
        <v>0</v>
      </c>
      <c r="Q36" s="85">
        <f>Q34*-Assumptions!$C$40</f>
        <v>0</v>
      </c>
      <c r="R36" s="85">
        <f>R34*-Assumptions!$C$40</f>
        <v>0</v>
      </c>
      <c r="S36" s="85">
        <f>S34*-Assumptions!$C$40</f>
        <v>0</v>
      </c>
      <c r="T36" s="85">
        <f>T34*-Assumptions!$C$40</f>
        <v>0</v>
      </c>
      <c r="U36" s="85">
        <f>U34*-Assumptions!$C$40</f>
        <v>0</v>
      </c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 s="15"/>
      <c r="AU36" s="15"/>
      <c r="AV36" s="15"/>
      <c r="AW36" s="15"/>
      <c r="AX36" s="15"/>
      <c r="AY36" s="15"/>
      <c r="AZ36" s="15"/>
      <c r="BA36" s="15"/>
      <c r="BB36" s="15"/>
      <c r="BC36" s="15"/>
    </row>
    <row r="37" spans="1:55">
      <c r="A37" s="3" t="s">
        <v>32</v>
      </c>
      <c r="B37" s="84">
        <f>(B34+B36)*-Assumptions!$C$39</f>
        <v>0</v>
      </c>
      <c r="C37" s="84">
        <f>(C34+C36)*-Assumptions!$C$39</f>
        <v>0</v>
      </c>
      <c r="D37" s="84">
        <f>(D34+D36)*-Assumptions!$C$39</f>
        <v>0</v>
      </c>
      <c r="E37" s="84">
        <f>(E34+E36)*-Assumptions!$C$39</f>
        <v>0</v>
      </c>
      <c r="F37" s="84">
        <f>(F34+F36)*-Assumptions!$C$39</f>
        <v>0</v>
      </c>
      <c r="G37" s="84">
        <f>(G34+G36)*-Assumptions!$C$39</f>
        <v>0</v>
      </c>
      <c r="H37" s="84">
        <f>(H34+H36)*-Assumptions!$C$39</f>
        <v>0</v>
      </c>
      <c r="I37" s="84">
        <f>(I34+I36)*-Assumptions!$C$39</f>
        <v>0</v>
      </c>
      <c r="J37" s="84">
        <f>(J34+J36)*-Assumptions!$C$39</f>
        <v>0</v>
      </c>
      <c r="K37" s="84">
        <f>(K34+K36)*-Assumptions!$C$39</f>
        <v>0</v>
      </c>
      <c r="L37" s="84">
        <f>(L34+L36)*-Assumptions!$C$39</f>
        <v>0</v>
      </c>
      <c r="M37" s="84">
        <f>(M34+M36)*-Assumptions!$C$39</f>
        <v>0</v>
      </c>
      <c r="N37" s="84">
        <f>(N34+N36)*-Assumptions!$C$39</f>
        <v>0</v>
      </c>
      <c r="O37" s="84">
        <f>(O34+O36)*-Assumptions!$C$39</f>
        <v>0</v>
      </c>
      <c r="P37" s="84">
        <f>(P34+P36)*-Assumptions!$C$39</f>
        <v>0</v>
      </c>
      <c r="Q37" s="84">
        <f>(Q34+Q36)*-Assumptions!$C$39</f>
        <v>0</v>
      </c>
      <c r="R37" s="84">
        <f>(R34+R36)*-Assumptions!$C$39</f>
        <v>0</v>
      </c>
      <c r="S37" s="84">
        <f>(S34+S36)*-Assumptions!$C$39</f>
        <v>0</v>
      </c>
      <c r="T37" s="84">
        <f>(T34+T36)*-Assumptions!$C$39</f>
        <v>0</v>
      </c>
      <c r="U37" s="84">
        <f>(U34+U36)*-Assumptions!$C$39</f>
        <v>0</v>
      </c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 s="15"/>
      <c r="AU37" s="15"/>
      <c r="AV37" s="15"/>
      <c r="AW37" s="15"/>
      <c r="AX37" s="15"/>
      <c r="AY37" s="15"/>
      <c r="AZ37" s="15"/>
      <c r="BA37" s="15"/>
      <c r="BB37" s="15"/>
      <c r="BC37" s="15"/>
    </row>
    <row r="38" spans="1:55" ht="6" customHeight="1">
      <c r="B38" s="85"/>
      <c r="C38" s="85"/>
      <c r="D38" s="85"/>
      <c r="E38" s="85"/>
      <c r="F38" s="85"/>
      <c r="G38" s="85"/>
      <c r="H38" s="85"/>
      <c r="I38" s="85"/>
      <c r="J38" s="85"/>
      <c r="K38" s="85"/>
      <c r="L38" s="85"/>
      <c r="M38" s="85"/>
      <c r="N38" s="85"/>
      <c r="O38" s="85"/>
      <c r="P38" s="85"/>
      <c r="Q38" s="85"/>
      <c r="R38" s="85"/>
      <c r="S38" s="85"/>
      <c r="T38" s="85"/>
      <c r="U38" s="85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 s="15"/>
      <c r="AU38" s="15"/>
      <c r="AV38" s="15"/>
      <c r="AW38" s="15"/>
      <c r="AX38" s="15"/>
      <c r="AY38" s="15"/>
      <c r="AZ38" s="15"/>
      <c r="BA38" s="15"/>
      <c r="BB38" s="15"/>
      <c r="BC38" s="15"/>
    </row>
    <row r="39" spans="1:55" s="36" customFormat="1" ht="15.75">
      <c r="A39" s="27" t="s">
        <v>64</v>
      </c>
      <c r="B39" s="91">
        <f t="shared" ref="B39:U39" si="6">SUM(B34:B37)</f>
        <v>0</v>
      </c>
      <c r="C39" s="91">
        <f t="shared" si="6"/>
        <v>0</v>
      </c>
      <c r="D39" s="91">
        <f t="shared" si="6"/>
        <v>0</v>
      </c>
      <c r="E39" s="91">
        <f t="shared" si="6"/>
        <v>0</v>
      </c>
      <c r="F39" s="91">
        <f t="shared" si="6"/>
        <v>0</v>
      </c>
      <c r="G39" s="91">
        <f t="shared" si="6"/>
        <v>0</v>
      </c>
      <c r="H39" s="91">
        <f t="shared" si="6"/>
        <v>0</v>
      </c>
      <c r="I39" s="91">
        <f t="shared" si="6"/>
        <v>0</v>
      </c>
      <c r="J39" s="91">
        <f t="shared" si="6"/>
        <v>0</v>
      </c>
      <c r="K39" s="91">
        <f t="shared" si="6"/>
        <v>0</v>
      </c>
      <c r="L39" s="91">
        <f t="shared" si="6"/>
        <v>0</v>
      </c>
      <c r="M39" s="91">
        <f t="shared" si="6"/>
        <v>0</v>
      </c>
      <c r="N39" s="91">
        <f t="shared" si="6"/>
        <v>0</v>
      </c>
      <c r="O39" s="91">
        <f t="shared" si="6"/>
        <v>0</v>
      </c>
      <c r="P39" s="91">
        <f t="shared" si="6"/>
        <v>0</v>
      </c>
      <c r="Q39" s="91">
        <f t="shared" si="6"/>
        <v>0</v>
      </c>
      <c r="R39" s="91">
        <f t="shared" si="6"/>
        <v>0</v>
      </c>
      <c r="S39" s="91">
        <f t="shared" si="6"/>
        <v>0</v>
      </c>
      <c r="T39" s="91">
        <f t="shared" si="6"/>
        <v>0</v>
      </c>
      <c r="U39" s="91">
        <f t="shared" si="6"/>
        <v>0</v>
      </c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 s="15"/>
      <c r="AU39" s="15"/>
      <c r="AV39" s="15"/>
      <c r="AW39" s="15"/>
      <c r="AX39" s="15"/>
      <c r="AY39" s="15"/>
      <c r="AZ39" s="15"/>
      <c r="BA39" s="15"/>
      <c r="BB39" s="15"/>
      <c r="BC39" s="15"/>
    </row>
    <row r="40" spans="1:55" s="35" customFormat="1">
      <c r="A40" s="4"/>
      <c r="B40" s="33"/>
      <c r="C40" s="34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 s="15"/>
      <c r="AU40" s="15"/>
      <c r="AV40" s="15"/>
      <c r="AW40" s="15"/>
      <c r="AX40" s="15"/>
      <c r="AY40" s="15"/>
      <c r="AZ40" s="15"/>
      <c r="BA40" s="15"/>
      <c r="BB40" s="15"/>
      <c r="BC40" s="15"/>
    </row>
    <row r="41" spans="1:55">
      <c r="A41" s="1"/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 s="15"/>
      <c r="AU41" s="15"/>
      <c r="AV41" s="15"/>
      <c r="AW41" s="15"/>
      <c r="AX41" s="15"/>
      <c r="AY41" s="15"/>
      <c r="AZ41" s="15"/>
      <c r="BA41" s="15"/>
      <c r="BB41" s="15"/>
      <c r="BC41" s="15"/>
    </row>
    <row r="42" spans="1:55">
      <c r="A42" s="13"/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 s="15"/>
      <c r="AU42" s="15"/>
      <c r="AV42" s="15"/>
      <c r="AW42" s="15"/>
      <c r="AX42" s="15"/>
      <c r="AY42" s="15"/>
      <c r="AZ42" s="15"/>
      <c r="BA42" s="15"/>
      <c r="BB42" s="15"/>
      <c r="BC42" s="15"/>
    </row>
    <row r="43" spans="1:55" ht="18.75">
      <c r="A43" s="28" t="s">
        <v>87</v>
      </c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 s="15"/>
      <c r="AU43" s="15"/>
      <c r="AV43" s="15"/>
      <c r="AW43" s="15"/>
      <c r="AX43" s="15"/>
      <c r="AY43" s="15"/>
      <c r="AZ43" s="15"/>
      <c r="BA43" s="15"/>
      <c r="BB43" s="15"/>
      <c r="BC43" s="15"/>
    </row>
    <row r="44" spans="1:55">
      <c r="A44" s="1"/>
      <c r="B44" s="29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 s="15"/>
      <c r="AU44" s="15"/>
      <c r="AV44" s="15"/>
      <c r="AW44" s="15"/>
      <c r="AX44" s="15"/>
      <c r="AY44" s="15"/>
      <c r="AZ44" s="15"/>
      <c r="BA44" s="15"/>
      <c r="BB44" s="15"/>
      <c r="BC44" s="15"/>
    </row>
    <row r="45" spans="1:55" ht="12.75" customHeight="1">
      <c r="A45" s="1"/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 s="15"/>
      <c r="AU45" s="15"/>
      <c r="AV45" s="15"/>
      <c r="AW45" s="15"/>
      <c r="AX45" s="15"/>
      <c r="AY45" s="15"/>
      <c r="AZ45" s="15"/>
      <c r="BA45" s="15"/>
      <c r="BB45" s="15"/>
      <c r="BC45" s="15"/>
    </row>
    <row r="46" spans="1:55" ht="12.75" customHeight="1">
      <c r="A46" s="1"/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 s="15"/>
      <c r="AU46" s="15"/>
      <c r="AV46" s="15"/>
      <c r="AW46" s="15"/>
      <c r="AX46" s="15"/>
      <c r="AY46" s="15"/>
      <c r="AZ46" s="15"/>
      <c r="BA46" s="15"/>
      <c r="BB46" s="15"/>
      <c r="BC46" s="15"/>
    </row>
    <row r="47" spans="1:55" ht="13.5" thickBot="1">
      <c r="A47" s="119" t="s">
        <v>21</v>
      </c>
      <c r="B47" s="8">
        <v>2001</v>
      </c>
      <c r="C47" s="8">
        <f t="shared" ref="C47:U47" si="7">B47+1</f>
        <v>2002</v>
      </c>
      <c r="D47" s="8">
        <f t="shared" si="7"/>
        <v>2003</v>
      </c>
      <c r="E47" s="8">
        <f t="shared" si="7"/>
        <v>2004</v>
      </c>
      <c r="F47" s="8">
        <f t="shared" si="7"/>
        <v>2005</v>
      </c>
      <c r="G47" s="8">
        <f t="shared" si="7"/>
        <v>2006</v>
      </c>
      <c r="H47" s="8">
        <f t="shared" si="7"/>
        <v>2007</v>
      </c>
      <c r="I47" s="8">
        <f t="shared" si="7"/>
        <v>2008</v>
      </c>
      <c r="J47" s="8">
        <f t="shared" si="7"/>
        <v>2009</v>
      </c>
      <c r="K47" s="8">
        <f t="shared" si="7"/>
        <v>2010</v>
      </c>
      <c r="L47" s="8">
        <f t="shared" si="7"/>
        <v>2011</v>
      </c>
      <c r="M47" s="8">
        <f t="shared" si="7"/>
        <v>2012</v>
      </c>
      <c r="N47" s="8">
        <f t="shared" si="7"/>
        <v>2013</v>
      </c>
      <c r="O47" s="8">
        <f t="shared" si="7"/>
        <v>2014</v>
      </c>
      <c r="P47" s="8">
        <f t="shared" si="7"/>
        <v>2015</v>
      </c>
      <c r="Q47" s="8">
        <f t="shared" si="7"/>
        <v>2016</v>
      </c>
      <c r="R47" s="8">
        <f t="shared" si="7"/>
        <v>2017</v>
      </c>
      <c r="S47" s="8">
        <f t="shared" si="7"/>
        <v>2018</v>
      </c>
      <c r="T47" s="8">
        <f t="shared" si="7"/>
        <v>2019</v>
      </c>
      <c r="U47" s="8">
        <f t="shared" si="7"/>
        <v>2020</v>
      </c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 s="15"/>
      <c r="AU47" s="15"/>
      <c r="AV47" s="15"/>
      <c r="AW47" s="15"/>
      <c r="AX47" s="15"/>
      <c r="AY47" s="15"/>
      <c r="AZ47" s="15"/>
      <c r="BA47" s="15"/>
      <c r="BB47" s="15"/>
      <c r="BC47" s="15"/>
    </row>
    <row r="48" spans="1:55">
      <c r="A48" s="12"/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 s="15"/>
      <c r="AU48" s="15"/>
      <c r="AV48" s="15"/>
      <c r="AW48" s="15"/>
      <c r="AX48" s="15"/>
      <c r="AY48" s="15"/>
      <c r="AZ48" s="15"/>
      <c r="BA48" s="15"/>
      <c r="BB48" s="15"/>
      <c r="BC48" s="15"/>
    </row>
    <row r="49" spans="1:55">
      <c r="A49" s="13" t="s">
        <v>77</v>
      </c>
      <c r="B49" s="37">
        <f>B26</f>
        <v>0</v>
      </c>
      <c r="C49" s="37">
        <f t="shared" ref="C49:U49" si="8">C26</f>
        <v>0</v>
      </c>
      <c r="D49" s="37">
        <f t="shared" si="8"/>
        <v>0</v>
      </c>
      <c r="E49" s="37">
        <f t="shared" si="8"/>
        <v>0</v>
      </c>
      <c r="F49" s="37">
        <f t="shared" si="8"/>
        <v>0</v>
      </c>
      <c r="G49" s="37">
        <f t="shared" si="8"/>
        <v>0</v>
      </c>
      <c r="H49" s="37">
        <f t="shared" si="8"/>
        <v>0</v>
      </c>
      <c r="I49" s="37">
        <f t="shared" si="8"/>
        <v>0</v>
      </c>
      <c r="J49" s="37">
        <f t="shared" si="8"/>
        <v>0</v>
      </c>
      <c r="K49" s="37">
        <f t="shared" si="8"/>
        <v>0</v>
      </c>
      <c r="L49" s="37">
        <f t="shared" si="8"/>
        <v>0</v>
      </c>
      <c r="M49" s="37">
        <f t="shared" si="8"/>
        <v>0</v>
      </c>
      <c r="N49" s="37">
        <f t="shared" si="8"/>
        <v>0</v>
      </c>
      <c r="O49" s="37">
        <f t="shared" si="8"/>
        <v>0</v>
      </c>
      <c r="P49" s="37">
        <f t="shared" si="8"/>
        <v>0</v>
      </c>
      <c r="Q49" s="37">
        <f t="shared" si="8"/>
        <v>0</v>
      </c>
      <c r="R49" s="37">
        <f t="shared" si="8"/>
        <v>0</v>
      </c>
      <c r="S49" s="37">
        <f t="shared" si="8"/>
        <v>0</v>
      </c>
      <c r="T49" s="37">
        <f t="shared" si="8"/>
        <v>0</v>
      </c>
      <c r="U49" s="37">
        <f t="shared" si="8"/>
        <v>0</v>
      </c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 s="15"/>
      <c r="AU49" s="15"/>
      <c r="AV49" s="15"/>
      <c r="AW49" s="15"/>
      <c r="AX49" s="15"/>
      <c r="AY49" s="15"/>
      <c r="AZ49" s="15"/>
      <c r="BA49" s="15"/>
      <c r="BB49" s="15"/>
      <c r="BC49" s="15"/>
    </row>
    <row r="50" spans="1:55">
      <c r="A50" s="13" t="s">
        <v>33</v>
      </c>
      <c r="B50" s="179">
        <v>0</v>
      </c>
      <c r="C50" s="179">
        <v>0</v>
      </c>
      <c r="D50" s="179">
        <v>0</v>
      </c>
      <c r="E50" s="179">
        <v>0</v>
      </c>
      <c r="F50" s="179">
        <v>0</v>
      </c>
      <c r="G50" s="179">
        <v>0</v>
      </c>
      <c r="H50" s="179">
        <v>0</v>
      </c>
      <c r="I50" s="179">
        <v>0</v>
      </c>
      <c r="J50" s="179">
        <v>0</v>
      </c>
      <c r="K50" s="179">
        <v>0</v>
      </c>
      <c r="L50" s="179">
        <v>0</v>
      </c>
      <c r="M50" s="179">
        <v>0</v>
      </c>
      <c r="N50" s="179">
        <v>0</v>
      </c>
      <c r="O50" s="179">
        <v>0</v>
      </c>
      <c r="P50" s="179">
        <v>0</v>
      </c>
      <c r="Q50" s="179">
        <v>0</v>
      </c>
      <c r="R50" s="179">
        <v>0</v>
      </c>
      <c r="S50" s="179">
        <v>0</v>
      </c>
      <c r="T50" s="179">
        <v>0</v>
      </c>
      <c r="U50" s="179">
        <v>0</v>
      </c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</row>
    <row r="51" spans="1:55">
      <c r="A51" s="13"/>
      <c r="B51" s="86"/>
      <c r="C51" s="86"/>
      <c r="D51" s="86"/>
      <c r="E51" s="86"/>
      <c r="F51" s="86"/>
      <c r="G51" s="86"/>
      <c r="H51" s="86"/>
      <c r="I51" s="86"/>
      <c r="J51" s="86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</row>
    <row r="52" spans="1:55" s="30" customFormat="1">
      <c r="A52" s="12" t="s">
        <v>34</v>
      </c>
      <c r="B52" s="93">
        <f>B49-B50</f>
        <v>0</v>
      </c>
      <c r="C52" s="93">
        <f t="shared" ref="C52:U52" si="9">C49-C50</f>
        <v>0</v>
      </c>
      <c r="D52" s="93">
        <f t="shared" si="9"/>
        <v>0</v>
      </c>
      <c r="E52" s="93">
        <f t="shared" si="9"/>
        <v>0</v>
      </c>
      <c r="F52" s="93">
        <f t="shared" si="9"/>
        <v>0</v>
      </c>
      <c r="G52" s="93">
        <f t="shared" si="9"/>
        <v>0</v>
      </c>
      <c r="H52" s="93">
        <f t="shared" si="9"/>
        <v>0</v>
      </c>
      <c r="I52" s="93">
        <f t="shared" si="9"/>
        <v>0</v>
      </c>
      <c r="J52" s="93">
        <f t="shared" si="9"/>
        <v>0</v>
      </c>
      <c r="K52" s="93">
        <f t="shared" si="9"/>
        <v>0</v>
      </c>
      <c r="L52" s="93">
        <f t="shared" si="9"/>
        <v>0</v>
      </c>
      <c r="M52" s="93">
        <f t="shared" si="9"/>
        <v>0</v>
      </c>
      <c r="N52" s="93">
        <f t="shared" si="9"/>
        <v>0</v>
      </c>
      <c r="O52" s="93">
        <f t="shared" si="9"/>
        <v>0</v>
      </c>
      <c r="P52" s="93">
        <f t="shared" si="9"/>
        <v>0</v>
      </c>
      <c r="Q52" s="93">
        <f t="shared" si="9"/>
        <v>0</v>
      </c>
      <c r="R52" s="93">
        <f t="shared" si="9"/>
        <v>0</v>
      </c>
      <c r="S52" s="93">
        <f t="shared" si="9"/>
        <v>0</v>
      </c>
      <c r="T52" s="93">
        <f t="shared" si="9"/>
        <v>0</v>
      </c>
      <c r="U52" s="93">
        <f t="shared" si="9"/>
        <v>0</v>
      </c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</row>
    <row r="53" spans="1:55">
      <c r="A53" s="12"/>
      <c r="B53" s="86"/>
      <c r="C53" s="86"/>
      <c r="D53" s="86"/>
      <c r="E53" s="86"/>
      <c r="F53" s="86"/>
      <c r="G53" s="86"/>
      <c r="H53" s="86"/>
      <c r="I53" s="86"/>
      <c r="J53" s="86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</row>
    <row r="54" spans="1:55">
      <c r="A54" s="13" t="s">
        <v>38</v>
      </c>
      <c r="B54" s="86">
        <f>-'Project Tax'!B24</f>
        <v>0</v>
      </c>
      <c r="C54" s="86">
        <f>-'Project Tax'!C24</f>
        <v>0</v>
      </c>
      <c r="D54" s="86">
        <f>-'Project Tax'!D24</f>
        <v>0</v>
      </c>
      <c r="E54" s="86">
        <f>-'Project Tax'!E24</f>
        <v>0</v>
      </c>
      <c r="F54" s="86">
        <f>-'Project Tax'!F24</f>
        <v>0</v>
      </c>
      <c r="G54" s="86">
        <f>-'Project Tax'!G24</f>
        <v>0</v>
      </c>
      <c r="H54" s="86">
        <f>-'Project Tax'!H24</f>
        <v>0</v>
      </c>
      <c r="I54" s="86">
        <f>-'Project Tax'!I24</f>
        <v>0</v>
      </c>
      <c r="J54" s="86">
        <f>-'Project Tax'!J24</f>
        <v>0</v>
      </c>
      <c r="K54" s="86">
        <f>-'Project Tax'!K24</f>
        <v>0</v>
      </c>
      <c r="L54" s="86">
        <f>-'Project Tax'!L24</f>
        <v>0</v>
      </c>
      <c r="M54" s="86">
        <f>-'Project Tax'!M24</f>
        <v>0</v>
      </c>
      <c r="N54" s="86">
        <f>-'Project Tax'!N24</f>
        <v>0</v>
      </c>
      <c r="O54" s="86">
        <f>-'Project Tax'!O24</f>
        <v>0</v>
      </c>
      <c r="P54" s="86">
        <f>-'Project Tax'!P24</f>
        <v>0</v>
      </c>
      <c r="Q54" s="86">
        <f>-'Project Tax'!Q24</f>
        <v>0</v>
      </c>
      <c r="R54" s="86">
        <f>-'Project Tax'!R24</f>
        <v>0</v>
      </c>
      <c r="S54" s="86">
        <f>-'Project Tax'!S24</f>
        <v>0</v>
      </c>
      <c r="T54" s="86">
        <f>-'Project Tax'!T24</f>
        <v>0</v>
      </c>
      <c r="U54" s="86">
        <f>-'Project Tax'!U24</f>
        <v>0</v>
      </c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</row>
    <row r="55" spans="1:55">
      <c r="A55" s="13" t="s">
        <v>39</v>
      </c>
      <c r="B55" s="210">
        <f>-'Project Tax'!B47</f>
        <v>0</v>
      </c>
      <c r="C55" s="210">
        <f>-'Project Tax'!C47</f>
        <v>0</v>
      </c>
      <c r="D55" s="210">
        <f>-'Project Tax'!D47</f>
        <v>0</v>
      </c>
      <c r="E55" s="210">
        <f>-'Project Tax'!E47</f>
        <v>0</v>
      </c>
      <c r="F55" s="210">
        <f>-'Project Tax'!F47</f>
        <v>0</v>
      </c>
      <c r="G55" s="210">
        <f>-'Project Tax'!G47</f>
        <v>0</v>
      </c>
      <c r="H55" s="210">
        <f>-'Project Tax'!H47</f>
        <v>0</v>
      </c>
      <c r="I55" s="210">
        <f>-'Project Tax'!I47</f>
        <v>0</v>
      </c>
      <c r="J55" s="210">
        <f>-'Project Tax'!J47</f>
        <v>0</v>
      </c>
      <c r="K55" s="210">
        <f>-'Project Tax'!K47</f>
        <v>0</v>
      </c>
      <c r="L55" s="210">
        <f>-'Project Tax'!L47</f>
        <v>0</v>
      </c>
      <c r="M55" s="210">
        <f>-'Project Tax'!M47</f>
        <v>0</v>
      </c>
      <c r="N55" s="210">
        <f>-'Project Tax'!N47</f>
        <v>0</v>
      </c>
      <c r="O55" s="210">
        <f>-'Project Tax'!O47</f>
        <v>0</v>
      </c>
      <c r="P55" s="210">
        <f>-'Project Tax'!P47</f>
        <v>0</v>
      </c>
      <c r="Q55" s="210">
        <f>-'Project Tax'!Q47</f>
        <v>0</v>
      </c>
      <c r="R55" s="210">
        <f>-'Project Tax'!R47</f>
        <v>0</v>
      </c>
      <c r="S55" s="210">
        <f>-'Project Tax'!S47</f>
        <v>0</v>
      </c>
      <c r="T55" s="210">
        <f>-'Project Tax'!T47</f>
        <v>0</v>
      </c>
      <c r="U55" s="210">
        <f>-'Project Tax'!U47</f>
        <v>0</v>
      </c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</row>
    <row r="56" spans="1:55">
      <c r="A56" s="13"/>
      <c r="B56" s="92"/>
      <c r="C56" s="92"/>
      <c r="D56" s="92"/>
      <c r="E56" s="92"/>
      <c r="F56" s="92"/>
      <c r="G56" s="92"/>
      <c r="H56" s="92"/>
      <c r="I56" s="92"/>
      <c r="J56" s="92"/>
      <c r="K56" s="92"/>
      <c r="L56" s="92"/>
      <c r="M56" s="92"/>
      <c r="N56" s="92"/>
      <c r="O56" s="92"/>
      <c r="P56" s="92"/>
      <c r="Q56" s="92"/>
      <c r="R56" s="92"/>
      <c r="S56" s="92"/>
      <c r="T56" s="92"/>
      <c r="U56" s="92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</row>
    <row r="57" spans="1:55" s="36" customFormat="1" ht="15.75">
      <c r="A57" s="120" t="s">
        <v>35</v>
      </c>
      <c r="B57" s="94">
        <f t="shared" ref="B57:U57" si="10">B52+B55+B54</f>
        <v>0</v>
      </c>
      <c r="C57" s="94">
        <f t="shared" si="10"/>
        <v>0</v>
      </c>
      <c r="D57" s="94">
        <f t="shared" si="10"/>
        <v>0</v>
      </c>
      <c r="E57" s="94">
        <f t="shared" si="10"/>
        <v>0</v>
      </c>
      <c r="F57" s="94">
        <f t="shared" si="10"/>
        <v>0</v>
      </c>
      <c r="G57" s="94">
        <f t="shared" si="10"/>
        <v>0</v>
      </c>
      <c r="H57" s="94">
        <f t="shared" si="10"/>
        <v>0</v>
      </c>
      <c r="I57" s="94">
        <f t="shared" si="10"/>
        <v>0</v>
      </c>
      <c r="J57" s="94">
        <f t="shared" si="10"/>
        <v>0</v>
      </c>
      <c r="K57" s="94">
        <f t="shared" si="10"/>
        <v>0</v>
      </c>
      <c r="L57" s="94">
        <f t="shared" si="10"/>
        <v>0</v>
      </c>
      <c r="M57" s="94">
        <f t="shared" si="10"/>
        <v>0</v>
      </c>
      <c r="N57" s="94">
        <f t="shared" si="10"/>
        <v>0</v>
      </c>
      <c r="O57" s="94">
        <f t="shared" si="10"/>
        <v>0</v>
      </c>
      <c r="P57" s="94">
        <f t="shared" si="10"/>
        <v>0</v>
      </c>
      <c r="Q57" s="94">
        <f t="shared" si="10"/>
        <v>0</v>
      </c>
      <c r="R57" s="94">
        <f t="shared" si="10"/>
        <v>0</v>
      </c>
      <c r="S57" s="94">
        <f t="shared" si="10"/>
        <v>0</v>
      </c>
      <c r="T57" s="94">
        <f t="shared" si="10"/>
        <v>0</v>
      </c>
      <c r="U57" s="94">
        <f t="shared" si="10"/>
        <v>0</v>
      </c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</row>
    <row r="58" spans="1:55">
      <c r="C58" s="29"/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</row>
    <row r="59" spans="1:55">
      <c r="A59" s="38"/>
      <c r="B59" s="29"/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</row>
    <row r="60" spans="1:55">
      <c r="A60" s="38"/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</row>
    <row r="61" spans="1:55">
      <c r="AM61"/>
      <c r="AN61"/>
      <c r="AO61"/>
      <c r="AP61"/>
      <c r="AQ61"/>
      <c r="AR61"/>
      <c r="AS61"/>
    </row>
    <row r="62" spans="1:55">
      <c r="AM62"/>
      <c r="AN62"/>
      <c r="AO62"/>
      <c r="AP62"/>
      <c r="AQ62"/>
      <c r="AR62"/>
      <c r="AS62"/>
    </row>
    <row r="63" spans="1:55">
      <c r="AM63"/>
      <c r="AN63"/>
      <c r="AO63"/>
      <c r="AP63"/>
      <c r="AQ63"/>
      <c r="AR63"/>
      <c r="AS63"/>
    </row>
    <row r="64" spans="1:55">
      <c r="AM64"/>
      <c r="AN64"/>
      <c r="AO64"/>
      <c r="AP64"/>
      <c r="AQ64"/>
      <c r="AR64"/>
      <c r="AS64"/>
    </row>
    <row r="65" spans="39:45">
      <c r="AM65"/>
      <c r="AN65"/>
      <c r="AO65"/>
      <c r="AP65"/>
      <c r="AQ65"/>
      <c r="AR65"/>
      <c r="AS65"/>
    </row>
    <row r="66" spans="39:45">
      <c r="AM66"/>
      <c r="AN66"/>
      <c r="AO66"/>
      <c r="AP66"/>
      <c r="AQ66"/>
      <c r="AR66"/>
      <c r="AS66"/>
    </row>
    <row r="67" spans="39:45">
      <c r="AM67"/>
      <c r="AN67"/>
      <c r="AO67"/>
      <c r="AP67"/>
      <c r="AQ67"/>
      <c r="AR67"/>
      <c r="AS67"/>
    </row>
    <row r="68" spans="39:45">
      <c r="AM68"/>
      <c r="AN68"/>
      <c r="AO68"/>
      <c r="AP68"/>
      <c r="AQ68"/>
      <c r="AR68"/>
      <c r="AS68"/>
    </row>
    <row r="69" spans="39:45">
      <c r="AM69"/>
      <c r="AN69"/>
      <c r="AO69"/>
      <c r="AP69"/>
      <c r="AQ69"/>
      <c r="AR69"/>
      <c r="AS69"/>
    </row>
    <row r="70" spans="39:45">
      <c r="AM70"/>
      <c r="AN70"/>
      <c r="AO70"/>
      <c r="AP70"/>
      <c r="AQ70"/>
      <c r="AR70"/>
      <c r="AS70"/>
    </row>
    <row r="71" spans="39:45">
      <c r="AM71"/>
      <c r="AN71"/>
      <c r="AO71"/>
      <c r="AP71"/>
      <c r="AQ71"/>
      <c r="AR71"/>
      <c r="AS71"/>
    </row>
    <row r="72" spans="39:45">
      <c r="AM72"/>
      <c r="AN72"/>
      <c r="AO72"/>
      <c r="AP72"/>
      <c r="AQ72"/>
      <c r="AR72"/>
      <c r="AS72"/>
    </row>
    <row r="73" spans="39:45">
      <c r="AM73"/>
      <c r="AN73"/>
      <c r="AO73"/>
      <c r="AP73"/>
      <c r="AQ73"/>
      <c r="AR73"/>
      <c r="AS73"/>
    </row>
    <row r="74" spans="39:45">
      <c r="AM74"/>
      <c r="AN74"/>
      <c r="AO74"/>
      <c r="AP74"/>
      <c r="AQ74"/>
      <c r="AR74"/>
      <c r="AS74"/>
    </row>
    <row r="75" spans="39:45">
      <c r="AM75"/>
      <c r="AN75"/>
      <c r="AO75"/>
      <c r="AP75"/>
      <c r="AQ75"/>
      <c r="AR75"/>
      <c r="AS75"/>
    </row>
    <row r="76" spans="39:45">
      <c r="AM76"/>
      <c r="AN76"/>
      <c r="AO76"/>
      <c r="AP76"/>
      <c r="AQ76"/>
      <c r="AR76"/>
      <c r="AS76"/>
    </row>
    <row r="77" spans="39:45">
      <c r="AM77"/>
      <c r="AN77"/>
      <c r="AO77"/>
      <c r="AP77"/>
      <c r="AQ77"/>
      <c r="AR77"/>
      <c r="AS77"/>
    </row>
    <row r="78" spans="39:45">
      <c r="AM78"/>
      <c r="AN78"/>
      <c r="AO78"/>
      <c r="AP78"/>
      <c r="AQ78"/>
      <c r="AR78"/>
      <c r="AS78"/>
    </row>
    <row r="79" spans="39:45">
      <c r="AM79"/>
      <c r="AN79"/>
      <c r="AO79"/>
      <c r="AP79"/>
      <c r="AQ79"/>
      <c r="AR79"/>
      <c r="AS79"/>
    </row>
    <row r="80" spans="39:45">
      <c r="AM80"/>
      <c r="AN80"/>
      <c r="AO80"/>
      <c r="AP80"/>
      <c r="AQ80"/>
      <c r="AR80"/>
      <c r="AS80"/>
    </row>
    <row r="81" spans="1:45">
      <c r="AM81"/>
      <c r="AN81"/>
      <c r="AO81"/>
      <c r="AP81"/>
      <c r="AQ81"/>
      <c r="AR81"/>
      <c r="AS81"/>
    </row>
    <row r="82" spans="1:45">
      <c r="AM82"/>
      <c r="AN82"/>
      <c r="AO82"/>
      <c r="AP82"/>
      <c r="AQ82"/>
      <c r="AR82"/>
      <c r="AS82"/>
    </row>
    <row r="83" spans="1:45">
      <c r="AM83"/>
      <c r="AN83"/>
      <c r="AO83"/>
      <c r="AP83"/>
      <c r="AQ83"/>
      <c r="AR83"/>
      <c r="AS83"/>
    </row>
    <row r="84" spans="1:45">
      <c r="AM84"/>
      <c r="AN84"/>
      <c r="AO84"/>
      <c r="AP84"/>
      <c r="AQ84"/>
      <c r="AR84"/>
      <c r="AS84"/>
    </row>
    <row r="85" spans="1:45">
      <c r="AM85"/>
      <c r="AN85"/>
      <c r="AO85"/>
      <c r="AP85"/>
      <c r="AQ85"/>
      <c r="AR85"/>
      <c r="AS85"/>
    </row>
    <row r="86" spans="1:45">
      <c r="AM86"/>
      <c r="AN86"/>
      <c r="AO86"/>
      <c r="AP86"/>
      <c r="AQ86"/>
      <c r="AR86"/>
      <c r="AS86"/>
    </row>
    <row r="87" spans="1:45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AM87"/>
      <c r="AN87"/>
      <c r="AO87"/>
      <c r="AP87"/>
      <c r="AQ87"/>
      <c r="AR87"/>
      <c r="AS87"/>
    </row>
    <row r="88" spans="1:45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AM88"/>
      <c r="AN88"/>
      <c r="AO88"/>
      <c r="AP88"/>
      <c r="AQ88"/>
      <c r="AR88"/>
      <c r="AS88"/>
    </row>
    <row r="89" spans="1:45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AM89"/>
      <c r="AN89"/>
      <c r="AO89"/>
      <c r="AP89"/>
      <c r="AQ89"/>
      <c r="AR89"/>
      <c r="AS89"/>
    </row>
    <row r="90" spans="1:45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AM90"/>
      <c r="AN90"/>
      <c r="AO90"/>
      <c r="AP90"/>
      <c r="AQ90"/>
      <c r="AR90"/>
      <c r="AS90"/>
    </row>
    <row r="91" spans="1:45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AM91"/>
      <c r="AN91"/>
      <c r="AO91"/>
      <c r="AP91"/>
      <c r="AQ91"/>
      <c r="AR91"/>
      <c r="AS91"/>
    </row>
    <row r="92" spans="1:45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AM92"/>
      <c r="AN92"/>
      <c r="AO92"/>
      <c r="AP92"/>
      <c r="AQ92"/>
      <c r="AR92"/>
      <c r="AS92"/>
    </row>
    <row r="93" spans="1:45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AM93"/>
      <c r="AN93"/>
      <c r="AO93"/>
      <c r="AP93"/>
      <c r="AQ93"/>
      <c r="AR93"/>
      <c r="AS93"/>
    </row>
    <row r="94" spans="1:45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AM94"/>
      <c r="AN94"/>
      <c r="AO94"/>
      <c r="AP94"/>
      <c r="AQ94"/>
      <c r="AR94"/>
      <c r="AS94"/>
    </row>
    <row r="95" spans="1:4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AM95"/>
      <c r="AN95"/>
      <c r="AO95"/>
      <c r="AP95"/>
      <c r="AQ95"/>
      <c r="AR95"/>
      <c r="AS95"/>
    </row>
    <row r="96" spans="1:45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AM96"/>
      <c r="AN96"/>
      <c r="AO96"/>
      <c r="AP96"/>
      <c r="AQ96"/>
      <c r="AR96"/>
      <c r="AS96"/>
    </row>
    <row r="97" spans="1:45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AM97"/>
      <c r="AN97"/>
      <c r="AO97"/>
      <c r="AP97"/>
      <c r="AQ97"/>
      <c r="AR97"/>
      <c r="AS97"/>
    </row>
    <row r="98" spans="1:45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AM98"/>
      <c r="AN98"/>
      <c r="AO98"/>
      <c r="AP98"/>
      <c r="AQ98"/>
      <c r="AR98"/>
      <c r="AS98"/>
    </row>
    <row r="99" spans="1:45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AM99"/>
      <c r="AN99"/>
      <c r="AO99"/>
      <c r="AP99"/>
      <c r="AQ99"/>
      <c r="AR99"/>
      <c r="AS99"/>
    </row>
    <row r="100" spans="1:45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AM100"/>
      <c r="AN100"/>
      <c r="AO100"/>
      <c r="AP100"/>
      <c r="AQ100"/>
      <c r="AR100"/>
      <c r="AS100"/>
    </row>
    <row r="101" spans="1:45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AM101"/>
      <c r="AN101"/>
      <c r="AO101"/>
      <c r="AP101"/>
      <c r="AQ101"/>
      <c r="AR101"/>
      <c r="AS101"/>
    </row>
    <row r="102" spans="1:45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AM102"/>
      <c r="AN102"/>
      <c r="AO102"/>
      <c r="AP102"/>
      <c r="AQ102"/>
      <c r="AR102"/>
      <c r="AS102"/>
    </row>
    <row r="103" spans="1:45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AM103"/>
      <c r="AN103"/>
      <c r="AO103"/>
      <c r="AP103"/>
      <c r="AQ103"/>
      <c r="AR103"/>
      <c r="AS103"/>
    </row>
    <row r="104" spans="1:45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AM104"/>
      <c r="AN104"/>
      <c r="AO104"/>
      <c r="AP104"/>
      <c r="AQ104"/>
      <c r="AR104"/>
      <c r="AS104"/>
    </row>
    <row r="105" spans="1:4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</row>
    <row r="106" spans="1:45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</row>
    <row r="107" spans="1:45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</row>
    <row r="108" spans="1:45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</row>
    <row r="109" spans="1:45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</row>
    <row r="110" spans="1:45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</row>
    <row r="111" spans="1:45" ht="15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</row>
    <row r="112" spans="1:45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</row>
    <row r="113" spans="1:21" ht="14.25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</row>
    <row r="114" spans="1:2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</row>
    <row r="115" spans="1:2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</row>
    <row r="116" spans="1:2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</row>
    <row r="117" spans="1:2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</row>
    <row r="118" spans="1:2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</row>
    <row r="119" spans="1:2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</row>
    <row r="120" spans="1:2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</row>
    <row r="121" spans="1: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</row>
    <row r="122" spans="1:2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</row>
    <row r="123" spans="1:2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</row>
    <row r="124" spans="1:2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</row>
    <row r="125" spans="1:2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</row>
    <row r="126" spans="1:2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</row>
    <row r="127" spans="1:2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</row>
    <row r="128" spans="1:2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</row>
    <row r="129" spans="1:2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</row>
    <row r="130" spans="1:2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</row>
    <row r="131" spans="1:2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</row>
    <row r="132" spans="1:2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</row>
    <row r="133" spans="1:2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</row>
    <row r="134" spans="1:21">
      <c r="A134" s="44"/>
      <c r="B134" s="39"/>
      <c r="C134" s="39"/>
      <c r="D134" s="32"/>
      <c r="E134" s="32"/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</row>
    <row r="135" spans="1:21">
      <c r="A135" s="43"/>
      <c r="B135" s="39"/>
      <c r="C135" s="39"/>
      <c r="D135" s="32"/>
      <c r="E135" s="32"/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</row>
    <row r="136" spans="1:21">
      <c r="A136" s="43"/>
      <c r="B136" s="39"/>
      <c r="C136" s="39"/>
      <c r="D136" s="32"/>
      <c r="E136" s="32"/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</row>
    <row r="137" spans="1:21">
      <c r="A137" s="43"/>
      <c r="B137" s="39"/>
      <c r="C137" s="39"/>
      <c r="D137" s="32"/>
      <c r="E137" s="32"/>
      <c r="F137" s="32"/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</row>
    <row r="138" spans="1:21">
      <c r="A138" s="43"/>
      <c r="B138" s="39"/>
      <c r="C138" s="39"/>
      <c r="D138" s="32"/>
      <c r="E138" s="32"/>
      <c r="F138" s="32"/>
      <c r="G138" s="32"/>
      <c r="H138" s="32"/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</row>
    <row r="139" spans="1:21">
      <c r="A139" s="39"/>
      <c r="B139" s="39"/>
      <c r="C139" s="39"/>
      <c r="D139" s="32"/>
      <c r="E139" s="32"/>
      <c r="F139" s="32"/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</row>
    <row r="140" spans="1:21">
      <c r="A140" s="44"/>
      <c r="B140" s="39"/>
      <c r="C140" s="39"/>
      <c r="D140" s="32"/>
      <c r="E140" s="32"/>
      <c r="F140" s="32"/>
      <c r="G140" s="32"/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</row>
    <row r="141" spans="1:21">
      <c r="A141" s="39"/>
      <c r="B141" s="39"/>
      <c r="C141" s="39"/>
      <c r="D141" s="32"/>
      <c r="E141" s="32"/>
      <c r="F141" s="32"/>
      <c r="G141" s="32"/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</row>
    <row r="142" spans="1:21">
      <c r="A142" s="44"/>
      <c r="B142" s="39"/>
      <c r="C142" s="39"/>
      <c r="D142" s="32"/>
      <c r="E142" s="32"/>
      <c r="F142" s="32"/>
      <c r="G142" s="32"/>
      <c r="H142" s="32"/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</row>
    <row r="143" spans="1:21">
      <c r="A143" s="43"/>
      <c r="B143" s="39"/>
      <c r="C143" s="39"/>
      <c r="D143" s="32"/>
      <c r="E143" s="32"/>
      <c r="F143" s="32"/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</row>
    <row r="144" spans="1:21">
      <c r="A144" s="44"/>
      <c r="B144" s="39"/>
      <c r="C144" s="39"/>
      <c r="D144" s="32"/>
      <c r="E144" s="32"/>
      <c r="F144" s="32"/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</row>
    <row r="145" spans="1:21">
      <c r="A145" s="46"/>
      <c r="B145" s="39"/>
      <c r="C145" s="39"/>
      <c r="D145" s="32"/>
      <c r="E145" s="32"/>
      <c r="F145" s="32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</row>
    <row r="146" spans="1:21">
      <c r="A146" s="43"/>
      <c r="B146" s="39"/>
      <c r="C146" s="39"/>
      <c r="D146" s="32"/>
      <c r="E146" s="32"/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</row>
    <row r="147" spans="1:21">
      <c r="A147" s="42"/>
      <c r="B147" s="39"/>
      <c r="C147" s="39"/>
      <c r="D147" s="32"/>
      <c r="E147" s="32"/>
      <c r="F147" s="32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</row>
    <row r="148" spans="1:21">
      <c r="A148" s="43"/>
      <c r="B148" s="39"/>
      <c r="C148" s="39"/>
      <c r="D148" s="32"/>
      <c r="E148" s="32"/>
      <c r="F148" s="32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</row>
    <row r="149" spans="1:21">
      <c r="A149" s="42"/>
      <c r="B149" s="39"/>
      <c r="C149" s="39"/>
      <c r="D149" s="32"/>
      <c r="E149" s="32"/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</row>
    <row r="150" spans="1:21">
      <c r="A150" s="43"/>
      <c r="B150" s="39"/>
      <c r="C150" s="39"/>
      <c r="D150" s="32"/>
      <c r="E150" s="32"/>
      <c r="F150" s="32"/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</row>
    <row r="151" spans="1:21">
      <c r="A151" s="43"/>
      <c r="B151" s="39"/>
      <c r="C151" s="39"/>
      <c r="D151" s="32"/>
      <c r="E151" s="32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</row>
    <row r="152" spans="1:21">
      <c r="A152" s="43"/>
      <c r="B152" s="39"/>
      <c r="C152" s="39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</row>
    <row r="153" spans="1:21">
      <c r="A153" s="43"/>
      <c r="B153" s="39"/>
      <c r="C153" s="39"/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</row>
    <row r="154" spans="1:21">
      <c r="A154" s="43"/>
      <c r="B154" s="39"/>
      <c r="C154" s="39"/>
      <c r="D154" s="32"/>
      <c r="E154" s="32"/>
      <c r="F154" s="32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</row>
    <row r="155" spans="1:21">
      <c r="A155" s="43"/>
      <c r="B155" s="39"/>
      <c r="C155" s="39"/>
      <c r="D155" s="32"/>
      <c r="E155" s="32"/>
      <c r="F155" s="32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</row>
    <row r="156" spans="1:21">
      <c r="A156" s="44"/>
      <c r="B156" s="39"/>
      <c r="C156" s="39"/>
      <c r="D156" s="32"/>
      <c r="E156" s="32"/>
      <c r="F156" s="32"/>
      <c r="G156" s="32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2"/>
    </row>
    <row r="157" spans="1:21">
      <c r="A157" s="45"/>
      <c r="B157" s="39"/>
      <c r="C157" s="39"/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</row>
    <row r="158" spans="1:21">
      <c r="A158" s="43"/>
      <c r="B158" s="39"/>
      <c r="C158" s="39"/>
      <c r="D158" s="32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2"/>
    </row>
    <row r="159" spans="1:21">
      <c r="A159" s="46"/>
      <c r="B159" s="39"/>
      <c r="C159" s="39"/>
      <c r="D159" s="32"/>
      <c r="E159" s="32"/>
      <c r="F159" s="32"/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</row>
    <row r="160" spans="1:21">
      <c r="A160" s="46"/>
      <c r="B160" s="39"/>
      <c r="C160" s="39"/>
      <c r="D160" s="32"/>
      <c r="E160" s="32"/>
      <c r="F160" s="32"/>
      <c r="G160" s="32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</row>
    <row r="161" spans="1:21">
      <c r="A161" s="43"/>
      <c r="B161" s="39"/>
      <c r="C161" s="39"/>
      <c r="D161" s="32"/>
      <c r="E161" s="32"/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</row>
    <row r="162" spans="1:21">
      <c r="A162" s="43"/>
      <c r="B162" s="39"/>
      <c r="C162" s="39"/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</row>
    <row r="163" spans="1:21">
      <c r="A163" s="42"/>
      <c r="B163" s="39"/>
      <c r="C163" s="39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</row>
    <row r="164" spans="1:21">
      <c r="A164" s="44"/>
      <c r="B164" s="39"/>
      <c r="C164" s="39"/>
      <c r="D164" s="32"/>
      <c r="E164" s="32"/>
      <c r="F164" s="32"/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</row>
    <row r="165" spans="1:21">
      <c r="A165" s="44"/>
      <c r="B165" s="39"/>
      <c r="C165" s="39"/>
      <c r="D165" s="32"/>
      <c r="E165" s="32"/>
      <c r="F165" s="32"/>
      <c r="G165" s="32"/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</row>
    <row r="166" spans="1:21">
      <c r="A166" s="44"/>
      <c r="B166" s="39"/>
      <c r="C166" s="39"/>
      <c r="D166" s="32"/>
      <c r="E166" s="32"/>
      <c r="F166" s="32"/>
      <c r="G166" s="32"/>
      <c r="H166" s="32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2"/>
    </row>
    <row r="167" spans="1:21">
      <c r="A167" s="44"/>
      <c r="B167" s="39"/>
      <c r="C167" s="39"/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</row>
    <row r="168" spans="1:21">
      <c r="A168" s="44"/>
      <c r="B168" s="39"/>
      <c r="C168" s="39"/>
      <c r="D168" s="32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2"/>
    </row>
    <row r="169" spans="1:21">
      <c r="A169" s="44"/>
      <c r="B169" s="39"/>
      <c r="C169" s="39"/>
      <c r="D169" s="32"/>
      <c r="E169" s="32"/>
      <c r="F169" s="32"/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</row>
    <row r="170" spans="1:21">
      <c r="A170" s="44"/>
      <c r="B170" s="39"/>
      <c r="C170" s="39"/>
      <c r="D170" s="32"/>
      <c r="E170" s="32"/>
      <c r="F170" s="32"/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</row>
    <row r="171" spans="1:21">
      <c r="A171" s="7"/>
      <c r="B171" s="39"/>
      <c r="C171" s="39"/>
      <c r="D171" s="39"/>
      <c r="E171" s="39"/>
      <c r="F171" s="39"/>
      <c r="G171" s="39"/>
      <c r="H171" s="39"/>
      <c r="I171" s="39"/>
      <c r="J171" s="39"/>
      <c r="K171" s="39"/>
      <c r="L171" s="39"/>
      <c r="M171" s="39"/>
      <c r="N171" s="39"/>
      <c r="O171" s="39"/>
      <c r="P171" s="39"/>
      <c r="Q171" s="39"/>
      <c r="R171" s="39"/>
      <c r="S171" s="39"/>
      <c r="T171" s="39"/>
      <c r="U171" s="39"/>
    </row>
    <row r="172" spans="1:21">
      <c r="A172" s="7"/>
      <c r="B172" s="39"/>
      <c r="C172" s="39"/>
      <c r="D172" s="39"/>
      <c r="E172" s="39"/>
      <c r="F172" s="39"/>
      <c r="G172" s="39"/>
      <c r="H172" s="39"/>
      <c r="I172" s="39"/>
      <c r="J172" s="39"/>
      <c r="K172" s="39"/>
      <c r="L172" s="39"/>
      <c r="M172" s="39"/>
      <c r="N172" s="39"/>
      <c r="O172" s="39"/>
      <c r="P172" s="39"/>
      <c r="Q172" s="39"/>
      <c r="R172" s="39"/>
      <c r="S172" s="39"/>
      <c r="T172" s="39"/>
      <c r="U172" s="39"/>
    </row>
    <row r="173" spans="1:21">
      <c r="A173" s="7"/>
      <c r="B173" s="7"/>
      <c r="C173" s="7"/>
      <c r="D173" s="39"/>
      <c r="E173" s="39"/>
      <c r="F173" s="39"/>
      <c r="G173" s="39"/>
      <c r="H173" s="39"/>
      <c r="I173" s="39"/>
      <c r="J173" s="39"/>
      <c r="K173" s="39"/>
      <c r="L173" s="39"/>
      <c r="M173" s="39"/>
      <c r="N173" s="39"/>
      <c r="O173" s="39"/>
      <c r="P173" s="39"/>
      <c r="Q173" s="39"/>
      <c r="R173" s="39"/>
      <c r="S173" s="39"/>
      <c r="T173" s="39"/>
      <c r="U173" s="39"/>
    </row>
    <row r="174" spans="1:21" ht="18.75">
      <c r="A174" s="49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</row>
    <row r="175" spans="1:21">
      <c r="A175" s="30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</row>
    <row r="176" spans="1:21">
      <c r="A176" s="30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</row>
    <row r="177" spans="1:2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</row>
    <row r="178" spans="1:21">
      <c r="A178" s="2"/>
      <c r="B178" s="9"/>
      <c r="C178" s="9"/>
      <c r="D178" s="9"/>
      <c r="E178" s="9"/>
      <c r="F178" s="9"/>
      <c r="G178" s="9"/>
      <c r="H178" s="9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</row>
    <row r="179" spans="1:21">
      <c r="A179" s="30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</row>
    <row r="180" spans="1:21">
      <c r="A180" s="50"/>
      <c r="B180" s="51"/>
      <c r="C180" s="51"/>
      <c r="D180" s="51"/>
      <c r="E180" s="51"/>
      <c r="F180" s="51"/>
      <c r="G180" s="51"/>
      <c r="H180" s="51"/>
      <c r="I180" s="7"/>
      <c r="J180" s="51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</row>
    <row r="181" spans="1:21">
      <c r="A181" s="50"/>
      <c r="B181" s="51"/>
      <c r="C181" s="51"/>
      <c r="D181" s="51"/>
      <c r="E181" s="51"/>
      <c r="F181" s="51"/>
      <c r="G181" s="51"/>
      <c r="H181" s="51"/>
      <c r="I181" s="7"/>
      <c r="J181" s="51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</row>
    <row r="182" spans="1:21">
      <c r="A182" s="50"/>
      <c r="B182" s="51"/>
      <c r="C182" s="51"/>
      <c r="D182" s="51"/>
      <c r="E182" s="51"/>
      <c r="F182" s="51"/>
      <c r="G182" s="51"/>
      <c r="H182" s="51"/>
      <c r="I182" s="7"/>
      <c r="J182" s="51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</row>
    <row r="183" spans="1:21">
      <c r="A183" s="50"/>
      <c r="B183" s="51"/>
      <c r="C183" s="51"/>
      <c r="D183" s="51"/>
      <c r="E183" s="51"/>
      <c r="F183" s="51"/>
      <c r="G183" s="51"/>
      <c r="H183" s="51"/>
      <c r="I183" s="7"/>
      <c r="J183" s="51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</row>
    <row r="184" spans="1:21">
      <c r="A184" s="50"/>
      <c r="B184" s="51"/>
      <c r="C184" s="51"/>
      <c r="D184" s="51"/>
      <c r="E184" s="51"/>
      <c r="F184" s="51"/>
      <c r="G184" s="51"/>
      <c r="H184" s="51"/>
      <c r="I184" s="7"/>
      <c r="J184" s="51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</row>
    <row r="185" spans="1:21">
      <c r="A185" s="7"/>
      <c r="B185" s="51"/>
      <c r="C185" s="51"/>
      <c r="D185" s="51"/>
      <c r="E185" s="51"/>
      <c r="F185" s="51"/>
      <c r="G185" s="51"/>
      <c r="H185" s="51"/>
      <c r="I185" s="7"/>
      <c r="J185" s="51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</row>
    <row r="186" spans="1:21">
      <c r="A186" s="30"/>
      <c r="B186" s="51"/>
      <c r="C186" s="51"/>
      <c r="D186" s="51"/>
      <c r="E186" s="51"/>
      <c r="F186" s="51"/>
      <c r="G186" s="51"/>
      <c r="H186" s="51"/>
      <c r="I186" s="7"/>
      <c r="J186" s="51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</row>
    <row r="187" spans="1:21">
      <c r="A187" s="50"/>
      <c r="B187" s="51"/>
      <c r="C187" s="51"/>
      <c r="D187" s="51"/>
      <c r="E187" s="51"/>
      <c r="F187" s="51"/>
      <c r="G187" s="51"/>
      <c r="H187" s="51"/>
      <c r="I187" s="7"/>
      <c r="J187" s="51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</row>
    <row r="188" spans="1:21">
      <c r="A188" s="50"/>
      <c r="B188" s="51"/>
      <c r="C188" s="51"/>
      <c r="D188" s="51"/>
      <c r="E188" s="51"/>
      <c r="F188" s="51"/>
      <c r="G188" s="51"/>
      <c r="H188" s="51"/>
      <c r="I188" s="7"/>
      <c r="J188" s="51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</row>
    <row r="189" spans="1:21">
      <c r="A189" s="50"/>
      <c r="B189" s="51"/>
      <c r="C189" s="51"/>
      <c r="D189" s="51"/>
      <c r="E189" s="51"/>
      <c r="F189" s="51"/>
      <c r="G189" s="51"/>
      <c r="H189" s="51"/>
      <c r="I189" s="7"/>
      <c r="J189" s="51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</row>
    <row r="190" spans="1:21">
      <c r="A190" s="50"/>
      <c r="B190" s="51"/>
      <c r="C190" s="51"/>
      <c r="D190" s="51"/>
      <c r="E190" s="51"/>
      <c r="F190" s="51"/>
      <c r="G190" s="51"/>
      <c r="H190" s="51"/>
      <c r="I190" s="7"/>
      <c r="J190" s="51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</row>
    <row r="191" spans="1:21">
      <c r="A191" s="50"/>
      <c r="B191" s="51"/>
      <c r="C191" s="51"/>
      <c r="D191" s="51"/>
      <c r="E191" s="51"/>
      <c r="F191" s="51"/>
      <c r="G191" s="51"/>
      <c r="H191" s="51"/>
      <c r="I191" s="7"/>
      <c r="J191" s="51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</row>
    <row r="192" spans="1:21">
      <c r="A192" s="50"/>
      <c r="B192" s="51"/>
      <c r="C192" s="51"/>
      <c r="D192" s="51"/>
      <c r="E192" s="51"/>
      <c r="F192" s="51"/>
      <c r="G192" s="51"/>
      <c r="H192" s="51"/>
      <c r="I192" s="7"/>
      <c r="J192" s="51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</row>
    <row r="193" spans="1:21">
      <c r="A193" s="50"/>
      <c r="B193" s="51"/>
      <c r="C193" s="51"/>
      <c r="D193" s="51"/>
      <c r="E193" s="51"/>
      <c r="F193" s="51"/>
      <c r="G193" s="51"/>
      <c r="H193" s="51"/>
      <c r="I193" s="7"/>
      <c r="J193" s="51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</row>
    <row r="194" spans="1:21">
      <c r="A194" s="50"/>
      <c r="B194" s="51"/>
      <c r="C194" s="51"/>
      <c r="D194" s="51"/>
      <c r="E194" s="51"/>
      <c r="F194" s="51"/>
      <c r="G194" s="51"/>
      <c r="H194" s="51"/>
      <c r="I194" s="7"/>
      <c r="J194" s="51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</row>
    <row r="195" spans="1:21">
      <c r="A195" s="50"/>
      <c r="B195" s="51"/>
      <c r="C195" s="51"/>
      <c r="D195" s="51"/>
      <c r="E195" s="51"/>
      <c r="F195" s="51"/>
      <c r="G195" s="51"/>
      <c r="H195" s="51"/>
      <c r="I195" s="7"/>
      <c r="J195" s="51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</row>
    <row r="196" spans="1:21">
      <c r="A196" s="50"/>
      <c r="B196" s="51"/>
      <c r="C196" s="51"/>
      <c r="D196" s="51"/>
      <c r="E196" s="51"/>
      <c r="F196" s="51"/>
      <c r="G196" s="51"/>
      <c r="H196" s="51"/>
      <c r="I196" s="7"/>
      <c r="J196" s="51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</row>
    <row r="197" spans="1:21">
      <c r="A197" s="50"/>
      <c r="B197" s="51"/>
      <c r="C197" s="51"/>
      <c r="D197" s="51"/>
      <c r="E197" s="51"/>
      <c r="F197" s="51"/>
      <c r="G197" s="51"/>
      <c r="H197" s="51"/>
      <c r="I197" s="7"/>
      <c r="J197" s="51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</row>
    <row r="198" spans="1:21">
      <c r="A198" s="30"/>
      <c r="B198" s="51"/>
      <c r="C198" s="51"/>
      <c r="D198" s="51"/>
      <c r="E198" s="51"/>
      <c r="F198" s="51"/>
      <c r="G198" s="51"/>
      <c r="H198" s="51"/>
      <c r="I198" s="7"/>
      <c r="J198" s="51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</row>
    <row r="199" spans="1:21">
      <c r="A199" s="50"/>
      <c r="B199" s="51"/>
      <c r="C199" s="51"/>
      <c r="D199" s="51"/>
      <c r="E199" s="51"/>
      <c r="F199" s="51"/>
      <c r="G199" s="51"/>
      <c r="H199" s="51"/>
      <c r="I199" s="7"/>
      <c r="J199" s="51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</row>
    <row r="200" spans="1:21">
      <c r="A200" s="50"/>
      <c r="B200" s="51"/>
      <c r="C200" s="51"/>
      <c r="D200" s="51"/>
      <c r="E200" s="51"/>
      <c r="F200" s="51"/>
      <c r="G200" s="51"/>
      <c r="H200" s="51"/>
      <c r="I200" s="7"/>
      <c r="J200" s="51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</row>
    <row r="201" spans="1:21">
      <c r="A201" s="30"/>
      <c r="B201" s="51"/>
      <c r="C201" s="51"/>
      <c r="D201" s="51"/>
      <c r="E201" s="51"/>
      <c r="F201" s="51"/>
      <c r="G201" s="51"/>
      <c r="H201" s="51"/>
      <c r="I201" s="7"/>
      <c r="J201" s="51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</row>
    <row r="202" spans="1:21">
      <c r="A202" s="30"/>
      <c r="B202" s="51"/>
      <c r="C202" s="51"/>
      <c r="D202" s="51"/>
      <c r="E202" s="51"/>
      <c r="F202" s="51"/>
      <c r="G202" s="51"/>
      <c r="H202" s="51"/>
      <c r="I202" s="7"/>
      <c r="J202" s="51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</row>
    <row r="203" spans="1:21">
      <c r="A203" s="7"/>
      <c r="B203" s="51"/>
      <c r="C203" s="51"/>
      <c r="D203" s="51"/>
      <c r="E203" s="51"/>
      <c r="F203" s="51"/>
      <c r="G203" s="51"/>
      <c r="H203" s="51"/>
      <c r="I203" s="7"/>
      <c r="J203" s="51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</row>
    <row r="204" spans="1:21">
      <c r="A204" s="7"/>
      <c r="B204" s="51"/>
      <c r="C204" s="51"/>
      <c r="D204" s="51"/>
      <c r="E204" s="51"/>
      <c r="F204" s="51"/>
      <c r="G204" s="51"/>
      <c r="H204" s="51"/>
      <c r="I204" s="7"/>
      <c r="J204" s="51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</row>
    <row r="205" spans="1:21">
      <c r="A205" s="30"/>
      <c r="B205" s="51"/>
      <c r="C205" s="51"/>
      <c r="D205" s="51"/>
      <c r="E205" s="51"/>
      <c r="F205" s="51"/>
      <c r="G205" s="51"/>
      <c r="H205" s="51"/>
      <c r="I205" s="7"/>
      <c r="J205" s="51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</row>
    <row r="206" spans="1:21">
      <c r="A206" s="50"/>
      <c r="B206" s="51"/>
      <c r="C206" s="51"/>
      <c r="D206" s="51"/>
      <c r="E206" s="51"/>
      <c r="F206" s="51"/>
      <c r="G206" s="51"/>
      <c r="H206" s="51"/>
      <c r="I206" s="7"/>
      <c r="J206" s="51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</row>
    <row r="207" spans="1:21">
      <c r="A207" s="30"/>
      <c r="B207" s="51"/>
      <c r="C207" s="51"/>
      <c r="D207" s="51"/>
      <c r="E207" s="51"/>
      <c r="F207" s="51"/>
      <c r="G207" s="51"/>
      <c r="H207" s="51"/>
      <c r="I207" s="7"/>
      <c r="J207" s="51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</row>
    <row r="208" spans="1:21">
      <c r="A208" s="7"/>
      <c r="B208" s="51"/>
      <c r="C208" s="51"/>
      <c r="D208" s="51"/>
      <c r="E208" s="51"/>
      <c r="F208" s="51"/>
      <c r="G208" s="51"/>
      <c r="H208" s="51"/>
      <c r="I208" s="7"/>
      <c r="J208" s="51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</row>
    <row r="209" spans="1:21">
      <c r="A209" s="30"/>
      <c r="B209" s="51"/>
      <c r="C209" s="51"/>
      <c r="D209" s="51"/>
      <c r="E209" s="51"/>
      <c r="F209" s="51"/>
      <c r="G209" s="51"/>
      <c r="H209" s="51"/>
      <c r="I209" s="7"/>
      <c r="J209" s="51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</row>
    <row r="210" spans="1:21">
      <c r="A210" s="50"/>
      <c r="B210" s="51"/>
      <c r="C210" s="51"/>
      <c r="D210" s="51"/>
      <c r="E210" s="51"/>
      <c r="F210" s="51"/>
      <c r="G210" s="51"/>
      <c r="H210" s="51"/>
      <c r="I210" s="7"/>
      <c r="J210" s="51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</row>
    <row r="211" spans="1:21">
      <c r="A211" s="50"/>
      <c r="B211" s="51"/>
      <c r="C211" s="51"/>
      <c r="D211" s="51"/>
      <c r="E211" s="51"/>
      <c r="F211" s="51"/>
      <c r="G211" s="51"/>
      <c r="H211" s="51"/>
      <c r="I211" s="7"/>
      <c r="J211" s="51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</row>
    <row r="212" spans="1:21">
      <c r="A212" s="50"/>
      <c r="B212" s="51"/>
      <c r="C212" s="51"/>
      <c r="D212" s="51"/>
      <c r="E212" s="51"/>
      <c r="F212" s="51"/>
      <c r="G212" s="51"/>
      <c r="H212" s="51"/>
      <c r="I212" s="7"/>
      <c r="J212" s="51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</row>
    <row r="213" spans="1:21">
      <c r="A213" s="50"/>
      <c r="B213" s="51"/>
      <c r="C213" s="51"/>
      <c r="D213" s="51"/>
      <c r="E213" s="51"/>
      <c r="F213" s="51"/>
      <c r="G213" s="51"/>
      <c r="H213" s="51"/>
      <c r="I213" s="7"/>
      <c r="J213" s="51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</row>
    <row r="214" spans="1:21">
      <c r="A214" s="50"/>
      <c r="B214" s="51"/>
      <c r="C214" s="51"/>
      <c r="D214" s="51"/>
      <c r="E214" s="51"/>
      <c r="F214" s="51"/>
      <c r="G214" s="51"/>
      <c r="H214" s="51"/>
      <c r="I214" s="7"/>
      <c r="J214" s="51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</row>
    <row r="215" spans="1:21">
      <c r="A215" s="50"/>
      <c r="B215" s="51"/>
      <c r="C215" s="51"/>
      <c r="D215" s="51"/>
      <c r="E215" s="51"/>
      <c r="F215" s="51"/>
      <c r="G215" s="51"/>
      <c r="H215" s="51"/>
      <c r="I215" s="7"/>
      <c r="J215" s="51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</row>
    <row r="216" spans="1:21">
      <c r="A216" s="30"/>
      <c r="B216" s="51"/>
      <c r="C216" s="51"/>
      <c r="D216" s="51"/>
      <c r="E216" s="51"/>
      <c r="F216" s="51"/>
      <c r="G216" s="51"/>
      <c r="H216" s="51"/>
      <c r="I216" s="7"/>
      <c r="J216" s="51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</row>
    <row r="217" spans="1:21">
      <c r="A217" s="30"/>
      <c r="B217" s="51"/>
      <c r="C217" s="51"/>
      <c r="D217" s="51"/>
      <c r="E217" s="51"/>
      <c r="F217" s="51"/>
      <c r="G217" s="51"/>
      <c r="H217" s="51"/>
      <c r="I217" s="7"/>
      <c r="J217" s="51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</row>
    <row r="218" spans="1:21">
      <c r="A218" s="7"/>
      <c r="B218" s="51"/>
      <c r="C218" s="51"/>
      <c r="D218" s="51"/>
      <c r="E218" s="51"/>
      <c r="F218" s="51"/>
      <c r="G218" s="51"/>
      <c r="H218" s="51"/>
      <c r="I218" s="7"/>
      <c r="J218" s="51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</row>
    <row r="219" spans="1:21">
      <c r="A219" s="30"/>
      <c r="B219" s="51"/>
      <c r="C219" s="51"/>
      <c r="D219" s="51"/>
      <c r="E219" s="51"/>
      <c r="F219" s="51"/>
      <c r="G219" s="51"/>
      <c r="H219" s="51"/>
      <c r="I219" s="7"/>
      <c r="J219" s="51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</row>
    <row r="220" spans="1:21">
      <c r="A220" s="30"/>
      <c r="B220" s="51"/>
      <c r="C220" s="51"/>
      <c r="D220" s="51"/>
      <c r="E220" s="51"/>
      <c r="F220" s="51"/>
      <c r="G220" s="51"/>
      <c r="H220" s="51"/>
      <c r="I220" s="7"/>
      <c r="J220" s="51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</row>
    <row r="221" spans="1: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</row>
    <row r="222" spans="1:21">
      <c r="A222" s="30"/>
      <c r="B222" s="7"/>
      <c r="C222" s="32"/>
      <c r="D222" s="32"/>
      <c r="E222" s="32"/>
      <c r="F222" s="32"/>
      <c r="G222" s="32"/>
      <c r="H222" s="32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</row>
    <row r="223" spans="1:21">
      <c r="A223" s="30"/>
      <c r="B223" s="7"/>
      <c r="C223" s="32"/>
      <c r="D223" s="32"/>
      <c r="E223" s="32"/>
      <c r="F223" s="32"/>
      <c r="G223" s="32"/>
      <c r="H223" s="32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</row>
    <row r="224" spans="1:21">
      <c r="A224" s="30"/>
      <c r="B224" s="7"/>
      <c r="C224" s="32"/>
      <c r="D224" s="32"/>
      <c r="E224" s="32"/>
      <c r="F224" s="32"/>
      <c r="G224" s="32"/>
      <c r="H224" s="32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</row>
    <row r="225" spans="1:21">
      <c r="A225" s="30"/>
      <c r="B225" s="7"/>
      <c r="C225" s="32"/>
      <c r="D225" s="32"/>
      <c r="E225" s="32"/>
      <c r="F225" s="32"/>
      <c r="G225" s="32"/>
      <c r="H225" s="32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</row>
    <row r="226" spans="1:2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</row>
    <row r="227" spans="1:21" ht="18.75">
      <c r="A227" s="48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</row>
    <row r="228" spans="1:21">
      <c r="A228" s="30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</row>
    <row r="229" spans="1:2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</row>
    <row r="230" spans="1:2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</row>
    <row r="231" spans="1:21" s="54" customFormat="1">
      <c r="A231" s="53"/>
    </row>
    <row r="232" spans="1:21">
      <c r="A232" s="30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</row>
    <row r="233" spans="1:21">
      <c r="A233" s="30"/>
      <c r="B233" s="7"/>
      <c r="C233" s="55"/>
      <c r="D233" s="55"/>
      <c r="E233" s="55"/>
      <c r="F233" s="55"/>
      <c r="G233" s="55"/>
      <c r="H233" s="55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</row>
    <row r="234" spans="1:21">
      <c r="A234" s="30"/>
      <c r="B234" s="7"/>
      <c r="C234" s="55"/>
      <c r="D234" s="55"/>
      <c r="E234" s="55"/>
      <c r="F234" s="55"/>
      <c r="G234" s="55"/>
      <c r="H234" s="55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</row>
    <row r="235" spans="1:21">
      <c r="A235" s="7"/>
      <c r="B235" s="7"/>
      <c r="C235" s="57"/>
      <c r="D235" s="57"/>
      <c r="E235" s="57"/>
      <c r="F235" s="57"/>
      <c r="G235" s="57"/>
      <c r="H235" s="5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</row>
    <row r="236" spans="1:21">
      <c r="A236" s="30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</row>
    <row r="237" spans="1:21">
      <c r="A237" s="53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</row>
    <row r="238" spans="1:21">
      <c r="A238" s="58"/>
      <c r="B238" s="7"/>
      <c r="C238" s="32"/>
      <c r="D238" s="32"/>
      <c r="E238" s="32"/>
      <c r="F238" s="32"/>
      <c r="G238" s="32"/>
      <c r="H238" s="32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</row>
    <row r="239" spans="1:21">
      <c r="A239" s="58"/>
      <c r="B239" s="7"/>
      <c r="C239" s="32"/>
      <c r="D239" s="32"/>
      <c r="E239" s="32"/>
      <c r="F239" s="32"/>
      <c r="G239" s="32"/>
      <c r="H239" s="32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</row>
    <row r="240" spans="1:21">
      <c r="A240" s="58"/>
      <c r="B240" s="7"/>
      <c r="C240" s="32"/>
      <c r="D240" s="32"/>
      <c r="E240" s="32"/>
      <c r="F240" s="32"/>
      <c r="G240" s="32"/>
      <c r="H240" s="32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</row>
    <row r="241" spans="1:21">
      <c r="A241" s="58"/>
      <c r="B241" s="7"/>
      <c r="C241" s="32"/>
      <c r="D241" s="32"/>
      <c r="E241" s="32"/>
      <c r="F241" s="32"/>
      <c r="G241" s="32"/>
      <c r="H241" s="32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</row>
    <row r="242" spans="1:21">
      <c r="A242" s="58"/>
      <c r="B242" s="7"/>
      <c r="C242" s="55"/>
      <c r="D242" s="55"/>
      <c r="E242" s="55"/>
      <c r="F242" s="55"/>
      <c r="G242" s="55"/>
      <c r="H242" s="55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</row>
    <row r="243" spans="1:21">
      <c r="A243" s="30"/>
      <c r="B243" s="7"/>
      <c r="C243" s="59"/>
      <c r="D243" s="59"/>
      <c r="E243" s="59"/>
      <c r="F243" s="59"/>
      <c r="G243" s="59"/>
      <c r="H243" s="59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</row>
    <row r="244" spans="1:21">
      <c r="A244" s="58"/>
      <c r="B244" s="7"/>
      <c r="C244" s="60"/>
      <c r="D244" s="60"/>
      <c r="E244" s="60"/>
      <c r="F244" s="60"/>
      <c r="G244" s="60"/>
      <c r="H244" s="60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</row>
    <row r="245" spans="1:21">
      <c r="A245" s="58"/>
      <c r="B245" s="7"/>
      <c r="C245" s="60"/>
      <c r="D245" s="60"/>
      <c r="E245" s="60"/>
      <c r="F245" s="60"/>
      <c r="G245" s="60"/>
      <c r="H245" s="60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</row>
    <row r="246" spans="1:21">
      <c r="A246" s="58"/>
      <c r="B246" s="7"/>
      <c r="C246" s="60"/>
      <c r="D246" s="60"/>
      <c r="E246" s="60"/>
      <c r="F246" s="60"/>
      <c r="G246" s="60"/>
      <c r="H246" s="60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</row>
    <row r="247" spans="1:21">
      <c r="A247" s="58"/>
      <c r="B247" s="7"/>
      <c r="C247" s="60"/>
      <c r="D247" s="60"/>
      <c r="E247" s="60"/>
      <c r="F247" s="60"/>
      <c r="G247" s="60"/>
      <c r="H247" s="60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</row>
    <row r="248" spans="1:21">
      <c r="A248" s="58"/>
      <c r="B248" s="7"/>
      <c r="C248" s="59"/>
      <c r="D248" s="59"/>
      <c r="E248" s="59"/>
      <c r="F248" s="59"/>
      <c r="G248" s="59"/>
      <c r="H248" s="59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</row>
    <row r="249" spans="1:21">
      <c r="A249" s="30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</row>
    <row r="250" spans="1:21">
      <c r="A250" s="7"/>
      <c r="B250" s="7"/>
      <c r="C250" s="32"/>
      <c r="D250" s="32"/>
      <c r="E250" s="32"/>
      <c r="F250" s="32"/>
      <c r="G250" s="32"/>
      <c r="H250" s="32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</row>
    <row r="251" spans="1:21">
      <c r="A251" s="7"/>
      <c r="B251" s="7"/>
      <c r="C251" s="32"/>
      <c r="D251" s="32"/>
      <c r="E251" s="32"/>
      <c r="F251" s="32"/>
      <c r="G251" s="32"/>
      <c r="H251" s="32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</row>
    <row r="252" spans="1:21">
      <c r="A252" s="7"/>
      <c r="B252" s="7"/>
      <c r="C252" s="32"/>
      <c r="D252" s="32"/>
      <c r="E252" s="32"/>
      <c r="F252" s="32"/>
      <c r="G252" s="32"/>
      <c r="H252" s="32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</row>
    <row r="253" spans="1:21">
      <c r="A253" s="7"/>
      <c r="B253" s="61"/>
      <c r="C253" s="32"/>
      <c r="D253" s="32"/>
      <c r="E253" s="32"/>
      <c r="F253" s="32"/>
      <c r="G253" s="32"/>
      <c r="H253" s="32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</row>
    <row r="254" spans="1:2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</row>
    <row r="255" spans="1:21">
      <c r="A255" s="30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</row>
    <row r="256" spans="1:21">
      <c r="A256" s="7"/>
      <c r="B256" s="7"/>
      <c r="C256" s="55"/>
      <c r="D256" s="55"/>
      <c r="E256" s="55"/>
      <c r="F256" s="55"/>
      <c r="G256" s="55"/>
      <c r="H256" s="55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</row>
    <row r="257" spans="1:21">
      <c r="A257" s="58"/>
      <c r="B257" s="7"/>
      <c r="C257" s="55"/>
      <c r="D257" s="55"/>
      <c r="E257" s="55"/>
      <c r="F257" s="55"/>
      <c r="G257" s="55"/>
      <c r="H257" s="55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</row>
    <row r="258" spans="1:21">
      <c r="A258" s="58"/>
      <c r="B258" s="7"/>
      <c r="C258" s="55"/>
      <c r="D258" s="55"/>
      <c r="E258" s="55"/>
      <c r="F258" s="55"/>
      <c r="G258" s="55"/>
      <c r="H258" s="55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</row>
    <row r="259" spans="1:21">
      <c r="A259" s="58"/>
      <c r="B259" s="61"/>
      <c r="C259" s="55"/>
      <c r="D259" s="55"/>
      <c r="E259" s="55"/>
      <c r="F259" s="55"/>
      <c r="G259" s="55"/>
      <c r="H259" s="55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</row>
    <row r="260" spans="1:21">
      <c r="A260" s="7"/>
      <c r="B260" s="7"/>
      <c r="C260" s="55"/>
      <c r="D260" s="55"/>
      <c r="E260" s="55"/>
      <c r="F260" s="55"/>
      <c r="G260" s="55"/>
      <c r="H260" s="55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</row>
    <row r="261" spans="1:21">
      <c r="A261" s="7"/>
      <c r="B261" s="7"/>
      <c r="C261" s="55"/>
      <c r="D261" s="55"/>
      <c r="E261" s="55"/>
      <c r="F261" s="55"/>
      <c r="G261" s="55"/>
      <c r="H261" s="55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</row>
    <row r="262" spans="1:21">
      <c r="A262" s="7"/>
      <c r="B262" s="7"/>
      <c r="C262" s="55"/>
      <c r="D262" s="55"/>
      <c r="E262" s="55"/>
      <c r="F262" s="55"/>
      <c r="G262" s="55"/>
      <c r="H262" s="55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</row>
    <row r="263" spans="1:21">
      <c r="A263" s="7"/>
      <c r="B263" s="7"/>
      <c r="C263" s="55"/>
      <c r="D263" s="55"/>
      <c r="E263" s="55"/>
      <c r="F263" s="55"/>
      <c r="G263" s="55"/>
      <c r="H263" s="55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</row>
    <row r="264" spans="1:21">
      <c r="A264" s="7"/>
      <c r="B264" s="7"/>
      <c r="C264" s="55"/>
      <c r="D264" s="55"/>
      <c r="E264" s="55"/>
      <c r="F264" s="55"/>
      <c r="G264" s="55"/>
      <c r="H264" s="55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</row>
    <row r="265" spans="1:21">
      <c r="A265" s="7"/>
      <c r="B265" s="7"/>
      <c r="C265" s="55"/>
      <c r="D265" s="55"/>
      <c r="E265" s="55"/>
      <c r="F265" s="55"/>
      <c r="G265" s="55"/>
      <c r="H265" s="55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</row>
    <row r="266" spans="1:21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</row>
    <row r="267" spans="1:21">
      <c r="A267" s="30"/>
      <c r="B267" s="62"/>
      <c r="C267" s="62"/>
      <c r="D267" s="62"/>
      <c r="E267" s="62"/>
      <c r="F267" s="62"/>
      <c r="G267" s="62"/>
      <c r="H267" s="62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</row>
    <row r="268" spans="1:21">
      <c r="A268" s="30"/>
      <c r="B268" s="61"/>
      <c r="C268" s="62"/>
      <c r="D268" s="62"/>
      <c r="E268" s="62"/>
      <c r="F268" s="62"/>
      <c r="G268" s="62"/>
      <c r="H268" s="62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</row>
    <row r="269" spans="1:21">
      <c r="A269" s="30"/>
      <c r="B269" s="62"/>
      <c r="C269" s="62"/>
      <c r="D269" s="62"/>
      <c r="E269" s="62"/>
      <c r="F269" s="62"/>
      <c r="G269" s="62"/>
      <c r="H269" s="62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</row>
    <row r="270" spans="1:21">
      <c r="A270" s="30"/>
      <c r="B270" s="7"/>
      <c r="C270" s="62"/>
      <c r="D270" s="62"/>
      <c r="E270" s="62"/>
      <c r="F270" s="62"/>
      <c r="G270" s="62"/>
      <c r="H270" s="62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</row>
    <row r="271" spans="1:2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</row>
    <row r="272" spans="1:21">
      <c r="A272" s="30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</row>
    <row r="273" spans="1:21">
      <c r="A273" s="30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</row>
    <row r="274" spans="1:21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</row>
    <row r="275" spans="1:21">
      <c r="A275" s="7"/>
      <c r="B275" s="7"/>
      <c r="C275" s="51"/>
      <c r="D275" s="51"/>
      <c r="E275" s="51"/>
      <c r="F275" s="51"/>
      <c r="G275" s="51"/>
      <c r="H275" s="51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</row>
    <row r="276" spans="1:21">
      <c r="A276" s="7"/>
      <c r="B276" s="7"/>
      <c r="C276" s="62"/>
      <c r="D276" s="62"/>
      <c r="E276" s="62"/>
      <c r="F276" s="62"/>
      <c r="G276" s="62"/>
      <c r="H276" s="62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</row>
    <row r="277" spans="1:21">
      <c r="A277" s="7"/>
      <c r="B277" s="7"/>
      <c r="C277" s="63"/>
      <c r="D277" s="63"/>
      <c r="E277" s="63"/>
      <c r="F277" s="63"/>
      <c r="G277" s="63"/>
      <c r="H277" s="63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</row>
    <row r="278" spans="1:21">
      <c r="A278" s="7"/>
      <c r="B278" s="7"/>
      <c r="C278" s="51"/>
      <c r="D278" s="51"/>
      <c r="E278" s="51"/>
      <c r="F278" s="51"/>
      <c r="G278" s="51"/>
      <c r="H278" s="51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</row>
    <row r="279" spans="1:21">
      <c r="A279" s="7"/>
      <c r="B279" s="7"/>
      <c r="C279" s="63"/>
      <c r="D279" s="63"/>
      <c r="E279" s="63"/>
      <c r="F279" s="63"/>
      <c r="G279" s="63"/>
      <c r="H279" s="63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</row>
    <row r="280" spans="1:21">
      <c r="A280" s="7"/>
      <c r="B280" s="7"/>
      <c r="C280" s="64"/>
      <c r="D280" s="64"/>
      <c r="E280" s="64"/>
      <c r="F280" s="64"/>
      <c r="G280" s="64"/>
      <c r="H280" s="64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</row>
    <row r="281" spans="1:21">
      <c r="A281" s="7"/>
      <c r="B281" s="7"/>
      <c r="C281" s="64"/>
      <c r="D281" s="64"/>
      <c r="E281" s="64"/>
      <c r="F281" s="64"/>
      <c r="G281" s="64"/>
      <c r="H281" s="64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</row>
    <row r="282" spans="1:21" ht="18.75" hidden="1" outlineLevel="1">
      <c r="A282" s="48"/>
      <c r="B282" s="7"/>
      <c r="C282" s="64"/>
      <c r="D282" s="64"/>
      <c r="E282" s="64"/>
      <c r="F282" s="64"/>
      <c r="G282" s="64"/>
      <c r="H282" s="64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</row>
    <row r="283" spans="1:21" hidden="1" outlineLevel="1">
      <c r="A283" s="30"/>
      <c r="B283" s="7"/>
      <c r="C283" s="64"/>
      <c r="D283" s="64"/>
      <c r="E283" s="64"/>
      <c r="F283" s="64"/>
      <c r="G283" s="64"/>
      <c r="H283" s="64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</row>
    <row r="284" spans="1:21" hidden="1" outlineLevel="1">
      <c r="A284" s="7"/>
      <c r="B284" s="7"/>
      <c r="C284" s="64"/>
      <c r="D284" s="64"/>
      <c r="E284" s="64"/>
      <c r="F284" s="64"/>
      <c r="G284" s="64"/>
      <c r="H284" s="64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</row>
    <row r="285" spans="1:21" hidden="1" outlineLevel="1">
      <c r="A285" s="30"/>
      <c r="B285" s="11"/>
      <c r="C285" s="11"/>
      <c r="D285" s="10"/>
      <c r="E285" s="10"/>
      <c r="F285" s="11"/>
      <c r="G285" s="11"/>
      <c r="H285" s="10"/>
      <c r="I285" s="11"/>
      <c r="J285" s="11"/>
      <c r="K285" s="11"/>
      <c r="L285" s="10"/>
      <c r="M285" s="11"/>
      <c r="N285" s="11"/>
      <c r="O285" s="7"/>
      <c r="P285" s="7"/>
      <c r="Q285" s="7"/>
      <c r="R285" s="7"/>
      <c r="S285" s="7"/>
      <c r="T285" s="11"/>
      <c r="U285" s="7"/>
    </row>
    <row r="286" spans="1:21" hidden="1" outlineLevel="1">
      <c r="A286" s="30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</row>
    <row r="287" spans="1:21" hidden="1" outlineLevel="1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</row>
    <row r="288" spans="1:21" hidden="1" outlineLevel="1">
      <c r="A288" s="7"/>
      <c r="B288" s="51"/>
      <c r="C288" s="51"/>
      <c r="D288" s="51"/>
      <c r="E288" s="51"/>
      <c r="F288" s="51"/>
      <c r="G288" s="51"/>
      <c r="H288" s="51"/>
      <c r="I288" s="51"/>
      <c r="J288" s="51"/>
      <c r="K288" s="51"/>
      <c r="L288" s="51"/>
      <c r="M288" s="51"/>
      <c r="N288" s="51"/>
      <c r="O288" s="7"/>
      <c r="P288" s="7"/>
      <c r="Q288" s="7"/>
      <c r="R288" s="7"/>
      <c r="S288" s="7"/>
      <c r="T288" s="51"/>
      <c r="U288" s="7"/>
    </row>
    <row r="289" spans="1:26" hidden="1" outlineLevel="1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</row>
    <row r="290" spans="1:26" hidden="1" outlineLevel="1">
      <c r="A290" s="7"/>
      <c r="B290" s="62"/>
      <c r="C290" s="62"/>
      <c r="D290" s="51"/>
      <c r="E290" s="51"/>
      <c r="F290" s="51"/>
      <c r="G290" s="51"/>
      <c r="H290" s="51"/>
      <c r="I290" s="51"/>
      <c r="J290" s="51"/>
      <c r="K290" s="51"/>
      <c r="L290" s="51"/>
      <c r="M290" s="51"/>
      <c r="N290" s="51"/>
      <c r="O290" s="7"/>
      <c r="P290" s="7"/>
      <c r="Q290" s="7"/>
      <c r="R290" s="7"/>
      <c r="S290" s="7"/>
      <c r="T290" s="51"/>
      <c r="U290" s="7"/>
    </row>
    <row r="291" spans="1:26" hidden="1" outlineLevel="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</row>
    <row r="292" spans="1:26" hidden="1" outlineLevel="1">
      <c r="A292" s="7"/>
      <c r="B292" s="51"/>
      <c r="C292" s="51"/>
      <c r="D292" s="51"/>
      <c r="E292" s="51"/>
      <c r="F292" s="51"/>
      <c r="G292" s="51"/>
      <c r="H292" s="51"/>
      <c r="I292" s="51"/>
      <c r="J292" s="51"/>
      <c r="K292" s="51"/>
      <c r="L292" s="51"/>
      <c r="M292" s="51"/>
      <c r="N292" s="51"/>
      <c r="O292" s="7"/>
      <c r="P292" s="7"/>
      <c r="Q292" s="7"/>
      <c r="R292" s="7"/>
      <c r="S292" s="7"/>
      <c r="T292" s="51"/>
      <c r="U292" s="51"/>
      <c r="V292" s="51"/>
      <c r="W292" s="51"/>
      <c r="X292" s="51"/>
      <c r="Y292" s="51"/>
      <c r="Z292" s="51"/>
    </row>
    <row r="293" spans="1:26" hidden="1" outlineLevel="1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</row>
    <row r="294" spans="1:26" hidden="1" outlineLevel="1">
      <c r="A294" s="7"/>
      <c r="B294" s="51"/>
      <c r="C294" s="51"/>
      <c r="D294" s="51"/>
      <c r="E294" s="51"/>
      <c r="F294" s="51"/>
      <c r="G294" s="51"/>
      <c r="H294" s="51"/>
      <c r="I294" s="51"/>
      <c r="J294" s="51"/>
      <c r="K294" s="51"/>
      <c r="L294" s="51"/>
      <c r="M294" s="51"/>
      <c r="N294" s="51"/>
      <c r="O294" s="7"/>
      <c r="P294" s="7"/>
      <c r="Q294" s="7"/>
      <c r="R294" s="7"/>
      <c r="S294" s="7"/>
      <c r="T294" s="51"/>
      <c r="U294" s="7"/>
    </row>
    <row r="295" spans="1:26" hidden="1" outlineLevel="1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</row>
    <row r="296" spans="1:26" hidden="1" outlineLevel="1">
      <c r="A296" s="7"/>
      <c r="B296" s="51"/>
      <c r="C296" s="51"/>
      <c r="D296" s="51"/>
      <c r="E296" s="51"/>
      <c r="F296" s="51"/>
      <c r="G296" s="51"/>
      <c r="H296" s="51"/>
      <c r="I296" s="51"/>
      <c r="J296" s="51"/>
      <c r="K296" s="51"/>
      <c r="L296" s="51"/>
      <c r="M296" s="51"/>
      <c r="N296" s="51"/>
      <c r="O296" s="7"/>
      <c r="P296" s="7"/>
      <c r="Q296" s="7"/>
      <c r="R296" s="7"/>
      <c r="S296" s="7"/>
      <c r="T296" s="51"/>
      <c r="U296" s="51"/>
    </row>
    <row r="297" spans="1:26" hidden="1" outlineLevel="1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</row>
    <row r="298" spans="1:26" hidden="1" outlineLevel="1">
      <c r="A298" s="7"/>
      <c r="B298" s="51"/>
      <c r="C298" s="51"/>
      <c r="D298" s="51"/>
      <c r="E298" s="51"/>
      <c r="F298" s="51"/>
      <c r="G298" s="51"/>
      <c r="H298" s="51"/>
      <c r="I298" s="51"/>
      <c r="J298" s="51"/>
      <c r="K298" s="51"/>
      <c r="L298" s="51"/>
      <c r="M298" s="51"/>
      <c r="N298" s="51"/>
      <c r="O298" s="7"/>
      <c r="P298" s="7"/>
      <c r="Q298" s="7"/>
      <c r="R298" s="7"/>
      <c r="S298" s="7"/>
      <c r="T298" s="51"/>
      <c r="U298" s="51"/>
    </row>
    <row r="299" spans="1:26" hidden="1" outlineLevel="1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</row>
    <row r="300" spans="1:26" collapsed="1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</row>
    <row r="301" spans="1:26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</row>
    <row r="302" spans="1:26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</row>
    <row r="303" spans="1:26" ht="18.75">
      <c r="A303" s="49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</row>
    <row r="304" spans="1:26">
      <c r="A304" s="30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</row>
    <row r="305" spans="1:21">
      <c r="A305" s="30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</row>
    <row r="306" spans="1:21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</row>
    <row r="307" spans="1:21">
      <c r="A307" s="2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</row>
    <row r="308" spans="1:21">
      <c r="A308" s="30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</row>
    <row r="309" spans="1:21">
      <c r="A309" s="50"/>
      <c r="B309" s="51"/>
      <c r="C309" s="51"/>
      <c r="D309" s="51"/>
      <c r="E309" s="51"/>
      <c r="F309" s="51"/>
      <c r="G309" s="51"/>
      <c r="H309" s="51"/>
      <c r="I309" s="51"/>
      <c r="J309" s="51"/>
      <c r="K309" s="51"/>
      <c r="L309" s="51"/>
      <c r="M309" s="51"/>
      <c r="N309" s="51"/>
      <c r="O309" s="51"/>
      <c r="P309" s="51"/>
      <c r="Q309" s="51"/>
      <c r="R309" s="51"/>
      <c r="S309" s="51"/>
      <c r="T309" s="51"/>
      <c r="U309" s="51"/>
    </row>
    <row r="310" spans="1:21">
      <c r="A310" s="50"/>
      <c r="B310" s="51"/>
      <c r="C310" s="51"/>
      <c r="D310" s="51"/>
      <c r="E310" s="51"/>
      <c r="F310" s="51"/>
      <c r="G310" s="51"/>
      <c r="H310" s="51"/>
      <c r="I310" s="51"/>
      <c r="J310" s="51"/>
      <c r="K310" s="51"/>
      <c r="L310" s="51"/>
      <c r="M310" s="51"/>
      <c r="N310" s="51"/>
      <c r="O310" s="51"/>
      <c r="P310" s="51"/>
      <c r="Q310" s="51"/>
      <c r="R310" s="51"/>
      <c r="S310" s="51"/>
      <c r="T310" s="51"/>
      <c r="U310" s="51"/>
    </row>
    <row r="311" spans="1:21">
      <c r="A311" s="50"/>
      <c r="B311" s="51"/>
      <c r="C311" s="51"/>
      <c r="D311" s="51"/>
      <c r="E311" s="51"/>
      <c r="F311" s="51"/>
      <c r="G311" s="51"/>
      <c r="H311" s="51"/>
      <c r="I311" s="51"/>
      <c r="J311" s="51"/>
      <c r="K311" s="51"/>
      <c r="L311" s="51"/>
      <c r="M311" s="51"/>
      <c r="N311" s="51"/>
      <c r="O311" s="51"/>
      <c r="P311" s="51"/>
      <c r="Q311" s="51"/>
      <c r="R311" s="51"/>
      <c r="S311" s="51"/>
      <c r="T311" s="51"/>
      <c r="U311" s="51"/>
    </row>
    <row r="312" spans="1:21">
      <c r="A312" s="50"/>
      <c r="B312" s="51"/>
      <c r="C312" s="51"/>
      <c r="D312" s="51"/>
      <c r="E312" s="51"/>
      <c r="F312" s="51"/>
      <c r="G312" s="51"/>
      <c r="H312" s="51"/>
      <c r="I312" s="51"/>
      <c r="J312" s="51"/>
      <c r="K312" s="51"/>
      <c r="L312" s="51"/>
      <c r="M312" s="51"/>
      <c r="N312" s="51"/>
      <c r="O312" s="51"/>
      <c r="P312" s="51"/>
      <c r="Q312" s="51"/>
      <c r="R312" s="51"/>
      <c r="S312" s="51"/>
      <c r="T312" s="51"/>
      <c r="U312" s="51"/>
    </row>
    <row r="313" spans="1:21">
      <c r="A313" s="50"/>
      <c r="B313" s="51"/>
      <c r="C313" s="51"/>
      <c r="D313" s="51"/>
      <c r="E313" s="51"/>
      <c r="F313" s="51"/>
      <c r="G313" s="51"/>
      <c r="H313" s="51"/>
      <c r="I313" s="51"/>
      <c r="J313" s="51"/>
      <c r="K313" s="51"/>
      <c r="L313" s="51"/>
      <c r="M313" s="51"/>
      <c r="N313" s="51"/>
      <c r="O313" s="51"/>
      <c r="P313" s="51"/>
      <c r="Q313" s="51"/>
      <c r="R313" s="51"/>
      <c r="S313" s="51"/>
      <c r="T313" s="51"/>
      <c r="U313" s="51"/>
    </row>
    <row r="314" spans="1:21">
      <c r="A314" s="7"/>
      <c r="B314" s="51"/>
      <c r="C314" s="51"/>
      <c r="D314" s="51"/>
      <c r="E314" s="51"/>
      <c r="F314" s="51"/>
      <c r="G314" s="51"/>
      <c r="H314" s="51"/>
      <c r="I314" s="51"/>
      <c r="J314" s="51"/>
      <c r="K314" s="51"/>
      <c r="L314" s="51"/>
      <c r="M314" s="51"/>
      <c r="N314" s="51"/>
      <c r="O314" s="51"/>
      <c r="P314" s="51"/>
      <c r="Q314" s="51"/>
      <c r="R314" s="51"/>
      <c r="S314" s="51"/>
      <c r="T314" s="51"/>
      <c r="U314" s="51"/>
    </row>
    <row r="315" spans="1:21">
      <c r="A315" s="30"/>
      <c r="B315" s="51"/>
      <c r="C315" s="51"/>
      <c r="D315" s="51"/>
      <c r="E315" s="51"/>
      <c r="F315" s="51"/>
      <c r="G315" s="51"/>
      <c r="H315" s="51"/>
      <c r="I315" s="51"/>
      <c r="J315" s="51"/>
      <c r="K315" s="51"/>
      <c r="L315" s="51"/>
      <c r="M315" s="51"/>
      <c r="N315" s="51"/>
      <c r="O315" s="51"/>
      <c r="P315" s="51"/>
      <c r="Q315" s="51"/>
      <c r="R315" s="51"/>
      <c r="S315" s="51"/>
      <c r="T315" s="51"/>
      <c r="U315" s="51"/>
    </row>
    <row r="316" spans="1:21">
      <c r="A316" s="50"/>
      <c r="B316" s="51"/>
      <c r="C316" s="51"/>
      <c r="D316" s="51"/>
      <c r="E316" s="51"/>
      <c r="F316" s="51"/>
      <c r="G316" s="51"/>
      <c r="H316" s="51"/>
      <c r="I316" s="51"/>
      <c r="J316" s="51"/>
      <c r="K316" s="51"/>
      <c r="L316" s="51"/>
      <c r="M316" s="51"/>
      <c r="N316" s="51"/>
      <c r="O316" s="51"/>
      <c r="P316" s="51"/>
      <c r="Q316" s="51"/>
      <c r="R316" s="51"/>
      <c r="S316" s="51"/>
      <c r="T316" s="51"/>
      <c r="U316" s="51"/>
    </row>
    <row r="317" spans="1:21">
      <c r="A317" s="50"/>
      <c r="B317" s="51"/>
      <c r="C317" s="51"/>
      <c r="D317" s="51"/>
      <c r="E317" s="51"/>
      <c r="F317" s="51"/>
      <c r="G317" s="51"/>
      <c r="H317" s="51"/>
      <c r="I317" s="51"/>
      <c r="J317" s="51"/>
      <c r="K317" s="51"/>
      <c r="L317" s="51"/>
      <c r="M317" s="51"/>
      <c r="N317" s="51"/>
      <c r="O317" s="51"/>
      <c r="P317" s="51"/>
      <c r="Q317" s="51"/>
      <c r="R317" s="51"/>
      <c r="S317" s="51"/>
      <c r="T317" s="51"/>
      <c r="U317" s="51"/>
    </row>
    <row r="318" spans="1:21">
      <c r="A318" s="50"/>
      <c r="B318" s="51"/>
      <c r="C318" s="51"/>
      <c r="D318" s="51"/>
      <c r="E318" s="51"/>
      <c r="F318" s="51"/>
      <c r="G318" s="51"/>
      <c r="H318" s="51"/>
      <c r="I318" s="51"/>
      <c r="J318" s="51"/>
      <c r="K318" s="51"/>
      <c r="L318" s="51"/>
      <c r="M318" s="51"/>
      <c r="N318" s="51"/>
      <c r="O318" s="51"/>
      <c r="P318" s="51"/>
      <c r="Q318" s="51"/>
      <c r="R318" s="51"/>
      <c r="S318" s="51"/>
      <c r="T318" s="51"/>
      <c r="U318" s="51"/>
    </row>
    <row r="319" spans="1:21">
      <c r="A319" s="50"/>
      <c r="B319" s="51"/>
      <c r="C319" s="51"/>
      <c r="D319" s="51"/>
      <c r="E319" s="51"/>
      <c r="F319" s="51"/>
      <c r="G319" s="51"/>
      <c r="H319" s="51"/>
      <c r="I319" s="51"/>
      <c r="J319" s="51"/>
      <c r="K319" s="51"/>
      <c r="L319" s="51"/>
      <c r="M319" s="51"/>
      <c r="N319" s="51"/>
      <c r="O319" s="51"/>
      <c r="P319" s="51"/>
      <c r="Q319" s="51"/>
      <c r="R319" s="51"/>
      <c r="S319" s="51"/>
      <c r="T319" s="51"/>
      <c r="U319" s="51"/>
    </row>
    <row r="320" spans="1:21">
      <c r="A320" s="50"/>
      <c r="B320" s="51"/>
      <c r="C320" s="51"/>
      <c r="D320" s="51"/>
      <c r="E320" s="51"/>
      <c r="F320" s="51"/>
      <c r="G320" s="51"/>
      <c r="H320" s="51"/>
      <c r="I320" s="51"/>
      <c r="J320" s="51"/>
      <c r="K320" s="51"/>
      <c r="L320" s="51"/>
      <c r="M320" s="51"/>
      <c r="N320" s="51"/>
      <c r="O320" s="51"/>
      <c r="P320" s="51"/>
      <c r="Q320" s="51"/>
      <c r="R320" s="51"/>
      <c r="S320" s="51"/>
      <c r="T320" s="51"/>
      <c r="U320" s="51"/>
    </row>
    <row r="321" spans="1:21">
      <c r="A321" s="50"/>
      <c r="B321" s="51"/>
      <c r="C321" s="51"/>
      <c r="D321" s="51"/>
      <c r="E321" s="51"/>
      <c r="F321" s="51"/>
      <c r="G321" s="51"/>
      <c r="H321" s="51"/>
      <c r="I321" s="51"/>
      <c r="J321" s="51"/>
      <c r="K321" s="51"/>
      <c r="L321" s="51"/>
      <c r="M321" s="51"/>
      <c r="N321" s="51"/>
      <c r="O321" s="51"/>
      <c r="P321" s="51"/>
      <c r="Q321" s="51"/>
      <c r="R321" s="51"/>
      <c r="S321" s="51"/>
      <c r="T321" s="51"/>
      <c r="U321" s="51"/>
    </row>
    <row r="322" spans="1:21">
      <c r="A322" s="50"/>
      <c r="B322" s="51"/>
      <c r="C322" s="51"/>
      <c r="D322" s="51"/>
      <c r="E322" s="51"/>
      <c r="F322" s="51"/>
      <c r="G322" s="51"/>
      <c r="H322" s="51"/>
      <c r="I322" s="51"/>
      <c r="J322" s="51"/>
      <c r="K322" s="51"/>
      <c r="L322" s="51"/>
      <c r="M322" s="51"/>
      <c r="N322" s="51"/>
      <c r="O322" s="51"/>
      <c r="P322" s="51"/>
      <c r="Q322" s="51"/>
      <c r="R322" s="51"/>
      <c r="S322" s="51"/>
      <c r="T322" s="51"/>
      <c r="U322" s="51"/>
    </row>
    <row r="323" spans="1:21">
      <c r="A323" s="50"/>
      <c r="B323" s="51"/>
      <c r="C323" s="51"/>
      <c r="D323" s="51"/>
      <c r="E323" s="51"/>
      <c r="F323" s="51"/>
      <c r="G323" s="51"/>
      <c r="H323" s="51"/>
      <c r="I323" s="51"/>
      <c r="J323" s="51"/>
      <c r="K323" s="51"/>
      <c r="L323" s="51"/>
      <c r="M323" s="51"/>
      <c r="N323" s="51"/>
      <c r="O323" s="51"/>
      <c r="P323" s="51"/>
      <c r="Q323" s="51"/>
      <c r="R323" s="51"/>
      <c r="S323" s="51"/>
      <c r="T323" s="51"/>
      <c r="U323" s="51"/>
    </row>
    <row r="324" spans="1:21">
      <c r="A324" s="50"/>
      <c r="B324" s="51"/>
      <c r="C324" s="51"/>
      <c r="D324" s="51"/>
      <c r="E324" s="51"/>
      <c r="F324" s="51"/>
      <c r="G324" s="51"/>
      <c r="H324" s="51"/>
      <c r="I324" s="51"/>
      <c r="J324" s="51"/>
      <c r="K324" s="51"/>
      <c r="L324" s="51"/>
      <c r="M324" s="51"/>
      <c r="N324" s="51"/>
      <c r="O324" s="51"/>
      <c r="P324" s="51"/>
      <c r="Q324" s="51"/>
      <c r="R324" s="51"/>
      <c r="S324" s="51"/>
      <c r="T324" s="51"/>
      <c r="U324" s="51"/>
    </row>
    <row r="325" spans="1:21">
      <c r="A325" s="50"/>
      <c r="B325" s="51"/>
      <c r="C325" s="51"/>
      <c r="D325" s="51"/>
      <c r="E325" s="51"/>
      <c r="F325" s="51"/>
      <c r="G325" s="51"/>
      <c r="H325" s="51"/>
      <c r="I325" s="51"/>
      <c r="J325" s="51"/>
      <c r="K325" s="51"/>
      <c r="L325" s="51"/>
      <c r="M325" s="51"/>
      <c r="N325" s="51"/>
      <c r="O325" s="51"/>
      <c r="P325" s="51"/>
      <c r="Q325" s="51"/>
      <c r="R325" s="51"/>
      <c r="S325" s="51"/>
      <c r="T325" s="51"/>
      <c r="U325" s="51"/>
    </row>
    <row r="326" spans="1:21">
      <c r="A326" s="50"/>
      <c r="B326" s="51"/>
      <c r="C326" s="51"/>
      <c r="D326" s="51"/>
      <c r="E326" s="51"/>
      <c r="F326" s="51"/>
      <c r="G326" s="51"/>
      <c r="H326" s="51"/>
      <c r="I326" s="51"/>
      <c r="J326" s="51"/>
      <c r="K326" s="51"/>
      <c r="L326" s="51"/>
      <c r="M326" s="51"/>
      <c r="N326" s="51"/>
      <c r="O326" s="51"/>
      <c r="P326" s="51"/>
      <c r="Q326" s="51"/>
      <c r="R326" s="51"/>
      <c r="S326" s="51"/>
      <c r="T326" s="51"/>
      <c r="U326" s="51"/>
    </row>
    <row r="327" spans="1:21">
      <c r="A327" s="30"/>
      <c r="B327" s="51"/>
      <c r="C327" s="51"/>
      <c r="D327" s="51"/>
      <c r="E327" s="51"/>
      <c r="F327" s="51"/>
      <c r="G327" s="51"/>
      <c r="H327" s="51"/>
      <c r="I327" s="51"/>
      <c r="J327" s="51"/>
      <c r="K327" s="51"/>
      <c r="L327" s="51"/>
      <c r="M327" s="51"/>
      <c r="N327" s="51"/>
      <c r="O327" s="51"/>
      <c r="P327" s="51"/>
      <c r="Q327" s="51"/>
      <c r="R327" s="51"/>
      <c r="S327" s="51"/>
      <c r="T327" s="51"/>
      <c r="U327" s="51"/>
    </row>
    <row r="328" spans="1:21">
      <c r="A328" s="50"/>
      <c r="B328" s="51"/>
      <c r="C328" s="51"/>
      <c r="D328" s="51"/>
      <c r="E328" s="51"/>
      <c r="F328" s="51"/>
      <c r="G328" s="51"/>
      <c r="H328" s="51"/>
      <c r="I328" s="51"/>
      <c r="J328" s="51"/>
      <c r="K328" s="51"/>
      <c r="L328" s="51"/>
      <c r="M328" s="51"/>
      <c r="N328" s="51"/>
      <c r="O328" s="51"/>
      <c r="P328" s="51"/>
      <c r="Q328" s="51"/>
      <c r="R328" s="51"/>
      <c r="S328" s="51"/>
      <c r="T328" s="51"/>
      <c r="U328" s="51"/>
    </row>
    <row r="329" spans="1:21">
      <c r="A329" s="30"/>
      <c r="B329" s="51"/>
      <c r="C329" s="51"/>
      <c r="D329" s="51"/>
      <c r="E329" s="51"/>
      <c r="F329" s="51"/>
      <c r="G329" s="51"/>
      <c r="H329" s="51"/>
      <c r="I329" s="51"/>
      <c r="J329" s="51"/>
      <c r="K329" s="51"/>
      <c r="L329" s="51"/>
      <c r="M329" s="51"/>
      <c r="N329" s="51"/>
      <c r="O329" s="51"/>
      <c r="P329" s="51"/>
      <c r="Q329" s="51"/>
      <c r="R329" s="51"/>
      <c r="S329" s="51"/>
      <c r="T329" s="51"/>
      <c r="U329" s="51"/>
    </row>
    <row r="330" spans="1:21">
      <c r="A330" s="50"/>
      <c r="B330" s="51"/>
      <c r="C330" s="51"/>
      <c r="D330" s="51"/>
      <c r="E330" s="51"/>
      <c r="F330" s="51"/>
      <c r="G330" s="51"/>
      <c r="H330" s="51"/>
      <c r="I330" s="51"/>
      <c r="J330" s="51"/>
      <c r="K330" s="51"/>
      <c r="L330" s="51"/>
      <c r="M330" s="51"/>
      <c r="N330" s="51"/>
      <c r="O330" s="51"/>
      <c r="P330" s="51"/>
      <c r="Q330" s="51"/>
      <c r="R330" s="51"/>
      <c r="S330" s="51"/>
      <c r="T330" s="51"/>
      <c r="U330" s="51"/>
    </row>
    <row r="331" spans="1:21">
      <c r="A331" s="30"/>
      <c r="B331" s="51"/>
      <c r="C331" s="51"/>
      <c r="D331" s="51"/>
      <c r="E331" s="51"/>
      <c r="F331" s="51"/>
      <c r="G331" s="51"/>
      <c r="H331" s="51"/>
      <c r="I331" s="51"/>
      <c r="J331" s="51"/>
      <c r="K331" s="51"/>
      <c r="L331" s="51"/>
      <c r="M331" s="51"/>
      <c r="N331" s="51"/>
      <c r="O331" s="51"/>
      <c r="P331" s="51"/>
      <c r="Q331" s="51"/>
      <c r="R331" s="51"/>
      <c r="S331" s="51"/>
      <c r="T331" s="51"/>
      <c r="U331" s="51"/>
    </row>
    <row r="332" spans="1:21">
      <c r="A332" s="7"/>
      <c r="B332" s="51"/>
      <c r="C332" s="51"/>
      <c r="D332" s="51"/>
      <c r="E332" s="51"/>
      <c r="F332" s="51"/>
      <c r="G332" s="51"/>
      <c r="H332" s="51"/>
      <c r="I332" s="51"/>
      <c r="J332" s="51"/>
      <c r="K332" s="51"/>
      <c r="L332" s="51"/>
      <c r="M332" s="51"/>
      <c r="N332" s="51"/>
      <c r="O332" s="51"/>
      <c r="P332" s="51"/>
      <c r="Q332" s="51"/>
      <c r="R332" s="51"/>
      <c r="S332" s="51"/>
      <c r="T332" s="51"/>
      <c r="U332" s="51"/>
    </row>
    <row r="333" spans="1:21">
      <c r="A333" s="30"/>
      <c r="B333" s="51"/>
      <c r="C333" s="51"/>
      <c r="D333" s="51"/>
      <c r="E333" s="51"/>
      <c r="F333" s="51"/>
      <c r="G333" s="51"/>
      <c r="H333" s="51"/>
      <c r="I333" s="51"/>
      <c r="J333" s="51"/>
      <c r="K333" s="51"/>
      <c r="L333" s="51"/>
      <c r="M333" s="51"/>
      <c r="N333" s="51"/>
      <c r="O333" s="51"/>
      <c r="P333" s="51"/>
      <c r="Q333" s="51"/>
      <c r="R333" s="51"/>
      <c r="S333" s="51"/>
      <c r="T333" s="51"/>
      <c r="U333" s="51"/>
    </row>
    <row r="334" spans="1:21">
      <c r="A334" s="50"/>
      <c r="B334" s="51"/>
      <c r="C334" s="51"/>
      <c r="D334" s="51"/>
      <c r="E334" s="51"/>
      <c r="F334" s="51"/>
      <c r="G334" s="51"/>
      <c r="H334" s="51"/>
      <c r="I334" s="51"/>
      <c r="J334" s="51"/>
      <c r="K334" s="51"/>
      <c r="L334" s="51"/>
      <c r="M334" s="51"/>
      <c r="N334" s="51"/>
      <c r="O334" s="51"/>
      <c r="P334" s="51"/>
      <c r="Q334" s="51"/>
      <c r="R334" s="51"/>
      <c r="S334" s="51"/>
      <c r="T334" s="51"/>
      <c r="U334" s="51"/>
    </row>
    <row r="335" spans="1:21">
      <c r="A335" s="50"/>
      <c r="B335" s="51"/>
      <c r="C335" s="51"/>
      <c r="D335" s="51"/>
      <c r="E335" s="51"/>
      <c r="F335" s="51"/>
      <c r="G335" s="51"/>
      <c r="H335" s="51"/>
      <c r="I335" s="51"/>
      <c r="J335" s="51"/>
      <c r="K335" s="51"/>
      <c r="L335" s="51"/>
      <c r="M335" s="51"/>
      <c r="N335" s="51"/>
      <c r="O335" s="51"/>
      <c r="P335" s="51"/>
      <c r="Q335" s="51"/>
      <c r="R335" s="51"/>
      <c r="S335" s="51"/>
      <c r="T335" s="51"/>
      <c r="U335" s="51"/>
    </row>
    <row r="336" spans="1:21">
      <c r="A336" s="50"/>
      <c r="B336" s="51"/>
      <c r="C336" s="51"/>
      <c r="D336" s="51"/>
      <c r="E336" s="51"/>
      <c r="F336" s="51"/>
      <c r="G336" s="51"/>
      <c r="H336" s="51"/>
      <c r="I336" s="51"/>
      <c r="J336" s="51"/>
      <c r="K336" s="51"/>
      <c r="L336" s="51"/>
      <c r="M336" s="51"/>
      <c r="N336" s="51"/>
      <c r="O336" s="51"/>
      <c r="P336" s="51"/>
      <c r="Q336" s="51"/>
      <c r="R336" s="51"/>
      <c r="S336" s="51"/>
      <c r="T336" s="51"/>
      <c r="U336" s="51"/>
    </row>
    <row r="337" spans="1:21">
      <c r="A337" s="50"/>
      <c r="B337" s="51"/>
      <c r="C337" s="51"/>
      <c r="D337" s="51"/>
      <c r="E337" s="51"/>
      <c r="F337" s="51"/>
      <c r="G337" s="51"/>
      <c r="H337" s="51"/>
      <c r="I337" s="51"/>
      <c r="J337" s="51"/>
      <c r="K337" s="51"/>
      <c r="L337" s="51"/>
      <c r="M337" s="51"/>
      <c r="N337" s="51"/>
      <c r="O337" s="51"/>
      <c r="P337" s="51"/>
      <c r="Q337" s="51"/>
      <c r="R337" s="51"/>
      <c r="S337" s="51"/>
      <c r="T337" s="51"/>
      <c r="U337" s="51"/>
    </row>
    <row r="338" spans="1:21">
      <c r="A338" s="30"/>
      <c r="B338" s="51"/>
      <c r="C338" s="51"/>
      <c r="D338" s="51"/>
      <c r="E338" s="51"/>
      <c r="F338" s="51"/>
      <c r="G338" s="51"/>
      <c r="H338" s="51"/>
      <c r="I338" s="51"/>
      <c r="J338" s="51"/>
      <c r="K338" s="51"/>
      <c r="L338" s="51"/>
      <c r="M338" s="51"/>
      <c r="N338" s="51"/>
      <c r="O338" s="51"/>
      <c r="P338" s="51"/>
      <c r="Q338" s="51"/>
      <c r="R338" s="51"/>
      <c r="S338" s="51"/>
      <c r="T338" s="51"/>
      <c r="U338" s="51"/>
    </row>
    <row r="339" spans="1:21">
      <c r="A339" s="30"/>
      <c r="B339" s="51"/>
      <c r="C339" s="51"/>
      <c r="D339" s="51"/>
      <c r="E339" s="51"/>
      <c r="F339" s="51"/>
      <c r="G339" s="51"/>
      <c r="H339" s="51"/>
      <c r="I339" s="51"/>
      <c r="J339" s="51"/>
      <c r="K339" s="51"/>
      <c r="L339" s="51"/>
      <c r="M339" s="51"/>
      <c r="N339" s="51"/>
      <c r="O339" s="51"/>
      <c r="P339" s="51"/>
      <c r="Q339" s="51"/>
      <c r="R339" s="51"/>
      <c r="S339" s="51"/>
      <c r="T339" s="51"/>
      <c r="U339" s="51"/>
    </row>
    <row r="340" spans="1:21">
      <c r="A340" s="50"/>
      <c r="B340" s="51"/>
      <c r="C340" s="51"/>
      <c r="D340" s="51"/>
      <c r="E340" s="51"/>
      <c r="F340" s="51"/>
      <c r="G340" s="51"/>
      <c r="H340" s="51"/>
      <c r="I340" s="51"/>
      <c r="J340" s="51"/>
      <c r="K340" s="51"/>
      <c r="L340" s="51"/>
      <c r="M340" s="51"/>
      <c r="N340" s="51"/>
      <c r="O340" s="51"/>
      <c r="P340" s="51"/>
      <c r="Q340" s="51"/>
      <c r="R340" s="51"/>
      <c r="S340" s="51"/>
      <c r="T340" s="51"/>
      <c r="U340" s="51"/>
    </row>
    <row r="341" spans="1:21">
      <c r="A341" s="50"/>
      <c r="B341" s="51"/>
      <c r="C341" s="51"/>
      <c r="D341" s="51"/>
      <c r="E341" s="51"/>
      <c r="F341" s="51"/>
      <c r="G341" s="51"/>
      <c r="H341" s="51"/>
      <c r="I341" s="51"/>
      <c r="J341" s="51"/>
      <c r="K341" s="51"/>
      <c r="L341" s="51"/>
      <c r="M341" s="51"/>
      <c r="N341" s="51"/>
      <c r="O341" s="51"/>
      <c r="P341" s="51"/>
      <c r="Q341" s="51"/>
      <c r="R341" s="51"/>
      <c r="S341" s="51"/>
      <c r="T341" s="51"/>
      <c r="U341" s="51"/>
    </row>
    <row r="342" spans="1:21">
      <c r="A342" s="50"/>
      <c r="B342" s="51"/>
      <c r="C342" s="51"/>
      <c r="D342" s="51"/>
      <c r="E342" s="51"/>
      <c r="F342" s="51"/>
      <c r="G342" s="51"/>
      <c r="H342" s="51"/>
      <c r="I342" s="51"/>
      <c r="J342" s="51"/>
      <c r="K342" s="51"/>
      <c r="L342" s="51"/>
      <c r="M342" s="51"/>
      <c r="N342" s="51"/>
      <c r="O342" s="51"/>
      <c r="P342" s="51"/>
      <c r="Q342" s="51"/>
      <c r="R342" s="51"/>
      <c r="S342" s="51"/>
      <c r="T342" s="51"/>
      <c r="U342" s="51"/>
    </row>
    <row r="343" spans="1:21">
      <c r="A343" s="50"/>
      <c r="B343" s="51"/>
      <c r="C343" s="51"/>
      <c r="D343" s="51"/>
      <c r="E343" s="51"/>
      <c r="F343" s="51"/>
      <c r="G343" s="51"/>
      <c r="H343" s="51"/>
      <c r="I343" s="51"/>
      <c r="J343" s="51"/>
      <c r="K343" s="51"/>
      <c r="L343" s="51"/>
      <c r="M343" s="51"/>
      <c r="N343" s="51"/>
      <c r="O343" s="51"/>
      <c r="P343" s="51"/>
      <c r="Q343" s="51"/>
      <c r="R343" s="51"/>
      <c r="S343" s="51"/>
      <c r="T343" s="51"/>
      <c r="U343" s="51"/>
    </row>
    <row r="344" spans="1:21">
      <c r="A344" s="50"/>
      <c r="B344" s="51"/>
      <c r="C344" s="51"/>
      <c r="D344" s="51"/>
      <c r="E344" s="51"/>
      <c r="F344" s="51"/>
      <c r="G344" s="51"/>
      <c r="H344" s="51"/>
      <c r="I344" s="51"/>
      <c r="J344" s="51"/>
      <c r="K344" s="51"/>
      <c r="L344" s="51"/>
      <c r="M344" s="51"/>
      <c r="N344" s="51"/>
      <c r="O344" s="51"/>
      <c r="P344" s="51"/>
      <c r="Q344" s="51"/>
      <c r="R344" s="51"/>
      <c r="S344" s="51"/>
      <c r="T344" s="51"/>
      <c r="U344" s="51"/>
    </row>
    <row r="345" spans="1:21">
      <c r="A345" s="2"/>
      <c r="B345" s="51"/>
      <c r="C345" s="51"/>
      <c r="D345" s="51"/>
      <c r="E345" s="51"/>
      <c r="F345" s="51"/>
      <c r="G345" s="51"/>
      <c r="H345" s="51"/>
      <c r="I345" s="51"/>
      <c r="J345" s="51"/>
      <c r="K345" s="51"/>
      <c r="L345" s="51"/>
      <c r="M345" s="51"/>
      <c r="N345" s="51"/>
      <c r="O345" s="51"/>
      <c r="P345" s="51"/>
      <c r="Q345" s="51"/>
      <c r="R345" s="51"/>
      <c r="S345" s="51"/>
      <c r="T345" s="51"/>
      <c r="U345" s="51"/>
    </row>
    <row r="346" spans="1:21">
      <c r="A346" s="30"/>
      <c r="B346" s="51"/>
      <c r="C346" s="51"/>
      <c r="D346" s="51"/>
      <c r="E346" s="51"/>
      <c r="F346" s="51"/>
      <c r="G346" s="51"/>
      <c r="H346" s="51"/>
      <c r="I346" s="51"/>
      <c r="J346" s="51"/>
      <c r="K346" s="51"/>
      <c r="L346" s="51"/>
      <c r="M346" s="51"/>
      <c r="N346" s="51"/>
      <c r="O346" s="51"/>
      <c r="P346" s="51"/>
      <c r="Q346" s="51"/>
      <c r="R346" s="51"/>
      <c r="S346" s="51"/>
      <c r="T346" s="51"/>
      <c r="U346" s="51"/>
    </row>
    <row r="347" spans="1:21">
      <c r="A347" s="7"/>
      <c r="B347" s="51"/>
      <c r="C347" s="51"/>
      <c r="D347" s="51"/>
      <c r="E347" s="51"/>
      <c r="F347" s="51"/>
      <c r="G347" s="51"/>
      <c r="H347" s="51"/>
      <c r="I347" s="51"/>
      <c r="J347" s="51"/>
      <c r="K347" s="51"/>
      <c r="L347" s="51"/>
      <c r="M347" s="51"/>
      <c r="N347" s="51"/>
      <c r="O347" s="51"/>
      <c r="P347" s="51"/>
      <c r="Q347" s="51"/>
      <c r="R347" s="51"/>
      <c r="S347" s="51"/>
      <c r="T347" s="51"/>
      <c r="U347" s="51"/>
    </row>
    <row r="348" spans="1:21">
      <c r="A348" s="30"/>
      <c r="B348" s="51"/>
      <c r="C348" s="51"/>
      <c r="D348" s="51"/>
      <c r="E348" s="51"/>
      <c r="F348" s="51"/>
      <c r="G348" s="51"/>
      <c r="H348" s="51"/>
      <c r="I348" s="51"/>
      <c r="J348" s="51"/>
      <c r="K348" s="51"/>
      <c r="L348" s="51"/>
      <c r="M348" s="51"/>
      <c r="N348" s="51"/>
      <c r="O348" s="51"/>
      <c r="P348" s="51"/>
      <c r="Q348" s="51"/>
      <c r="R348" s="51"/>
      <c r="S348" s="51"/>
      <c r="T348" s="51"/>
      <c r="U348" s="51"/>
    </row>
    <row r="349" spans="1:21">
      <c r="A349" s="30"/>
      <c r="B349" s="51"/>
      <c r="C349" s="51"/>
      <c r="D349" s="51"/>
      <c r="E349" s="51"/>
      <c r="F349" s="51"/>
      <c r="G349" s="51"/>
      <c r="H349" s="51"/>
      <c r="I349" s="51"/>
      <c r="J349" s="51"/>
      <c r="K349" s="51"/>
      <c r="L349" s="51"/>
      <c r="M349" s="51"/>
      <c r="N349" s="51"/>
      <c r="O349" s="51"/>
      <c r="P349" s="51"/>
      <c r="Q349" s="51"/>
      <c r="R349" s="51"/>
      <c r="S349" s="51"/>
      <c r="T349" s="51"/>
      <c r="U349" s="51"/>
    </row>
    <row r="350" spans="1:21">
      <c r="A350" s="30"/>
      <c r="B350" s="51"/>
      <c r="C350" s="51"/>
      <c r="D350" s="51"/>
      <c r="E350" s="51"/>
      <c r="F350" s="51"/>
      <c r="G350" s="51"/>
      <c r="H350" s="51"/>
      <c r="I350" s="51"/>
      <c r="J350" s="51"/>
      <c r="K350" s="51"/>
      <c r="L350" s="51"/>
      <c r="M350" s="51"/>
      <c r="N350" s="51"/>
      <c r="O350" s="51"/>
      <c r="P350" s="51"/>
      <c r="Q350" s="51"/>
      <c r="R350" s="51"/>
      <c r="S350" s="51"/>
      <c r="T350" s="51"/>
      <c r="U350" s="51"/>
    </row>
    <row r="351" spans="1:2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</row>
    <row r="352" spans="1:21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</row>
    <row r="353" spans="1:21" ht="18.75">
      <c r="A353" s="49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</row>
    <row r="354" spans="1:21">
      <c r="A354" s="30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</row>
    <row r="355" spans="1:21">
      <c r="A355" s="30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</row>
    <row r="356" spans="1:21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</row>
    <row r="357" spans="1:21">
      <c r="A357" s="2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7"/>
      <c r="P357" s="7"/>
      <c r="Q357" s="7"/>
      <c r="R357" s="7"/>
      <c r="S357" s="7"/>
      <c r="T357" s="7"/>
      <c r="U357" s="7"/>
    </row>
    <row r="358" spans="1:21">
      <c r="A358" s="30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</row>
    <row r="359" spans="1:21">
      <c r="A359" s="50"/>
      <c r="B359" s="65"/>
      <c r="C359" s="65"/>
      <c r="D359" s="65"/>
      <c r="E359" s="65"/>
      <c r="F359" s="65"/>
      <c r="G359" s="65"/>
      <c r="H359" s="65"/>
      <c r="I359" s="65"/>
      <c r="J359" s="65"/>
      <c r="K359" s="65"/>
      <c r="L359" s="65"/>
      <c r="M359" s="65"/>
      <c r="N359" s="65"/>
      <c r="O359" s="7"/>
      <c r="P359" s="7"/>
      <c r="Q359" s="7"/>
      <c r="R359" s="7"/>
      <c r="S359" s="7"/>
      <c r="T359" s="7"/>
      <c r="U359" s="7"/>
    </row>
    <row r="360" spans="1:21">
      <c r="A360" s="50"/>
      <c r="B360" s="65"/>
      <c r="C360" s="65"/>
      <c r="D360" s="65"/>
      <c r="E360" s="65"/>
      <c r="F360" s="65"/>
      <c r="G360" s="65"/>
      <c r="H360" s="65"/>
      <c r="I360" s="65"/>
      <c r="J360" s="65"/>
      <c r="K360" s="65"/>
      <c r="L360" s="65"/>
      <c r="M360" s="65"/>
      <c r="N360" s="65"/>
      <c r="O360" s="7"/>
      <c r="P360" s="7"/>
      <c r="Q360" s="7"/>
      <c r="R360" s="7"/>
      <c r="S360" s="7"/>
      <c r="T360" s="7"/>
      <c r="U360" s="7"/>
    </row>
    <row r="361" spans="1:21">
      <c r="A361" s="50"/>
      <c r="B361" s="65"/>
      <c r="C361" s="65"/>
      <c r="D361" s="65"/>
      <c r="E361" s="65"/>
      <c r="F361" s="65"/>
      <c r="G361" s="65"/>
      <c r="H361" s="65"/>
      <c r="I361" s="65"/>
      <c r="J361" s="65"/>
      <c r="K361" s="65"/>
      <c r="L361" s="65"/>
      <c r="M361" s="65"/>
      <c r="N361" s="65"/>
      <c r="O361" s="7"/>
      <c r="P361" s="7"/>
      <c r="Q361" s="7"/>
      <c r="R361" s="7"/>
      <c r="S361" s="7"/>
      <c r="T361" s="7"/>
      <c r="U361" s="7"/>
    </row>
    <row r="362" spans="1:21">
      <c r="A362" s="50"/>
      <c r="B362" s="65"/>
      <c r="C362" s="65"/>
      <c r="D362" s="65"/>
      <c r="E362" s="65"/>
      <c r="F362" s="65"/>
      <c r="G362" s="65"/>
      <c r="H362" s="65"/>
      <c r="I362" s="65"/>
      <c r="J362" s="65"/>
      <c r="K362" s="65"/>
      <c r="L362" s="65"/>
      <c r="M362" s="65"/>
      <c r="N362" s="65"/>
      <c r="O362" s="7"/>
      <c r="P362" s="7"/>
      <c r="Q362" s="7"/>
      <c r="R362" s="7"/>
      <c r="S362" s="7"/>
      <c r="T362" s="7"/>
      <c r="U362" s="7"/>
    </row>
    <row r="363" spans="1:21">
      <c r="A363" s="50"/>
      <c r="B363" s="65"/>
      <c r="C363" s="65"/>
      <c r="D363" s="65"/>
      <c r="E363" s="65"/>
      <c r="F363" s="65"/>
      <c r="G363" s="65"/>
      <c r="H363" s="65"/>
      <c r="I363" s="65"/>
      <c r="J363" s="65"/>
      <c r="K363" s="65"/>
      <c r="L363" s="65"/>
      <c r="M363" s="65"/>
      <c r="N363" s="65"/>
      <c r="O363" s="7"/>
      <c r="P363" s="7"/>
      <c r="Q363" s="7"/>
      <c r="R363" s="7"/>
      <c r="S363" s="7"/>
      <c r="T363" s="7"/>
      <c r="U363" s="7"/>
    </row>
    <row r="364" spans="1:21">
      <c r="A364" s="50"/>
      <c r="B364" s="65"/>
      <c r="C364" s="65"/>
      <c r="D364" s="65"/>
      <c r="E364" s="65"/>
      <c r="F364" s="65"/>
      <c r="G364" s="65"/>
      <c r="H364" s="65"/>
      <c r="I364" s="65"/>
      <c r="J364" s="65"/>
      <c r="K364" s="65"/>
      <c r="L364" s="65"/>
      <c r="M364" s="65"/>
      <c r="N364" s="65"/>
      <c r="O364" s="7"/>
      <c r="P364" s="7"/>
      <c r="Q364" s="7"/>
      <c r="R364" s="7"/>
      <c r="S364" s="7"/>
      <c r="T364" s="7"/>
      <c r="U364" s="7"/>
    </row>
    <row r="365" spans="1:21">
      <c r="A365" s="30"/>
      <c r="B365" s="65"/>
      <c r="C365" s="65"/>
      <c r="D365" s="65"/>
      <c r="E365" s="65"/>
      <c r="F365" s="65"/>
      <c r="G365" s="65"/>
      <c r="H365" s="65"/>
      <c r="I365" s="65"/>
      <c r="J365" s="65"/>
      <c r="K365" s="65"/>
      <c r="L365" s="65"/>
      <c r="M365" s="65"/>
      <c r="N365" s="65"/>
      <c r="O365" s="7"/>
      <c r="P365" s="7"/>
      <c r="Q365" s="7"/>
      <c r="R365" s="7"/>
      <c r="S365" s="7"/>
      <c r="T365" s="7"/>
      <c r="U365" s="7"/>
    </row>
    <row r="366" spans="1:21">
      <c r="A366" s="50"/>
      <c r="B366" s="65"/>
      <c r="C366" s="65"/>
      <c r="D366" s="65"/>
      <c r="E366" s="65"/>
      <c r="F366" s="65"/>
      <c r="G366" s="65"/>
      <c r="H366" s="65"/>
      <c r="I366" s="65"/>
      <c r="J366" s="65"/>
      <c r="K366" s="65"/>
      <c r="L366" s="65"/>
      <c r="M366" s="65"/>
      <c r="N366" s="65"/>
      <c r="O366" s="7"/>
      <c r="P366" s="7"/>
      <c r="Q366" s="7"/>
      <c r="R366" s="7"/>
      <c r="S366" s="7"/>
      <c r="T366" s="7"/>
      <c r="U366" s="7"/>
    </row>
    <row r="367" spans="1:21">
      <c r="A367" s="50"/>
      <c r="B367" s="65"/>
      <c r="C367" s="65"/>
      <c r="D367" s="65"/>
      <c r="E367" s="65"/>
      <c r="F367" s="65"/>
      <c r="G367" s="65"/>
      <c r="H367" s="65"/>
      <c r="I367" s="65"/>
      <c r="J367" s="65"/>
      <c r="K367" s="65"/>
      <c r="L367" s="65"/>
      <c r="M367" s="65"/>
      <c r="N367" s="65"/>
      <c r="O367" s="7"/>
      <c r="P367" s="7"/>
      <c r="Q367" s="7"/>
      <c r="R367" s="7"/>
      <c r="S367" s="7"/>
      <c r="T367" s="7"/>
      <c r="U367" s="7"/>
    </row>
    <row r="368" spans="1:21">
      <c r="A368" s="50"/>
      <c r="B368" s="65"/>
      <c r="C368" s="65"/>
      <c r="D368" s="65"/>
      <c r="E368" s="65"/>
      <c r="F368" s="65"/>
      <c r="G368" s="65"/>
      <c r="H368" s="65"/>
      <c r="I368" s="65"/>
      <c r="J368" s="65"/>
      <c r="K368" s="65"/>
      <c r="L368" s="65"/>
      <c r="M368" s="65"/>
      <c r="N368" s="65"/>
      <c r="O368" s="7"/>
      <c r="P368" s="7"/>
      <c r="Q368" s="7"/>
      <c r="R368" s="7"/>
      <c r="S368" s="7"/>
      <c r="T368" s="7"/>
      <c r="U368" s="7"/>
    </row>
    <row r="369" spans="1:21">
      <c r="A369" s="50"/>
      <c r="B369" s="65"/>
      <c r="C369" s="65"/>
      <c r="D369" s="65"/>
      <c r="E369" s="65"/>
      <c r="F369" s="65"/>
      <c r="G369" s="65"/>
      <c r="H369" s="65"/>
      <c r="I369" s="65"/>
      <c r="J369" s="65"/>
      <c r="K369" s="65"/>
      <c r="L369" s="65"/>
      <c r="M369" s="65"/>
      <c r="N369" s="65"/>
      <c r="O369" s="7"/>
      <c r="P369" s="7"/>
      <c r="Q369" s="7"/>
      <c r="R369" s="7"/>
      <c r="S369" s="7"/>
      <c r="T369" s="7"/>
      <c r="U369" s="7"/>
    </row>
    <row r="370" spans="1:21">
      <c r="A370" s="50"/>
      <c r="B370" s="65"/>
      <c r="C370" s="65"/>
      <c r="D370" s="65"/>
      <c r="E370" s="65"/>
      <c r="F370" s="65"/>
      <c r="G370" s="65"/>
      <c r="H370" s="65"/>
      <c r="I370" s="65"/>
      <c r="J370" s="65"/>
      <c r="K370" s="65"/>
      <c r="L370" s="65"/>
      <c r="M370" s="65"/>
      <c r="N370" s="65"/>
      <c r="O370" s="7"/>
      <c r="P370" s="7"/>
      <c r="Q370" s="7"/>
      <c r="R370" s="7"/>
      <c r="S370" s="7"/>
      <c r="T370" s="7"/>
      <c r="U370" s="7"/>
    </row>
    <row r="371" spans="1:21">
      <c r="A371" s="50"/>
      <c r="B371" s="65"/>
      <c r="C371" s="65"/>
      <c r="D371" s="65"/>
      <c r="E371" s="65"/>
      <c r="F371" s="65"/>
      <c r="G371" s="65"/>
      <c r="H371" s="65"/>
      <c r="I371" s="65"/>
      <c r="J371" s="65"/>
      <c r="K371" s="65"/>
      <c r="L371" s="65"/>
      <c r="M371" s="65"/>
      <c r="N371" s="65"/>
      <c r="O371" s="7"/>
      <c r="P371" s="7"/>
      <c r="Q371" s="7"/>
      <c r="R371" s="7"/>
      <c r="S371" s="7"/>
      <c r="T371" s="7"/>
      <c r="U371" s="7"/>
    </row>
    <row r="372" spans="1:21">
      <c r="A372" s="50"/>
      <c r="B372" s="65"/>
      <c r="C372" s="65"/>
      <c r="D372" s="65"/>
      <c r="E372" s="65"/>
      <c r="F372" s="65"/>
      <c r="G372" s="65"/>
      <c r="H372" s="65"/>
      <c r="I372" s="65"/>
      <c r="J372" s="65"/>
      <c r="K372" s="65"/>
      <c r="L372" s="65"/>
      <c r="M372" s="65"/>
      <c r="N372" s="65"/>
      <c r="O372" s="7"/>
      <c r="P372" s="7"/>
      <c r="Q372" s="7"/>
      <c r="R372" s="7"/>
      <c r="S372" s="7"/>
      <c r="T372" s="7"/>
      <c r="U372" s="7"/>
    </row>
    <row r="373" spans="1:21">
      <c r="A373" s="50"/>
      <c r="B373" s="65"/>
      <c r="C373" s="65"/>
      <c r="D373" s="65"/>
      <c r="E373" s="65"/>
      <c r="F373" s="65"/>
      <c r="G373" s="65"/>
      <c r="H373" s="65"/>
      <c r="I373" s="65"/>
      <c r="J373" s="65"/>
      <c r="K373" s="65"/>
      <c r="L373" s="65"/>
      <c r="M373" s="65"/>
      <c r="N373" s="65"/>
      <c r="O373" s="7"/>
      <c r="P373" s="7"/>
      <c r="Q373" s="7"/>
      <c r="R373" s="7"/>
      <c r="S373" s="7"/>
      <c r="T373" s="7"/>
      <c r="U373" s="7"/>
    </row>
    <row r="374" spans="1:21">
      <c r="A374" s="50"/>
      <c r="B374" s="65"/>
      <c r="C374" s="65"/>
      <c r="D374" s="65"/>
      <c r="E374" s="65"/>
      <c r="F374" s="65"/>
      <c r="G374" s="65"/>
      <c r="H374" s="65"/>
      <c r="I374" s="65"/>
      <c r="J374" s="65"/>
      <c r="K374" s="65"/>
      <c r="L374" s="65"/>
      <c r="M374" s="65"/>
      <c r="N374" s="65"/>
      <c r="O374" s="7"/>
      <c r="P374" s="7"/>
      <c r="Q374" s="7"/>
      <c r="R374" s="7"/>
      <c r="S374" s="7"/>
      <c r="T374" s="7"/>
      <c r="U374" s="7"/>
    </row>
    <row r="375" spans="1:21">
      <c r="A375" s="50"/>
      <c r="B375" s="65"/>
      <c r="C375" s="65"/>
      <c r="D375" s="65"/>
      <c r="E375" s="65"/>
      <c r="F375" s="65"/>
      <c r="G375" s="65"/>
      <c r="H375" s="65"/>
      <c r="I375" s="65"/>
      <c r="J375" s="65"/>
      <c r="K375" s="65"/>
      <c r="L375" s="65"/>
      <c r="M375" s="65"/>
      <c r="N375" s="65"/>
      <c r="O375" s="7"/>
      <c r="P375" s="7"/>
      <c r="Q375" s="7"/>
      <c r="R375" s="7"/>
      <c r="S375" s="7"/>
      <c r="T375" s="7"/>
      <c r="U375" s="7"/>
    </row>
    <row r="376" spans="1:21">
      <c r="A376" s="50"/>
      <c r="B376" s="65"/>
      <c r="C376" s="65"/>
      <c r="D376" s="65"/>
      <c r="E376" s="65"/>
      <c r="F376" s="65"/>
      <c r="G376" s="65"/>
      <c r="H376" s="65"/>
      <c r="I376" s="65"/>
      <c r="J376" s="65"/>
      <c r="K376" s="65"/>
      <c r="L376" s="65"/>
      <c r="M376" s="65"/>
      <c r="N376" s="65"/>
      <c r="O376" s="7"/>
      <c r="P376" s="7"/>
      <c r="Q376" s="7"/>
      <c r="R376" s="7"/>
      <c r="S376" s="7"/>
      <c r="T376" s="7"/>
      <c r="U376" s="7"/>
    </row>
    <row r="377" spans="1:21">
      <c r="A377" s="50"/>
      <c r="B377" s="65"/>
      <c r="C377" s="65"/>
      <c r="D377" s="65"/>
      <c r="E377" s="65"/>
      <c r="F377" s="65"/>
      <c r="G377" s="65"/>
      <c r="H377" s="65"/>
      <c r="I377" s="65"/>
      <c r="J377" s="65"/>
      <c r="K377" s="65"/>
      <c r="L377" s="65"/>
      <c r="M377" s="65"/>
      <c r="N377" s="65"/>
      <c r="O377" s="7"/>
      <c r="P377" s="7"/>
      <c r="Q377" s="7"/>
      <c r="R377" s="7"/>
      <c r="S377" s="7"/>
      <c r="T377" s="7"/>
      <c r="U377" s="7"/>
    </row>
    <row r="378" spans="1:21">
      <c r="A378" s="30"/>
      <c r="B378" s="65"/>
      <c r="C378" s="65"/>
      <c r="D378" s="65"/>
      <c r="E378" s="65"/>
      <c r="F378" s="65"/>
      <c r="G378" s="65"/>
      <c r="H378" s="65"/>
      <c r="I378" s="65"/>
      <c r="J378" s="65"/>
      <c r="K378" s="65"/>
      <c r="L378" s="65"/>
      <c r="M378" s="65"/>
      <c r="N378" s="65"/>
      <c r="O378" s="7"/>
      <c r="P378" s="7"/>
      <c r="Q378" s="7"/>
      <c r="R378" s="7"/>
      <c r="S378" s="7"/>
      <c r="T378" s="7"/>
      <c r="U378" s="7"/>
    </row>
    <row r="379" spans="1:21">
      <c r="A379" s="7"/>
      <c r="B379" s="65"/>
      <c r="C379" s="65"/>
      <c r="D379" s="65"/>
      <c r="E379" s="65"/>
      <c r="F379" s="65"/>
      <c r="G379" s="65"/>
      <c r="H379" s="65"/>
      <c r="I379" s="65"/>
      <c r="J379" s="65"/>
      <c r="K379" s="65"/>
      <c r="L379" s="65"/>
      <c r="M379" s="65"/>
      <c r="N379" s="65"/>
      <c r="O379" s="7"/>
      <c r="P379" s="7"/>
      <c r="Q379" s="7"/>
      <c r="R379" s="7"/>
      <c r="S379" s="7"/>
      <c r="T379" s="7"/>
      <c r="U379" s="7"/>
    </row>
    <row r="380" spans="1:21">
      <c r="A380" s="50"/>
      <c r="B380" s="65"/>
      <c r="C380" s="65"/>
      <c r="D380" s="65"/>
      <c r="E380" s="65"/>
      <c r="F380" s="65"/>
      <c r="G380" s="65"/>
      <c r="H380" s="65"/>
      <c r="I380" s="65"/>
      <c r="J380" s="65"/>
      <c r="K380" s="65"/>
      <c r="L380" s="65"/>
      <c r="M380" s="65"/>
      <c r="N380" s="65"/>
      <c r="O380" s="7"/>
      <c r="P380" s="7"/>
      <c r="Q380" s="7"/>
      <c r="R380" s="7"/>
      <c r="S380" s="7"/>
      <c r="T380" s="7"/>
      <c r="U380" s="7"/>
    </row>
    <row r="381" spans="1:21">
      <c r="A381" s="30"/>
      <c r="B381" s="65"/>
      <c r="C381" s="65"/>
      <c r="D381" s="65"/>
      <c r="E381" s="65"/>
      <c r="F381" s="65"/>
      <c r="G381" s="65"/>
      <c r="H381" s="65"/>
      <c r="I381" s="65"/>
      <c r="J381" s="65"/>
      <c r="K381" s="65"/>
      <c r="L381" s="65"/>
      <c r="M381" s="65"/>
      <c r="N381" s="65"/>
      <c r="O381" s="7"/>
      <c r="P381" s="7"/>
      <c r="Q381" s="7"/>
      <c r="R381" s="7"/>
      <c r="S381" s="7"/>
      <c r="T381" s="7"/>
      <c r="U381" s="7"/>
    </row>
    <row r="382" spans="1:21">
      <c r="A382" s="50"/>
      <c r="B382" s="65"/>
      <c r="C382" s="65"/>
      <c r="D382" s="65"/>
      <c r="E382" s="65"/>
      <c r="F382" s="65"/>
      <c r="G382" s="65"/>
      <c r="H382" s="65"/>
      <c r="I382" s="65"/>
      <c r="J382" s="65"/>
      <c r="K382" s="65"/>
      <c r="L382" s="65"/>
      <c r="M382" s="65"/>
      <c r="N382" s="65"/>
      <c r="O382" s="7"/>
      <c r="P382" s="7"/>
      <c r="Q382" s="7"/>
      <c r="R382" s="7"/>
      <c r="S382" s="7"/>
      <c r="T382" s="7"/>
      <c r="U382" s="7"/>
    </row>
    <row r="383" spans="1:21">
      <c r="A383" s="30"/>
      <c r="B383" s="65"/>
      <c r="C383" s="65"/>
      <c r="D383" s="65"/>
      <c r="E383" s="65"/>
      <c r="F383" s="65"/>
      <c r="G383" s="65"/>
      <c r="H383" s="65"/>
      <c r="I383" s="65"/>
      <c r="J383" s="65"/>
      <c r="K383" s="65"/>
      <c r="L383" s="65"/>
      <c r="M383" s="65"/>
      <c r="N383" s="65"/>
      <c r="O383" s="7"/>
      <c r="P383" s="7"/>
      <c r="Q383" s="7"/>
      <c r="R383" s="7"/>
      <c r="S383" s="7"/>
      <c r="T383" s="7"/>
      <c r="U383" s="7"/>
    </row>
    <row r="384" spans="1:21">
      <c r="A384" s="30"/>
      <c r="B384" s="65"/>
      <c r="C384" s="65"/>
      <c r="D384" s="65"/>
      <c r="E384" s="65"/>
      <c r="F384" s="65"/>
      <c r="G384" s="65"/>
      <c r="H384" s="65"/>
      <c r="I384" s="65"/>
      <c r="J384" s="65"/>
      <c r="K384" s="65"/>
      <c r="L384" s="65"/>
      <c r="M384" s="65"/>
      <c r="N384" s="65"/>
      <c r="O384" s="7"/>
      <c r="P384" s="7"/>
      <c r="Q384" s="7"/>
      <c r="R384" s="7"/>
      <c r="S384" s="7"/>
      <c r="T384" s="7"/>
      <c r="U384" s="7"/>
    </row>
    <row r="385" spans="1:21">
      <c r="A385" s="30"/>
      <c r="B385" s="65"/>
      <c r="C385" s="65"/>
      <c r="D385" s="65"/>
      <c r="E385" s="65"/>
      <c r="F385" s="65"/>
      <c r="G385" s="65"/>
      <c r="H385" s="65"/>
      <c r="I385" s="65"/>
      <c r="J385" s="65"/>
      <c r="K385" s="65"/>
      <c r="L385" s="65"/>
      <c r="M385" s="65"/>
      <c r="N385" s="65"/>
      <c r="O385" s="7"/>
      <c r="P385" s="7"/>
      <c r="Q385" s="7"/>
      <c r="R385" s="7"/>
      <c r="S385" s="7"/>
      <c r="T385" s="7"/>
      <c r="U385" s="7"/>
    </row>
    <row r="386" spans="1:21">
      <c r="A386" s="30"/>
      <c r="B386" s="65"/>
      <c r="C386" s="65"/>
      <c r="D386" s="65"/>
      <c r="E386" s="65"/>
      <c r="F386" s="65"/>
      <c r="G386" s="65"/>
      <c r="H386" s="65"/>
      <c r="I386" s="65"/>
      <c r="J386" s="65"/>
      <c r="K386" s="65"/>
      <c r="L386" s="65"/>
      <c r="M386" s="65"/>
      <c r="N386" s="65"/>
      <c r="O386" s="7"/>
      <c r="P386" s="7"/>
      <c r="Q386" s="7"/>
      <c r="R386" s="7"/>
      <c r="S386" s="7"/>
      <c r="T386" s="7"/>
      <c r="U386" s="7"/>
    </row>
    <row r="387" spans="1:21">
      <c r="A387" s="30"/>
      <c r="B387" s="65"/>
      <c r="C387" s="65"/>
      <c r="D387" s="65"/>
      <c r="E387" s="65"/>
      <c r="F387" s="65"/>
      <c r="G387" s="65"/>
      <c r="H387" s="65"/>
      <c r="I387" s="65"/>
      <c r="J387" s="65"/>
      <c r="K387" s="65"/>
      <c r="L387" s="65"/>
      <c r="M387" s="65"/>
      <c r="N387" s="65"/>
      <c r="O387" s="7"/>
      <c r="P387" s="7"/>
      <c r="Q387" s="7"/>
      <c r="R387" s="7"/>
      <c r="S387" s="7"/>
      <c r="T387" s="7"/>
      <c r="U387" s="7"/>
    </row>
    <row r="388" spans="1:21">
      <c r="A388" s="30"/>
      <c r="B388" s="65"/>
      <c r="C388" s="65"/>
      <c r="D388"/>
      <c r="E388"/>
      <c r="F388"/>
      <c r="G388"/>
      <c r="H388"/>
      <c r="I388" s="65"/>
      <c r="J388" s="65"/>
      <c r="K388" s="65"/>
      <c r="L388" s="65"/>
      <c r="M388" s="65"/>
      <c r="N388" s="65"/>
      <c r="O388" s="7"/>
      <c r="P388" s="7"/>
      <c r="Q388" s="7"/>
      <c r="R388" s="7"/>
      <c r="S388" s="7"/>
      <c r="T388" s="7"/>
      <c r="U388" s="7"/>
    </row>
    <row r="389" spans="1:21">
      <c r="A389" s="30"/>
      <c r="B389" s="65"/>
      <c r="C389" s="65"/>
      <c r="D389"/>
      <c r="E389"/>
      <c r="F389"/>
      <c r="G389"/>
      <c r="H389"/>
      <c r="I389" s="65"/>
      <c r="J389" s="65"/>
      <c r="K389" s="65"/>
      <c r="L389" s="65"/>
      <c r="M389" s="65"/>
      <c r="N389" s="65"/>
      <c r="O389" s="7"/>
      <c r="P389" s="7"/>
      <c r="Q389" s="7"/>
      <c r="R389" s="7"/>
      <c r="S389" s="7"/>
      <c r="T389" s="7"/>
      <c r="U389" s="7"/>
    </row>
    <row r="390" spans="1:21">
      <c r="A390" s="30"/>
      <c r="B390" s="65"/>
      <c r="C390" s="65"/>
      <c r="D390"/>
      <c r="E390"/>
      <c r="F390"/>
      <c r="G390"/>
      <c r="H390"/>
      <c r="I390" s="65"/>
      <c r="J390" s="65"/>
      <c r="K390" s="65"/>
      <c r="L390" s="65"/>
      <c r="M390" s="65"/>
      <c r="N390" s="65"/>
      <c r="O390" s="7"/>
      <c r="P390" s="7"/>
      <c r="Q390" s="7"/>
      <c r="R390" s="7"/>
      <c r="S390" s="7"/>
      <c r="T390" s="7"/>
      <c r="U390" s="7"/>
    </row>
    <row r="391" spans="1:21">
      <c r="A391" s="7"/>
      <c r="B391" s="65"/>
      <c r="C391" s="65"/>
      <c r="D391"/>
      <c r="E391"/>
      <c r="F391"/>
      <c r="G391"/>
      <c r="H391"/>
      <c r="I391" s="65"/>
      <c r="J391" s="65"/>
      <c r="K391" s="65"/>
      <c r="L391" s="65"/>
      <c r="M391" s="65"/>
      <c r="N391" s="65"/>
      <c r="O391" s="65"/>
      <c r="P391" s="65"/>
      <c r="Q391" s="65"/>
      <c r="R391" s="65"/>
      <c r="S391" s="65"/>
      <c r="T391" s="65"/>
      <c r="U391" s="65"/>
    </row>
    <row r="392" spans="1:21">
      <c r="A392" s="7"/>
      <c r="B392" s="65"/>
      <c r="C392" s="65"/>
      <c r="D392"/>
      <c r="E392"/>
      <c r="F392"/>
      <c r="G392"/>
      <c r="H392"/>
      <c r="I392" s="65"/>
      <c r="J392" s="65"/>
      <c r="K392" s="65"/>
      <c r="L392" s="65"/>
      <c r="M392" s="65"/>
      <c r="N392" s="65"/>
      <c r="O392" s="65"/>
      <c r="P392" s="65"/>
      <c r="Q392" s="65"/>
      <c r="R392" s="65"/>
      <c r="S392" s="65"/>
      <c r="T392" s="65"/>
      <c r="U392" s="65"/>
    </row>
    <row r="393" spans="1:21">
      <c r="A393" s="7"/>
      <c r="B393" s="65"/>
      <c r="C393" s="65"/>
      <c r="D393"/>
      <c r="E393"/>
      <c r="F393"/>
      <c r="G393"/>
      <c r="H393"/>
      <c r="I393" s="65"/>
      <c r="J393" s="65"/>
      <c r="K393" s="65"/>
      <c r="L393" s="65"/>
      <c r="M393" s="65"/>
      <c r="N393" s="65"/>
      <c r="O393" s="65"/>
      <c r="P393" s="65"/>
      <c r="Q393" s="65"/>
      <c r="R393" s="65"/>
      <c r="S393" s="65"/>
      <c r="T393" s="65"/>
      <c r="U393" s="65"/>
    </row>
    <row r="394" spans="1:21">
      <c r="A394" s="7"/>
      <c r="B394" s="65"/>
      <c r="C394" s="65"/>
      <c r="D394"/>
      <c r="E394"/>
      <c r="F394"/>
      <c r="G394"/>
      <c r="H394"/>
      <c r="I394" s="65"/>
      <c r="J394" s="65"/>
      <c r="K394" s="65"/>
      <c r="L394" s="65"/>
      <c r="M394" s="65"/>
      <c r="N394" s="65"/>
      <c r="O394" s="65"/>
      <c r="P394" s="65"/>
      <c r="Q394" s="65"/>
      <c r="R394" s="65"/>
      <c r="S394" s="65"/>
      <c r="T394" s="65"/>
      <c r="U394" s="65"/>
    </row>
    <row r="395" spans="1:21">
      <c r="A395" s="7"/>
      <c r="B395" s="65"/>
      <c r="C395" s="65"/>
      <c r="D395"/>
      <c r="E395"/>
      <c r="F395"/>
      <c r="G395"/>
      <c r="H395"/>
      <c r="I395" s="65"/>
      <c r="J395" s="65"/>
      <c r="K395" s="65"/>
      <c r="L395" s="65"/>
      <c r="M395" s="65"/>
      <c r="N395" s="65"/>
      <c r="O395" s="65"/>
      <c r="P395" s="65"/>
      <c r="Q395" s="65"/>
      <c r="R395" s="65"/>
      <c r="S395" s="65"/>
      <c r="T395" s="65"/>
      <c r="U395" s="65"/>
    </row>
    <row r="396" spans="1:21">
      <c r="A396" s="7"/>
      <c r="B396" s="65"/>
      <c r="C396" s="65"/>
      <c r="D396"/>
      <c r="E396"/>
      <c r="F396"/>
      <c r="G396"/>
      <c r="H396"/>
      <c r="I396" s="65"/>
      <c r="J396" s="65"/>
      <c r="K396" s="65"/>
      <c r="L396" s="65"/>
      <c r="M396" s="65"/>
      <c r="N396" s="65"/>
      <c r="O396" s="65"/>
      <c r="P396" s="65"/>
      <c r="Q396" s="65"/>
      <c r="R396" s="65"/>
      <c r="S396" s="65"/>
      <c r="T396" s="65"/>
      <c r="U396" s="65"/>
    </row>
    <row r="397" spans="1:21">
      <c r="A397" s="30"/>
      <c r="B397" s="65"/>
      <c r="C397" s="65"/>
      <c r="D397"/>
      <c r="E397"/>
      <c r="F397"/>
      <c r="G397"/>
      <c r="H397"/>
      <c r="I397" s="65"/>
      <c r="J397" s="65"/>
      <c r="K397" s="65"/>
      <c r="L397" s="65"/>
      <c r="M397" s="65"/>
      <c r="N397" s="65"/>
      <c r="O397" s="65"/>
      <c r="P397" s="65"/>
      <c r="Q397" s="65"/>
      <c r="R397" s="65"/>
      <c r="S397" s="65"/>
      <c r="T397" s="65"/>
      <c r="U397" s="65"/>
    </row>
    <row r="398" spans="1:21">
      <c r="A398" s="7"/>
      <c r="B398" s="65"/>
      <c r="C398" s="65"/>
      <c r="D398" s="65"/>
      <c r="E398" s="65"/>
      <c r="F398" s="65"/>
      <c r="G398" s="65"/>
      <c r="H398" s="65"/>
      <c r="I398" s="65"/>
      <c r="J398" s="65"/>
      <c r="K398" s="65"/>
      <c r="L398" s="65"/>
      <c r="M398" s="65"/>
      <c r="N398" s="65"/>
      <c r="O398" s="65"/>
      <c r="P398" s="65"/>
      <c r="Q398" s="65"/>
      <c r="R398" s="65"/>
      <c r="S398" s="65"/>
      <c r="T398" s="65"/>
      <c r="U398" s="65"/>
    </row>
    <row r="399" spans="1:21">
      <c r="A399" s="7"/>
      <c r="B399" s="65"/>
      <c r="C399" s="65"/>
      <c r="D399" s="65"/>
      <c r="E399" s="65"/>
      <c r="F399" s="65"/>
      <c r="G399" s="65"/>
      <c r="H399" s="65"/>
      <c r="I399" s="65"/>
      <c r="J399" s="65"/>
      <c r="K399" s="65"/>
      <c r="L399" s="65"/>
      <c r="M399" s="65"/>
      <c r="N399" s="65"/>
      <c r="O399" s="65"/>
      <c r="P399" s="65"/>
      <c r="Q399" s="65"/>
      <c r="R399" s="65"/>
      <c r="S399" s="65"/>
      <c r="T399" s="65"/>
      <c r="U399" s="65"/>
    </row>
    <row r="400" spans="1:21">
      <c r="A400" s="30"/>
      <c r="B400" s="65"/>
      <c r="C400" s="65"/>
      <c r="D400" s="65"/>
      <c r="E400" s="65"/>
      <c r="F400" s="65"/>
      <c r="G400" s="65"/>
      <c r="H400" s="65"/>
      <c r="I400" s="65"/>
      <c r="J400" s="65"/>
      <c r="K400" s="65"/>
      <c r="L400" s="65"/>
      <c r="M400" s="65"/>
      <c r="N400" s="65"/>
      <c r="O400" s="65"/>
      <c r="P400" s="65"/>
      <c r="Q400" s="65"/>
      <c r="R400" s="65"/>
      <c r="S400" s="65"/>
      <c r="T400" s="65"/>
      <c r="U400" s="65"/>
    </row>
    <row r="401" spans="1:21">
      <c r="A401" s="30"/>
      <c r="B401" s="65"/>
      <c r="C401" s="65"/>
      <c r="D401" s="65"/>
      <c r="E401" s="65"/>
      <c r="F401" s="65"/>
      <c r="G401" s="65"/>
      <c r="H401" s="65"/>
      <c r="I401" s="65"/>
      <c r="J401" s="65"/>
      <c r="K401" s="65"/>
      <c r="L401" s="65"/>
      <c r="M401" s="65"/>
      <c r="N401" s="65"/>
      <c r="O401" s="65"/>
      <c r="P401" s="65"/>
      <c r="Q401" s="65"/>
      <c r="R401" s="65"/>
      <c r="S401" s="65"/>
      <c r="T401" s="65"/>
      <c r="U401" s="65"/>
    </row>
    <row r="402" spans="1:21">
      <c r="A402" s="7"/>
      <c r="B402" s="65"/>
      <c r="C402" s="65"/>
      <c r="D402" s="65"/>
      <c r="E402" s="65"/>
      <c r="F402" s="65"/>
      <c r="G402" s="65"/>
      <c r="H402" s="65"/>
      <c r="I402" s="65"/>
      <c r="J402" s="65"/>
      <c r="K402" s="65"/>
      <c r="L402" s="65"/>
      <c r="M402" s="65"/>
      <c r="N402" s="65"/>
      <c r="O402" s="65"/>
      <c r="P402" s="65"/>
      <c r="Q402" s="65"/>
      <c r="R402" s="65"/>
      <c r="S402" s="65"/>
      <c r="T402" s="65"/>
      <c r="U402" s="65"/>
    </row>
    <row r="403" spans="1:21">
      <c r="A403" s="7"/>
      <c r="B403" s="65"/>
      <c r="C403" s="65"/>
      <c r="D403" s="65"/>
      <c r="E403" s="65"/>
      <c r="F403" s="65"/>
      <c r="G403" s="65"/>
      <c r="H403" s="65"/>
      <c r="I403" s="65"/>
      <c r="J403" s="65"/>
      <c r="K403" s="65"/>
      <c r="L403" s="65"/>
      <c r="M403" s="65"/>
      <c r="N403" s="65"/>
      <c r="O403" s="65"/>
      <c r="P403" s="65"/>
      <c r="Q403" s="65"/>
      <c r="R403" s="65"/>
      <c r="S403" s="65"/>
      <c r="T403" s="65"/>
      <c r="U403" s="65"/>
    </row>
    <row r="404" spans="1:21">
      <c r="A404" s="7"/>
      <c r="B404" s="65"/>
      <c r="C404" s="65"/>
      <c r="D404" s="65"/>
      <c r="E404" s="65"/>
      <c r="F404" s="65"/>
      <c r="G404" s="65"/>
      <c r="H404" s="65"/>
      <c r="I404" s="65"/>
      <c r="J404" s="65"/>
      <c r="K404" s="65"/>
      <c r="L404" s="65"/>
      <c r="M404" s="65"/>
      <c r="N404" s="65"/>
      <c r="O404" s="65"/>
      <c r="P404" s="65"/>
      <c r="Q404" s="65"/>
      <c r="R404" s="65"/>
      <c r="S404" s="65"/>
      <c r="T404" s="65"/>
      <c r="U404" s="65"/>
    </row>
    <row r="405" spans="1:21">
      <c r="A405" s="7"/>
      <c r="B405" s="65"/>
      <c r="C405" s="65"/>
      <c r="D405" s="65"/>
      <c r="E405" s="65"/>
      <c r="F405" s="65"/>
      <c r="G405" s="65"/>
      <c r="H405" s="65"/>
      <c r="I405" s="65"/>
      <c r="J405" s="65"/>
      <c r="K405" s="65"/>
      <c r="L405" s="65"/>
      <c r="M405" s="65"/>
      <c r="N405" s="65"/>
      <c r="O405" s="65"/>
      <c r="P405" s="65"/>
      <c r="Q405" s="65"/>
      <c r="R405" s="65"/>
      <c r="S405" s="65"/>
      <c r="T405" s="65"/>
      <c r="U405" s="65"/>
    </row>
    <row r="406" spans="1:21">
      <c r="A406" s="7"/>
      <c r="B406" s="65"/>
      <c r="C406" s="65"/>
      <c r="D406" s="65"/>
      <c r="E406" s="65"/>
      <c r="F406" s="65"/>
      <c r="G406" s="65"/>
      <c r="H406" s="65"/>
      <c r="I406" s="65"/>
      <c r="J406" s="65"/>
      <c r="K406" s="65"/>
      <c r="L406" s="65"/>
      <c r="M406" s="65"/>
      <c r="N406" s="65"/>
      <c r="O406" s="65"/>
      <c r="P406" s="65"/>
      <c r="Q406" s="65"/>
      <c r="R406" s="65"/>
      <c r="S406" s="65"/>
      <c r="T406" s="65"/>
      <c r="U406" s="65"/>
    </row>
    <row r="407" spans="1:21">
      <c r="A407" s="7"/>
      <c r="B407" s="65"/>
      <c r="C407" s="65"/>
      <c r="D407" s="65"/>
      <c r="E407" s="65"/>
      <c r="F407" s="65"/>
      <c r="G407" s="65"/>
      <c r="H407" s="65"/>
      <c r="I407" s="65"/>
      <c r="J407" s="65"/>
      <c r="K407" s="65"/>
      <c r="L407" s="65"/>
      <c r="M407" s="65"/>
      <c r="N407" s="65"/>
      <c r="O407" s="65"/>
      <c r="P407" s="65"/>
      <c r="Q407" s="65"/>
      <c r="R407" s="65"/>
      <c r="S407" s="65"/>
      <c r="T407" s="65"/>
      <c r="U407" s="65"/>
    </row>
    <row r="408" spans="1:21">
      <c r="A408" s="7"/>
      <c r="B408" s="65"/>
      <c r="C408" s="65"/>
      <c r="D408" s="65"/>
      <c r="E408" s="65"/>
      <c r="F408" s="65"/>
      <c r="G408" s="65"/>
      <c r="H408" s="65"/>
      <c r="I408" s="65"/>
      <c r="J408" s="65"/>
      <c r="K408" s="65"/>
      <c r="L408" s="65"/>
      <c r="M408" s="65"/>
      <c r="N408" s="65"/>
      <c r="O408" s="65"/>
      <c r="P408" s="65"/>
      <c r="Q408" s="65"/>
      <c r="R408" s="65"/>
      <c r="S408" s="65"/>
      <c r="T408" s="65"/>
      <c r="U408" s="65"/>
    </row>
    <row r="409" spans="1:21">
      <c r="A409" s="7"/>
      <c r="B409" s="65"/>
      <c r="C409" s="65"/>
      <c r="D409" s="65"/>
      <c r="E409" s="65"/>
      <c r="F409" s="65"/>
      <c r="G409" s="65"/>
      <c r="H409" s="65"/>
      <c r="I409" s="65"/>
      <c r="J409" s="65"/>
      <c r="K409" s="65"/>
      <c r="L409" s="65"/>
      <c r="M409" s="65"/>
      <c r="N409" s="65"/>
      <c r="O409" s="7"/>
      <c r="P409" s="7"/>
      <c r="Q409" s="7"/>
      <c r="R409" s="7"/>
      <c r="S409" s="7"/>
      <c r="T409" s="7"/>
      <c r="U409" s="7"/>
    </row>
    <row r="410" spans="1:21">
      <c r="A410" s="30"/>
      <c r="B410" s="65"/>
      <c r="C410" s="65"/>
      <c r="D410" s="65"/>
      <c r="E410" s="65"/>
      <c r="F410" s="65"/>
      <c r="G410" s="65"/>
      <c r="H410" s="65"/>
      <c r="I410" s="65"/>
      <c r="J410" s="65"/>
      <c r="K410" s="65"/>
      <c r="L410" s="65"/>
      <c r="M410" s="65"/>
      <c r="N410" s="65"/>
      <c r="O410" s="7"/>
      <c r="P410" s="7"/>
      <c r="Q410" s="7"/>
      <c r="R410" s="7"/>
      <c r="S410" s="7"/>
      <c r="T410" s="7"/>
      <c r="U410" s="7"/>
    </row>
    <row r="411" spans="1:21">
      <c r="A411" s="30"/>
      <c r="B411" s="65"/>
      <c r="C411" s="65"/>
      <c r="D411" s="65"/>
      <c r="E411" s="65"/>
      <c r="F411" s="65"/>
      <c r="G411" s="65"/>
      <c r="H411" s="65"/>
      <c r="I411" s="65"/>
      <c r="J411" s="65"/>
      <c r="K411" s="65"/>
      <c r="L411" s="65"/>
      <c r="M411" s="65"/>
      <c r="N411" s="65"/>
      <c r="O411" s="7"/>
      <c r="P411" s="7"/>
      <c r="Q411" s="7"/>
      <c r="R411" s="7"/>
      <c r="S411" s="7"/>
      <c r="T411" s="7"/>
      <c r="U411" s="7"/>
    </row>
    <row r="412" spans="1:21">
      <c r="A412" s="30"/>
      <c r="B412" s="65"/>
      <c r="C412" s="65"/>
      <c r="D412" s="65"/>
      <c r="E412" s="65"/>
      <c r="F412" s="65"/>
      <c r="G412" s="65"/>
      <c r="H412" s="65"/>
      <c r="I412" s="65"/>
      <c r="J412" s="65"/>
      <c r="K412" s="65"/>
      <c r="L412" s="65"/>
      <c r="M412" s="65"/>
      <c r="N412" s="65"/>
      <c r="O412" s="7"/>
      <c r="P412" s="7"/>
      <c r="Q412" s="7"/>
      <c r="R412" s="7"/>
      <c r="S412" s="7"/>
      <c r="T412" s="7"/>
      <c r="U412" s="7"/>
    </row>
    <row r="413" spans="1:21">
      <c r="A413" s="30"/>
      <c r="B413" s="65"/>
      <c r="C413" s="65"/>
      <c r="D413" s="65"/>
      <c r="E413" s="65"/>
      <c r="F413" s="65"/>
      <c r="G413" s="65"/>
      <c r="H413" s="65"/>
      <c r="I413" s="65"/>
      <c r="J413" s="65"/>
      <c r="K413" s="65"/>
      <c r="L413" s="65"/>
      <c r="M413" s="65"/>
      <c r="N413" s="65"/>
      <c r="O413" s="7"/>
      <c r="P413" s="7"/>
      <c r="Q413" s="7"/>
      <c r="R413" s="7"/>
      <c r="S413" s="7"/>
      <c r="T413" s="7"/>
      <c r="U413" s="7"/>
    </row>
    <row r="414" spans="1:21">
      <c r="A414" s="30"/>
      <c r="B414" s="66"/>
      <c r="C414" s="32"/>
      <c r="D414" s="32"/>
      <c r="E414" s="32"/>
      <c r="F414" s="32"/>
      <c r="G414" s="32"/>
      <c r="H414" s="32"/>
      <c r="I414" s="32"/>
      <c r="J414" s="32"/>
      <c r="K414" s="32"/>
      <c r="L414" s="32"/>
      <c r="M414" s="32"/>
      <c r="N414" s="32"/>
      <c r="O414" s="7"/>
      <c r="P414" s="7"/>
      <c r="Q414" s="7"/>
      <c r="R414" s="7"/>
      <c r="S414" s="7"/>
      <c r="T414" s="7"/>
      <c r="U414" s="7"/>
    </row>
    <row r="415" spans="1:21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</row>
    <row r="416" spans="1:21" ht="18.75">
      <c r="A416" s="48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</row>
    <row r="417" spans="1:21">
      <c r="A417" s="30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</row>
    <row r="418" spans="1:21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</row>
    <row r="419" spans="1:21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</row>
    <row r="420" spans="1:21">
      <c r="A420" s="2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</row>
    <row r="421" spans="1:21">
      <c r="A421" s="7"/>
      <c r="B421" s="7"/>
      <c r="C421" s="40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</row>
    <row r="422" spans="1:21">
      <c r="A422" s="30"/>
      <c r="B422" s="7"/>
      <c r="C422" s="40"/>
      <c r="D422" s="51"/>
      <c r="E422" s="51"/>
      <c r="F422" s="51"/>
      <c r="G422" s="51"/>
      <c r="H422" s="51"/>
      <c r="I422" s="51"/>
      <c r="J422" s="51"/>
      <c r="K422" s="51"/>
      <c r="L422" s="51"/>
      <c r="M422" s="51"/>
      <c r="N422" s="51"/>
      <c r="O422" s="7"/>
      <c r="P422" s="7"/>
      <c r="Q422" s="7"/>
      <c r="R422" s="7"/>
      <c r="S422" s="7"/>
      <c r="T422" s="7"/>
      <c r="U422" s="7"/>
    </row>
    <row r="423" spans="1:21">
      <c r="A423" s="7"/>
      <c r="B423" s="7"/>
      <c r="C423" s="40"/>
      <c r="D423" s="40"/>
      <c r="E423" s="40"/>
      <c r="F423" s="40"/>
      <c r="G423" s="40"/>
      <c r="H423" s="40"/>
      <c r="I423" s="40"/>
      <c r="J423" s="40"/>
      <c r="K423" s="40"/>
      <c r="L423" s="40"/>
      <c r="M423" s="40"/>
      <c r="N423" s="40"/>
      <c r="O423" s="7"/>
      <c r="P423" s="7"/>
      <c r="Q423" s="7"/>
      <c r="R423" s="7"/>
      <c r="S423" s="7"/>
      <c r="T423" s="7"/>
      <c r="U423" s="7"/>
    </row>
    <row r="424" spans="1:21">
      <c r="A424" s="7"/>
      <c r="B424" s="7"/>
      <c r="C424" s="40"/>
      <c r="D424" s="51"/>
      <c r="E424" s="51"/>
      <c r="F424" s="51"/>
      <c r="G424" s="51"/>
      <c r="H424" s="51"/>
      <c r="I424" s="51"/>
      <c r="J424" s="51"/>
      <c r="K424" s="51"/>
      <c r="L424" s="51"/>
      <c r="M424" s="51"/>
      <c r="N424" s="51"/>
      <c r="O424" s="7"/>
      <c r="P424" s="7"/>
      <c r="Q424" s="7"/>
      <c r="R424" s="7"/>
      <c r="S424" s="7"/>
      <c r="T424" s="7"/>
      <c r="U424" s="7"/>
    </row>
    <row r="425" spans="1:21">
      <c r="A425" s="7"/>
      <c r="B425" s="7"/>
      <c r="C425" s="40"/>
      <c r="D425" s="40"/>
      <c r="E425" s="40"/>
      <c r="F425" s="40"/>
      <c r="G425" s="40"/>
      <c r="H425" s="40"/>
      <c r="I425" s="40"/>
      <c r="J425" s="40"/>
      <c r="K425" s="40"/>
      <c r="L425" s="40"/>
      <c r="M425" s="40"/>
      <c r="N425" s="40"/>
      <c r="O425" s="7"/>
      <c r="P425" s="7"/>
      <c r="Q425" s="7"/>
      <c r="R425" s="7"/>
      <c r="S425" s="7"/>
      <c r="T425" s="7"/>
      <c r="U425" s="7"/>
    </row>
    <row r="426" spans="1:21">
      <c r="A426" s="7"/>
      <c r="B426" s="7"/>
      <c r="C426" s="40"/>
      <c r="D426" s="40"/>
      <c r="E426" s="40"/>
      <c r="F426" s="40"/>
      <c r="G426" s="40"/>
      <c r="H426" s="40"/>
      <c r="I426" s="40"/>
      <c r="J426" s="40"/>
      <c r="K426" s="40"/>
      <c r="L426" s="40"/>
      <c r="M426" s="40"/>
      <c r="N426" s="40"/>
      <c r="O426" s="7"/>
      <c r="P426" s="7"/>
      <c r="Q426" s="7"/>
      <c r="R426" s="7"/>
      <c r="S426" s="7"/>
      <c r="T426" s="7"/>
      <c r="U426" s="7"/>
    </row>
    <row r="427" spans="1:21">
      <c r="A427" s="58"/>
      <c r="B427" s="7"/>
      <c r="C427" s="40"/>
      <c r="D427" s="32"/>
      <c r="E427" s="32"/>
      <c r="F427" s="32"/>
      <c r="G427" s="32"/>
      <c r="H427" s="32"/>
      <c r="I427" s="32"/>
      <c r="J427" s="32"/>
      <c r="K427" s="32"/>
      <c r="L427" s="32"/>
      <c r="M427" s="32"/>
      <c r="N427" s="32"/>
      <c r="O427" s="7"/>
      <c r="P427" s="7"/>
      <c r="Q427" s="7"/>
      <c r="R427" s="7"/>
      <c r="S427" s="7"/>
      <c r="T427" s="7"/>
      <c r="U427" s="7"/>
    </row>
    <row r="428" spans="1:21">
      <c r="A428" s="58"/>
      <c r="B428" s="7"/>
      <c r="C428" s="40"/>
      <c r="D428" s="32"/>
      <c r="E428" s="32"/>
      <c r="F428" s="32"/>
      <c r="G428" s="32"/>
      <c r="H428" s="32"/>
      <c r="I428" s="32"/>
      <c r="J428" s="32"/>
      <c r="K428" s="32"/>
      <c r="L428" s="32"/>
      <c r="M428" s="32"/>
      <c r="N428" s="32"/>
      <c r="O428" s="7"/>
      <c r="P428" s="7"/>
      <c r="Q428" s="7"/>
      <c r="R428" s="7"/>
      <c r="S428" s="7"/>
      <c r="T428" s="7"/>
      <c r="U428" s="7"/>
    </row>
    <row r="429" spans="1:21">
      <c r="A429" s="30"/>
      <c r="B429" s="7"/>
      <c r="C429" s="40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</row>
    <row r="430" spans="1:21">
      <c r="A430" s="7"/>
      <c r="B430" s="66"/>
      <c r="C430" s="67"/>
      <c r="D430" s="67"/>
      <c r="E430" s="67"/>
      <c r="F430" s="67"/>
      <c r="G430" s="67"/>
      <c r="H430" s="67"/>
      <c r="I430" s="67"/>
      <c r="J430" s="67"/>
      <c r="K430" s="67"/>
      <c r="L430" s="67"/>
      <c r="M430" s="67"/>
      <c r="N430" s="67"/>
      <c r="O430" s="7"/>
      <c r="P430" s="7"/>
      <c r="Q430" s="7"/>
      <c r="R430" s="7"/>
      <c r="S430" s="7"/>
      <c r="T430" s="7"/>
      <c r="U430" s="7"/>
    </row>
    <row r="431" spans="1:21">
      <c r="A431" s="7"/>
      <c r="B431" s="7"/>
      <c r="C431" s="40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</row>
    <row r="432" spans="1:21">
      <c r="A432" s="30"/>
      <c r="B432" s="7"/>
      <c r="C432" s="40"/>
      <c r="D432" s="62"/>
      <c r="E432" s="62"/>
      <c r="F432" s="62"/>
      <c r="G432" s="62"/>
      <c r="H432" s="62"/>
      <c r="I432" s="62"/>
      <c r="J432" s="62"/>
      <c r="K432" s="62"/>
      <c r="L432" s="62"/>
      <c r="M432" s="62"/>
      <c r="N432" s="62"/>
      <c r="O432" s="7"/>
      <c r="P432" s="7"/>
      <c r="Q432" s="7"/>
      <c r="R432" s="7"/>
      <c r="S432" s="7"/>
      <c r="T432" s="7"/>
      <c r="U432" s="7"/>
    </row>
    <row r="433" spans="1:21">
      <c r="A433" s="7"/>
      <c r="B433" s="7"/>
      <c r="C433" s="40"/>
      <c r="D433" s="32"/>
      <c r="E433" s="32"/>
      <c r="F433" s="32"/>
      <c r="G433" s="32"/>
      <c r="H433" s="32"/>
      <c r="I433" s="32"/>
      <c r="J433" s="32"/>
      <c r="K433" s="32"/>
      <c r="L433" s="32"/>
      <c r="M433" s="32"/>
      <c r="N433" s="32"/>
      <c r="O433" s="7"/>
      <c r="P433" s="7"/>
      <c r="Q433" s="7"/>
      <c r="R433" s="7"/>
      <c r="S433" s="7"/>
      <c r="T433" s="7"/>
      <c r="U433" s="7"/>
    </row>
    <row r="434" spans="1:21">
      <c r="A434" s="30"/>
      <c r="B434" s="7"/>
      <c r="C434" s="40"/>
      <c r="D434" s="32"/>
      <c r="E434" s="32"/>
      <c r="F434" s="32"/>
      <c r="G434" s="32"/>
      <c r="H434" s="32"/>
      <c r="I434" s="32"/>
      <c r="J434" s="32"/>
      <c r="K434" s="32"/>
      <c r="L434" s="32"/>
      <c r="M434" s="32"/>
      <c r="N434" s="32"/>
      <c r="O434" s="7"/>
      <c r="P434" s="7"/>
      <c r="Q434" s="7"/>
      <c r="R434" s="7"/>
      <c r="S434" s="7"/>
      <c r="T434" s="7"/>
      <c r="U434" s="7"/>
    </row>
    <row r="435" spans="1:21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</row>
    <row r="436" spans="1:21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</row>
    <row r="437" spans="1:21" s="70" customFormat="1" ht="18.75">
      <c r="A437" s="68"/>
      <c r="B437" s="69"/>
      <c r="C437" s="69"/>
    </row>
    <row r="438" spans="1:21" s="70" customFormat="1">
      <c r="A438" s="69"/>
      <c r="B438" s="71"/>
      <c r="C438" s="72"/>
      <c r="D438" s="69"/>
      <c r="E438" s="73"/>
    </row>
    <row r="439" spans="1:21" s="70" customFormat="1">
      <c r="A439" s="69"/>
      <c r="B439" s="74"/>
      <c r="C439" s="52"/>
      <c r="D439" s="52"/>
      <c r="E439" s="73"/>
    </row>
    <row r="440" spans="1:21" s="70" customFormat="1">
      <c r="A440" s="69"/>
      <c r="B440" s="52"/>
      <c r="C440" s="73"/>
      <c r="D440" s="52"/>
      <c r="E440" s="74"/>
    </row>
    <row r="441" spans="1:21" s="70" customFormat="1">
      <c r="A441" s="75"/>
      <c r="B441" s="71"/>
      <c r="C441" s="71"/>
      <c r="D441" s="71"/>
      <c r="E441" s="71"/>
      <c r="F441" s="71"/>
      <c r="G441" s="71"/>
      <c r="H441" s="71"/>
      <c r="I441" s="71"/>
      <c r="J441" s="71"/>
      <c r="K441" s="71"/>
      <c r="L441" s="71"/>
      <c r="M441" s="71"/>
      <c r="N441" s="71"/>
      <c r="O441" s="71"/>
      <c r="P441" s="71"/>
      <c r="Q441" s="71"/>
      <c r="R441" s="71"/>
      <c r="S441" s="71"/>
      <c r="T441" s="71"/>
      <c r="U441" s="71"/>
    </row>
    <row r="442" spans="1:21" s="70" customFormat="1">
      <c r="A442" s="44"/>
      <c r="B442" s="69"/>
      <c r="C442" s="76"/>
      <c r="D442" s="76"/>
      <c r="E442" s="76"/>
      <c r="F442" s="76"/>
      <c r="G442" s="76"/>
      <c r="H442" s="76"/>
      <c r="I442" s="76"/>
      <c r="J442" s="76"/>
      <c r="K442" s="76"/>
      <c r="L442" s="76"/>
      <c r="M442" s="76"/>
      <c r="N442" s="76"/>
      <c r="O442" s="76"/>
      <c r="P442" s="76"/>
      <c r="Q442" s="76"/>
      <c r="R442" s="76"/>
      <c r="S442" s="76"/>
      <c r="T442" s="76"/>
      <c r="U442" s="76"/>
    </row>
    <row r="443" spans="1:21" s="70" customFormat="1">
      <c r="A443" s="43"/>
      <c r="B443" s="76"/>
      <c r="C443" s="76"/>
      <c r="D443" s="76"/>
      <c r="E443" s="76"/>
      <c r="F443" s="76"/>
      <c r="G443" s="76"/>
      <c r="H443" s="76"/>
      <c r="I443" s="76"/>
      <c r="J443" s="76"/>
      <c r="K443" s="76"/>
      <c r="L443" s="76"/>
      <c r="M443" s="76"/>
      <c r="N443" s="76"/>
      <c r="O443" s="76"/>
      <c r="P443" s="76"/>
      <c r="Q443" s="76"/>
      <c r="R443" s="76"/>
      <c r="S443" s="76"/>
      <c r="T443" s="76"/>
      <c r="U443" s="76"/>
    </row>
    <row r="444" spans="1:21" s="70" customFormat="1">
      <c r="A444" s="43"/>
      <c r="B444" s="76"/>
      <c r="C444" s="76"/>
      <c r="D444" s="76"/>
      <c r="E444" s="76"/>
      <c r="F444" s="76"/>
      <c r="G444" s="76"/>
      <c r="H444" s="76"/>
      <c r="I444" s="76"/>
      <c r="J444" s="76"/>
      <c r="K444" s="76"/>
      <c r="L444" s="76"/>
      <c r="M444" s="76"/>
      <c r="N444" s="76"/>
      <c r="O444" s="76"/>
      <c r="P444" s="76"/>
      <c r="Q444" s="76"/>
      <c r="R444" s="76"/>
      <c r="S444" s="76"/>
      <c r="T444" s="76"/>
      <c r="U444" s="76"/>
    </row>
    <row r="445" spans="1:21" s="70" customFormat="1">
      <c r="A445" s="43"/>
      <c r="B445" s="76"/>
      <c r="C445" s="76"/>
      <c r="D445" s="76"/>
      <c r="E445" s="76"/>
      <c r="F445" s="76"/>
      <c r="G445" s="76"/>
      <c r="H445" s="76"/>
      <c r="I445" s="76"/>
      <c r="J445" s="76"/>
      <c r="K445" s="76"/>
      <c r="L445" s="76"/>
      <c r="M445" s="76"/>
      <c r="N445" s="76"/>
      <c r="O445" s="76"/>
      <c r="P445" s="76"/>
      <c r="Q445" s="76"/>
      <c r="R445" s="76"/>
      <c r="S445" s="76"/>
      <c r="T445" s="76"/>
      <c r="U445" s="76"/>
    </row>
    <row r="446" spans="1:21" s="70" customFormat="1">
      <c r="A446" s="42"/>
      <c r="B446" s="76"/>
      <c r="C446" s="76"/>
      <c r="D446" s="76"/>
      <c r="E446" s="76"/>
      <c r="F446" s="76"/>
      <c r="G446" s="76"/>
      <c r="H446" s="76"/>
      <c r="I446" s="76"/>
      <c r="J446" s="76"/>
      <c r="K446" s="76"/>
      <c r="L446" s="76"/>
      <c r="M446" s="76"/>
      <c r="N446" s="76"/>
      <c r="O446" s="76"/>
      <c r="P446" s="76"/>
      <c r="Q446" s="76"/>
      <c r="R446" s="76"/>
      <c r="S446" s="76"/>
      <c r="T446" s="76"/>
      <c r="U446" s="76"/>
    </row>
    <row r="447" spans="1:21" s="70" customFormat="1">
      <c r="A447" s="39"/>
      <c r="B447" s="76"/>
      <c r="C447" s="76"/>
      <c r="D447" s="76"/>
      <c r="E447" s="76"/>
      <c r="F447" s="76"/>
      <c r="G447" s="76"/>
      <c r="H447" s="76"/>
      <c r="I447" s="76"/>
      <c r="J447" s="76"/>
      <c r="K447" s="76"/>
      <c r="L447" s="76"/>
      <c r="M447" s="76"/>
      <c r="N447" s="76"/>
      <c r="O447" s="76"/>
      <c r="P447" s="76"/>
      <c r="Q447" s="76"/>
      <c r="R447" s="76"/>
      <c r="S447" s="76"/>
      <c r="T447" s="76"/>
      <c r="U447" s="76"/>
    </row>
    <row r="448" spans="1:21" s="70" customFormat="1">
      <c r="A448" s="44"/>
      <c r="B448" s="76"/>
      <c r="C448" s="76"/>
      <c r="D448" s="76"/>
      <c r="E448" s="76"/>
      <c r="F448" s="76"/>
      <c r="G448" s="76"/>
      <c r="H448" s="76"/>
      <c r="I448" s="76"/>
      <c r="J448" s="76"/>
      <c r="K448" s="76"/>
      <c r="L448" s="76"/>
      <c r="M448" s="76"/>
      <c r="N448" s="76"/>
      <c r="O448" s="76"/>
      <c r="P448" s="76"/>
      <c r="Q448" s="76"/>
      <c r="R448" s="76"/>
      <c r="S448" s="76"/>
      <c r="T448" s="76"/>
      <c r="U448" s="76"/>
    </row>
    <row r="449" spans="1:21" s="70" customFormat="1">
      <c r="A449" s="77"/>
      <c r="B449" s="76"/>
      <c r="C449" s="76"/>
      <c r="D449" s="76"/>
      <c r="E449" s="76"/>
      <c r="F449" s="76"/>
      <c r="G449" s="76"/>
      <c r="H449" s="76"/>
      <c r="I449" s="76"/>
      <c r="J449" s="76"/>
      <c r="K449" s="76"/>
      <c r="L449" s="76"/>
      <c r="M449" s="76"/>
      <c r="N449" s="76"/>
      <c r="O449" s="76"/>
      <c r="P449" s="76"/>
      <c r="Q449" s="76"/>
      <c r="R449" s="76"/>
      <c r="S449" s="76"/>
      <c r="T449" s="76"/>
      <c r="U449" s="76"/>
    </row>
    <row r="450" spans="1:21" s="70" customFormat="1">
      <c r="A450" s="77"/>
      <c r="B450" s="76"/>
      <c r="C450" s="76"/>
      <c r="D450" s="76"/>
      <c r="E450" s="76"/>
      <c r="F450" s="76"/>
      <c r="G450" s="76"/>
      <c r="H450" s="76"/>
      <c r="I450" s="76"/>
      <c r="J450" s="76"/>
      <c r="K450" s="76"/>
      <c r="L450" s="76"/>
      <c r="M450" s="76"/>
      <c r="N450" s="76"/>
      <c r="O450" s="76"/>
      <c r="P450" s="76"/>
      <c r="Q450" s="76"/>
      <c r="R450" s="76"/>
      <c r="S450" s="76"/>
      <c r="T450" s="76"/>
      <c r="U450" s="76"/>
    </row>
    <row r="451" spans="1:21" s="70" customFormat="1">
      <c r="A451" s="77"/>
      <c r="B451" s="76"/>
      <c r="C451" s="76"/>
      <c r="D451" s="76"/>
      <c r="E451" s="76"/>
      <c r="F451" s="76"/>
      <c r="G451" s="76"/>
      <c r="H451" s="76"/>
      <c r="I451" s="76"/>
      <c r="J451" s="76"/>
      <c r="K451" s="76"/>
      <c r="L451" s="76"/>
      <c r="M451" s="76"/>
      <c r="N451" s="76"/>
      <c r="O451" s="76"/>
      <c r="P451" s="76"/>
      <c r="Q451" s="76"/>
      <c r="R451" s="76"/>
      <c r="S451" s="76"/>
      <c r="T451" s="76"/>
      <c r="U451" s="76"/>
    </row>
    <row r="452" spans="1:21" s="70" customFormat="1">
      <c r="A452" s="77"/>
      <c r="B452" s="76"/>
      <c r="C452" s="76"/>
      <c r="D452" s="76"/>
      <c r="E452" s="76"/>
      <c r="F452" s="76"/>
      <c r="G452" s="76"/>
      <c r="H452" s="76"/>
      <c r="I452" s="76"/>
      <c r="J452" s="76"/>
      <c r="K452" s="76"/>
      <c r="L452" s="76"/>
      <c r="M452" s="76"/>
      <c r="N452" s="76"/>
      <c r="O452" s="76"/>
      <c r="P452" s="76"/>
      <c r="Q452" s="76"/>
      <c r="R452" s="76"/>
      <c r="S452" s="76"/>
      <c r="T452" s="76"/>
      <c r="U452" s="76"/>
    </row>
    <row r="453" spans="1:21" s="70" customFormat="1">
      <c r="A453" s="77"/>
      <c r="B453" s="76"/>
      <c r="C453" s="76"/>
      <c r="D453" s="76"/>
      <c r="E453" s="76"/>
      <c r="F453" s="76"/>
      <c r="G453" s="76"/>
      <c r="H453" s="76"/>
      <c r="I453" s="76"/>
      <c r="J453" s="76"/>
      <c r="K453" s="76"/>
      <c r="L453" s="76"/>
      <c r="M453" s="76"/>
      <c r="N453" s="76"/>
      <c r="O453" s="76"/>
      <c r="P453" s="76"/>
      <c r="Q453" s="76"/>
      <c r="R453" s="76"/>
      <c r="S453" s="76"/>
      <c r="T453" s="76"/>
      <c r="U453" s="76"/>
    </row>
    <row r="454" spans="1:21" s="70" customFormat="1">
      <c r="A454" s="47"/>
      <c r="B454" s="76"/>
      <c r="C454" s="76"/>
      <c r="D454" s="76"/>
      <c r="E454" s="76"/>
      <c r="F454" s="76"/>
      <c r="G454" s="76"/>
      <c r="H454" s="76"/>
      <c r="I454" s="76"/>
      <c r="J454" s="76"/>
      <c r="K454" s="76"/>
      <c r="L454" s="76"/>
      <c r="M454" s="76"/>
      <c r="N454" s="76"/>
      <c r="O454" s="76"/>
      <c r="P454" s="76"/>
      <c r="Q454" s="76"/>
      <c r="R454" s="76"/>
      <c r="S454" s="76"/>
      <c r="T454" s="76"/>
      <c r="U454" s="76"/>
    </row>
    <row r="455" spans="1:21" s="70" customFormat="1">
      <c r="A455" s="77"/>
      <c r="B455" s="76"/>
      <c r="C455" s="76"/>
      <c r="D455" s="76"/>
      <c r="E455" s="76"/>
      <c r="F455" s="76"/>
      <c r="G455" s="76"/>
      <c r="H455" s="76"/>
      <c r="I455" s="76"/>
      <c r="J455" s="76"/>
      <c r="K455" s="76"/>
      <c r="L455" s="76"/>
      <c r="M455" s="76"/>
      <c r="N455" s="76"/>
      <c r="O455" s="76"/>
      <c r="P455" s="76"/>
      <c r="Q455" s="76"/>
      <c r="R455" s="76"/>
      <c r="S455" s="76"/>
      <c r="T455" s="76"/>
      <c r="U455" s="76"/>
    </row>
    <row r="456" spans="1:21" s="70" customFormat="1">
      <c r="A456" s="77"/>
      <c r="B456" s="76"/>
      <c r="C456" s="76"/>
      <c r="D456" s="76"/>
      <c r="E456" s="76"/>
      <c r="F456" s="76"/>
      <c r="G456" s="76"/>
      <c r="H456" s="76"/>
      <c r="I456" s="76"/>
      <c r="J456" s="76"/>
      <c r="K456" s="76"/>
      <c r="L456" s="76"/>
      <c r="M456" s="76"/>
      <c r="N456" s="76"/>
      <c r="O456" s="76"/>
      <c r="P456" s="76"/>
      <c r="Q456" s="76"/>
      <c r="R456" s="76"/>
      <c r="S456" s="76"/>
      <c r="T456" s="76"/>
      <c r="U456" s="76"/>
    </row>
    <row r="457" spans="1:21" s="70" customFormat="1">
      <c r="A457" s="77"/>
      <c r="B457" s="76"/>
      <c r="C457" s="76"/>
      <c r="D457" s="76"/>
      <c r="E457" s="76"/>
      <c r="F457" s="76"/>
      <c r="G457" s="76"/>
      <c r="H457" s="76"/>
      <c r="I457" s="76"/>
      <c r="J457" s="76"/>
      <c r="K457" s="76"/>
      <c r="L457" s="76"/>
      <c r="M457" s="76"/>
      <c r="N457" s="76"/>
      <c r="O457" s="76"/>
      <c r="P457" s="76"/>
      <c r="Q457" s="76"/>
      <c r="R457" s="76"/>
      <c r="S457" s="76"/>
      <c r="T457" s="76"/>
      <c r="U457" s="76"/>
    </row>
    <row r="458" spans="1:21" s="70" customFormat="1">
      <c r="A458" s="77"/>
      <c r="B458" s="76"/>
      <c r="C458" s="76"/>
      <c r="D458" s="76"/>
      <c r="E458" s="76"/>
      <c r="F458" s="76"/>
      <c r="G458" s="76"/>
      <c r="H458" s="76"/>
      <c r="I458" s="76"/>
      <c r="J458" s="76"/>
      <c r="K458" s="76"/>
      <c r="L458" s="76"/>
      <c r="M458" s="76"/>
      <c r="N458" s="76"/>
      <c r="O458" s="76"/>
      <c r="P458" s="76"/>
      <c r="Q458" s="76"/>
      <c r="R458" s="76"/>
      <c r="S458" s="76"/>
      <c r="T458" s="76"/>
      <c r="U458" s="76"/>
    </row>
    <row r="459" spans="1:21" s="70" customFormat="1">
      <c r="A459" s="77"/>
      <c r="B459" s="76"/>
      <c r="C459" s="76"/>
      <c r="D459" s="76"/>
      <c r="E459" s="76"/>
      <c r="F459" s="76"/>
      <c r="G459" s="76"/>
      <c r="H459" s="76"/>
      <c r="I459" s="76"/>
      <c r="J459" s="76"/>
      <c r="K459" s="76"/>
      <c r="L459" s="76"/>
      <c r="M459" s="76"/>
      <c r="N459" s="76"/>
      <c r="O459" s="76"/>
      <c r="P459" s="76"/>
      <c r="Q459" s="76"/>
      <c r="R459" s="76"/>
      <c r="S459" s="76"/>
      <c r="T459" s="76"/>
      <c r="U459" s="76"/>
    </row>
    <row r="460" spans="1:21" s="70" customFormat="1">
      <c r="A460" s="44"/>
      <c r="B460" s="76"/>
      <c r="C460" s="76"/>
      <c r="D460" s="76"/>
      <c r="E460" s="76"/>
      <c r="F460" s="76"/>
      <c r="G460" s="76"/>
      <c r="H460" s="76"/>
      <c r="I460" s="76"/>
      <c r="J460" s="76"/>
      <c r="K460" s="76"/>
      <c r="L460" s="76"/>
      <c r="M460" s="76"/>
      <c r="N460" s="76"/>
      <c r="O460" s="76"/>
      <c r="P460" s="76"/>
      <c r="Q460" s="76"/>
      <c r="R460" s="76"/>
      <c r="S460" s="76"/>
      <c r="T460" s="76"/>
      <c r="U460" s="76"/>
    </row>
    <row r="461" spans="1:21" s="70" customFormat="1">
      <c r="A461" s="44"/>
      <c r="B461" s="76"/>
      <c r="C461" s="76"/>
      <c r="D461" s="76"/>
      <c r="E461" s="76"/>
      <c r="F461" s="76"/>
      <c r="G461" s="76"/>
      <c r="H461" s="76"/>
      <c r="I461" s="76"/>
      <c r="J461" s="76"/>
      <c r="K461" s="76"/>
      <c r="L461" s="76"/>
      <c r="M461" s="76"/>
      <c r="N461" s="76"/>
      <c r="O461" s="76"/>
      <c r="P461" s="76"/>
      <c r="Q461" s="76"/>
      <c r="R461" s="76"/>
      <c r="S461" s="76"/>
      <c r="T461" s="76"/>
      <c r="U461" s="76"/>
    </row>
    <row r="462" spans="1:21" s="70" customFormat="1">
      <c r="A462" s="44"/>
      <c r="B462" s="76"/>
      <c r="C462" s="76"/>
      <c r="D462" s="76"/>
      <c r="E462" s="76"/>
      <c r="F462" s="76"/>
      <c r="G462" s="76"/>
      <c r="H462" s="76"/>
      <c r="I462" s="76"/>
      <c r="J462" s="76"/>
      <c r="K462" s="76"/>
      <c r="L462" s="76"/>
      <c r="M462" s="76"/>
      <c r="N462" s="76"/>
      <c r="O462" s="76"/>
      <c r="P462" s="76"/>
      <c r="Q462" s="76"/>
      <c r="R462" s="76"/>
      <c r="S462" s="76"/>
      <c r="T462" s="76"/>
      <c r="U462" s="76"/>
    </row>
    <row r="463" spans="1:21" s="70" customFormat="1">
      <c r="A463" s="44"/>
      <c r="B463" s="76"/>
      <c r="C463" s="76"/>
      <c r="D463" s="76"/>
      <c r="E463" s="76"/>
      <c r="F463" s="76"/>
      <c r="G463" s="76"/>
      <c r="H463" s="76"/>
      <c r="I463" s="76"/>
      <c r="J463" s="76"/>
      <c r="K463" s="76"/>
      <c r="L463" s="76"/>
      <c r="M463" s="76"/>
      <c r="N463" s="76"/>
      <c r="O463" s="76"/>
      <c r="P463" s="76"/>
      <c r="Q463" s="76"/>
      <c r="R463" s="76"/>
      <c r="S463" s="76"/>
      <c r="T463" s="76"/>
      <c r="U463" s="76"/>
    </row>
    <row r="464" spans="1:21" s="70" customFormat="1">
      <c r="A464" s="43"/>
      <c r="B464" s="76"/>
      <c r="C464" s="76"/>
      <c r="D464" s="76"/>
      <c r="E464" s="76"/>
      <c r="F464" s="76"/>
      <c r="G464" s="76"/>
      <c r="H464" s="76"/>
      <c r="I464" s="76"/>
      <c r="J464" s="76"/>
      <c r="K464" s="76"/>
      <c r="L464" s="76"/>
      <c r="M464" s="76"/>
      <c r="N464" s="76"/>
      <c r="O464" s="76"/>
      <c r="P464" s="76"/>
      <c r="Q464" s="76"/>
      <c r="R464" s="76"/>
      <c r="S464" s="76"/>
      <c r="T464" s="76"/>
      <c r="U464" s="76"/>
    </row>
    <row r="465" spans="1:21" s="70" customFormat="1">
      <c r="A465" s="43"/>
      <c r="B465" s="76"/>
      <c r="C465" s="76"/>
      <c r="D465" s="76"/>
      <c r="E465" s="76"/>
      <c r="F465" s="76"/>
      <c r="G465" s="76"/>
      <c r="H465" s="76"/>
      <c r="I465" s="76"/>
      <c r="J465" s="76"/>
      <c r="K465" s="76"/>
      <c r="L465" s="76"/>
      <c r="M465" s="76"/>
      <c r="N465" s="76"/>
      <c r="O465" s="76"/>
      <c r="P465" s="76"/>
      <c r="Q465" s="76"/>
      <c r="R465" s="76"/>
      <c r="S465" s="76"/>
      <c r="T465" s="76"/>
      <c r="U465" s="76"/>
    </row>
    <row r="466" spans="1:21" s="70" customFormat="1">
      <c r="A466" s="44"/>
      <c r="B466" s="76"/>
      <c r="C466" s="76"/>
      <c r="D466" s="76"/>
      <c r="E466" s="76"/>
      <c r="F466" s="76"/>
      <c r="G466" s="76"/>
      <c r="H466" s="76"/>
      <c r="I466" s="76"/>
      <c r="J466" s="76"/>
      <c r="K466" s="76"/>
      <c r="L466" s="76"/>
      <c r="M466" s="76"/>
      <c r="N466" s="76"/>
      <c r="O466" s="76"/>
      <c r="P466" s="76"/>
      <c r="Q466" s="76"/>
      <c r="R466" s="76"/>
      <c r="S466" s="76"/>
      <c r="T466" s="76"/>
      <c r="U466" s="76"/>
    </row>
    <row r="467" spans="1:21" s="70" customFormat="1">
      <c r="A467" s="46"/>
      <c r="B467" s="78"/>
      <c r="C467" s="78"/>
      <c r="D467" s="78"/>
      <c r="E467" s="78"/>
      <c r="F467" s="78"/>
      <c r="G467" s="78"/>
      <c r="H467" s="78"/>
      <c r="I467" s="78"/>
      <c r="J467" s="78"/>
      <c r="K467" s="78"/>
      <c r="L467" s="78"/>
      <c r="M467" s="78"/>
      <c r="N467" s="78"/>
      <c r="O467" s="78"/>
      <c r="P467" s="78"/>
      <c r="Q467" s="78"/>
      <c r="R467" s="78"/>
      <c r="S467" s="78"/>
      <c r="T467" s="78"/>
      <c r="U467" s="78"/>
    </row>
    <row r="468" spans="1:21" s="70" customFormat="1">
      <c r="A468" s="43"/>
      <c r="B468" s="76"/>
      <c r="C468" s="76"/>
      <c r="D468" s="76"/>
      <c r="E468" s="76"/>
      <c r="F468" s="76"/>
      <c r="G468" s="76"/>
      <c r="H468" s="76"/>
      <c r="I468" s="76"/>
      <c r="J468" s="76"/>
      <c r="K468" s="76"/>
      <c r="L468" s="76"/>
      <c r="M468" s="76"/>
      <c r="N468" s="76"/>
      <c r="O468" s="76"/>
      <c r="P468" s="76"/>
      <c r="Q468" s="76"/>
      <c r="R468" s="76"/>
      <c r="S468" s="76"/>
      <c r="T468" s="76"/>
      <c r="U468" s="76"/>
    </row>
    <row r="469" spans="1:21" s="70" customFormat="1" ht="13.9" customHeight="1">
      <c r="A469" s="42"/>
      <c r="B469" s="76"/>
      <c r="C469" s="76"/>
      <c r="D469" s="76"/>
      <c r="E469" s="76"/>
      <c r="F469" s="76"/>
      <c r="G469" s="76"/>
      <c r="H469" s="76"/>
      <c r="I469" s="76"/>
      <c r="J469" s="76"/>
      <c r="K469" s="76"/>
      <c r="L469" s="76"/>
      <c r="M469" s="76"/>
      <c r="N469" s="76"/>
      <c r="O469" s="76"/>
      <c r="P469" s="76"/>
      <c r="Q469" s="76"/>
      <c r="R469" s="76"/>
      <c r="S469" s="76"/>
      <c r="T469" s="76"/>
      <c r="U469" s="76"/>
    </row>
    <row r="470" spans="1:21" s="80" customFormat="1">
      <c r="A470" s="79"/>
      <c r="B470" s="76"/>
      <c r="C470" s="76"/>
      <c r="D470" s="76"/>
      <c r="E470" s="76"/>
      <c r="F470" s="76"/>
      <c r="G470" s="76"/>
      <c r="H470" s="76"/>
      <c r="I470" s="76"/>
      <c r="J470" s="76"/>
      <c r="K470" s="76"/>
      <c r="L470" s="76"/>
      <c r="M470" s="76"/>
      <c r="N470" s="76"/>
      <c r="O470" s="76"/>
      <c r="P470" s="76"/>
      <c r="Q470" s="76"/>
      <c r="R470" s="76"/>
      <c r="S470" s="76"/>
      <c r="T470" s="76"/>
      <c r="U470" s="76"/>
    </row>
    <row r="471" spans="1:21" s="70" customFormat="1">
      <c r="A471" s="42"/>
      <c r="B471" s="76"/>
      <c r="C471" s="76"/>
      <c r="D471" s="76"/>
      <c r="E471" s="76"/>
      <c r="F471" s="76"/>
      <c r="G471" s="76"/>
      <c r="H471" s="76"/>
      <c r="I471" s="76"/>
      <c r="J471" s="76"/>
      <c r="K471" s="76"/>
      <c r="L471" s="76"/>
      <c r="M471" s="76"/>
      <c r="N471" s="76"/>
      <c r="O471" s="76"/>
      <c r="P471" s="76"/>
      <c r="Q471" s="76"/>
      <c r="R471" s="76"/>
      <c r="S471" s="76"/>
      <c r="T471" s="76"/>
      <c r="U471" s="76"/>
    </row>
    <row r="472" spans="1:21" s="70" customFormat="1">
      <c r="A472" s="43"/>
      <c r="B472" s="76"/>
      <c r="C472" s="76"/>
      <c r="D472" s="76"/>
      <c r="E472" s="76"/>
      <c r="F472" s="76"/>
      <c r="G472" s="76"/>
      <c r="H472" s="76"/>
      <c r="I472" s="76"/>
      <c r="J472" s="76"/>
      <c r="K472" s="76"/>
      <c r="L472" s="76"/>
      <c r="M472" s="76"/>
      <c r="N472" s="76"/>
      <c r="O472" s="76"/>
      <c r="P472" s="76"/>
      <c r="Q472" s="76"/>
      <c r="R472" s="76"/>
      <c r="S472" s="76"/>
      <c r="T472" s="76"/>
      <c r="U472" s="76"/>
    </row>
    <row r="473" spans="1:21" s="70" customFormat="1">
      <c r="A473" s="43"/>
      <c r="B473" s="76"/>
      <c r="C473" s="76"/>
      <c r="D473" s="76"/>
      <c r="E473" s="76"/>
      <c r="F473" s="76"/>
      <c r="G473" s="76"/>
      <c r="H473" s="76"/>
      <c r="I473" s="76"/>
      <c r="J473" s="76"/>
      <c r="K473" s="76"/>
      <c r="L473" s="76"/>
      <c r="M473" s="76"/>
      <c r="N473" s="76"/>
      <c r="O473" s="76"/>
      <c r="P473" s="76"/>
      <c r="Q473" s="76"/>
      <c r="R473" s="76"/>
      <c r="S473" s="76"/>
      <c r="T473" s="76"/>
      <c r="U473" s="76"/>
    </row>
    <row r="474" spans="1:21" s="70" customFormat="1">
      <c r="A474" s="43"/>
      <c r="B474" s="76"/>
      <c r="C474" s="76"/>
      <c r="D474" s="76"/>
      <c r="E474" s="76"/>
      <c r="F474" s="76"/>
      <c r="G474" s="76"/>
      <c r="H474" s="76"/>
      <c r="I474" s="76"/>
      <c r="J474" s="76"/>
      <c r="K474" s="76"/>
      <c r="L474" s="76"/>
      <c r="M474" s="76"/>
      <c r="N474" s="76"/>
      <c r="O474" s="76"/>
      <c r="P474" s="76"/>
      <c r="Q474" s="76"/>
      <c r="R474" s="76"/>
      <c r="S474" s="76"/>
      <c r="T474" s="76"/>
      <c r="U474" s="76"/>
    </row>
    <row r="475" spans="1:21" s="70" customFormat="1">
      <c r="A475" s="43"/>
      <c r="B475" s="76"/>
      <c r="C475" s="76"/>
      <c r="D475" s="76"/>
      <c r="E475" s="76"/>
      <c r="F475" s="76"/>
      <c r="G475" s="76"/>
      <c r="H475" s="76"/>
      <c r="I475" s="76"/>
      <c r="J475" s="76"/>
      <c r="K475" s="76"/>
      <c r="L475" s="76"/>
      <c r="M475" s="76"/>
      <c r="N475" s="76"/>
      <c r="O475" s="76"/>
      <c r="P475" s="76"/>
      <c r="Q475" s="76"/>
      <c r="R475" s="76"/>
      <c r="S475" s="76"/>
      <c r="T475" s="76"/>
      <c r="U475" s="76"/>
    </row>
    <row r="476" spans="1:21" s="70" customFormat="1">
      <c r="A476" s="44"/>
      <c r="B476" s="76"/>
      <c r="C476" s="76"/>
      <c r="D476" s="76"/>
      <c r="E476" s="76"/>
      <c r="F476" s="76"/>
      <c r="G476" s="76"/>
      <c r="H476" s="76"/>
      <c r="I476" s="76"/>
      <c r="J476" s="76"/>
      <c r="K476" s="76"/>
      <c r="L476" s="76"/>
      <c r="M476" s="76"/>
      <c r="N476" s="76"/>
      <c r="O476" s="76"/>
      <c r="P476" s="76"/>
      <c r="Q476" s="76"/>
      <c r="R476" s="76"/>
      <c r="S476" s="76"/>
      <c r="T476" s="76"/>
      <c r="U476" s="76"/>
    </row>
    <row r="477" spans="1:21" s="80" customFormat="1">
      <c r="A477"/>
      <c r="B477"/>
      <c r="C477"/>
      <c r="D477"/>
      <c r="E477"/>
      <c r="F477" s="76"/>
      <c r="G477" s="76"/>
      <c r="H477" s="76"/>
      <c r="I477" s="76"/>
      <c r="J477" s="76"/>
      <c r="K477" s="76"/>
      <c r="L477" s="76"/>
      <c r="M477" s="76"/>
      <c r="N477" s="76"/>
      <c r="O477" s="76"/>
      <c r="P477" s="76"/>
      <c r="Q477" s="76"/>
      <c r="R477" s="76"/>
      <c r="S477" s="76"/>
      <c r="T477" s="76"/>
      <c r="U477" s="76"/>
    </row>
    <row r="478" spans="1:21" s="70" customFormat="1">
      <c r="A478"/>
      <c r="B478"/>
      <c r="C478"/>
      <c r="D478"/>
      <c r="E478"/>
      <c r="F478" s="76"/>
      <c r="G478" s="76"/>
      <c r="H478" s="76"/>
      <c r="I478" s="76"/>
      <c r="J478" s="76"/>
      <c r="K478" s="76"/>
      <c r="L478" s="76"/>
      <c r="M478" s="76"/>
      <c r="N478" s="76"/>
      <c r="O478" s="76"/>
      <c r="P478" s="76"/>
      <c r="Q478" s="76"/>
      <c r="R478" s="76"/>
      <c r="S478" s="76"/>
      <c r="T478" s="76"/>
      <c r="U478" s="76"/>
    </row>
    <row r="479" spans="1:21" s="70" customFormat="1">
      <c r="A479"/>
      <c r="B479"/>
      <c r="C479"/>
      <c r="D479"/>
      <c r="E479"/>
      <c r="F479" s="76"/>
      <c r="G479" s="76"/>
      <c r="H479" s="76"/>
      <c r="I479" s="76"/>
      <c r="J479" s="76"/>
      <c r="K479" s="76"/>
      <c r="L479" s="76"/>
      <c r="M479" s="76"/>
      <c r="N479" s="76"/>
      <c r="O479" s="76"/>
      <c r="P479" s="76"/>
      <c r="Q479" s="76"/>
      <c r="R479" s="76"/>
      <c r="S479" s="76"/>
      <c r="T479" s="76"/>
      <c r="U479" s="76"/>
    </row>
    <row r="480" spans="1:21" s="70" customFormat="1">
      <c r="A480"/>
      <c r="B480"/>
      <c r="C480"/>
      <c r="D480"/>
      <c r="E480"/>
      <c r="F480" s="76"/>
      <c r="G480" s="76"/>
      <c r="H480" s="76"/>
      <c r="I480" s="76"/>
      <c r="J480" s="76"/>
      <c r="K480" s="76"/>
      <c r="L480" s="76"/>
      <c r="M480" s="76"/>
      <c r="N480" s="76"/>
      <c r="O480" s="76"/>
      <c r="P480" s="76"/>
      <c r="Q480" s="76"/>
      <c r="R480" s="76"/>
      <c r="S480" s="76"/>
      <c r="T480" s="76"/>
      <c r="U480" s="76"/>
    </row>
    <row r="481" spans="1:21" s="70" customFormat="1">
      <c r="A481"/>
      <c r="B481"/>
      <c r="C481"/>
      <c r="D481"/>
      <c r="E481"/>
      <c r="F481" s="76"/>
      <c r="G481" s="76"/>
      <c r="H481" s="76"/>
      <c r="I481" s="76"/>
      <c r="J481" s="76"/>
      <c r="K481" s="76"/>
      <c r="L481" s="76"/>
      <c r="M481" s="76"/>
      <c r="N481" s="76"/>
      <c r="O481" s="76"/>
      <c r="P481" s="76"/>
      <c r="Q481" s="76"/>
      <c r="R481" s="76"/>
      <c r="S481" s="76"/>
      <c r="T481" s="76"/>
      <c r="U481" s="76"/>
    </row>
    <row r="482" spans="1:21" s="70" customFormat="1">
      <c r="A482"/>
      <c r="B482"/>
      <c r="C482"/>
      <c r="D482"/>
      <c r="E482"/>
      <c r="F482" s="76"/>
      <c r="G482" s="76"/>
      <c r="H482" s="76"/>
      <c r="I482" s="76"/>
      <c r="J482" s="76"/>
      <c r="K482" s="76"/>
      <c r="L482" s="76"/>
      <c r="M482" s="76"/>
      <c r="N482" s="76"/>
      <c r="O482" s="76"/>
      <c r="P482" s="76"/>
      <c r="Q482" s="76"/>
      <c r="R482" s="76"/>
      <c r="S482" s="76"/>
      <c r="T482" s="76"/>
      <c r="U482" s="76"/>
    </row>
    <row r="483" spans="1:21" s="80" customFormat="1">
      <c r="A483"/>
      <c r="B483"/>
      <c r="C483"/>
      <c r="D483"/>
      <c r="E483"/>
      <c r="F483" s="76"/>
      <c r="G483" s="76"/>
      <c r="H483" s="76"/>
      <c r="I483" s="76"/>
      <c r="J483" s="76"/>
      <c r="K483" s="76"/>
      <c r="L483" s="76"/>
      <c r="M483" s="76"/>
      <c r="N483" s="76"/>
      <c r="O483" s="76"/>
      <c r="P483" s="76"/>
      <c r="Q483" s="76"/>
      <c r="R483" s="76"/>
      <c r="S483" s="76"/>
      <c r="T483" s="76"/>
      <c r="U483" s="76"/>
    </row>
    <row r="484" spans="1:21" s="70" customFormat="1">
      <c r="A484"/>
      <c r="B484"/>
      <c r="C484"/>
      <c r="D484"/>
      <c r="E484"/>
      <c r="F484" s="76"/>
      <c r="G484" s="76"/>
      <c r="H484" s="76"/>
      <c r="I484" s="76"/>
      <c r="J484" s="76"/>
      <c r="K484" s="76"/>
      <c r="L484" s="76"/>
      <c r="M484" s="76"/>
      <c r="N484" s="76"/>
      <c r="O484" s="76"/>
      <c r="P484" s="76"/>
      <c r="Q484" s="76"/>
      <c r="R484" s="76"/>
      <c r="S484" s="76"/>
      <c r="T484" s="76"/>
      <c r="U484" s="76"/>
    </row>
    <row r="485" spans="1:21" s="70" customFormat="1">
      <c r="A485"/>
      <c r="B485"/>
      <c r="C485"/>
      <c r="D485"/>
      <c r="E485"/>
      <c r="F485" s="76"/>
      <c r="G485" s="76"/>
      <c r="H485" s="76"/>
      <c r="I485" s="76"/>
      <c r="J485" s="76"/>
      <c r="K485" s="76"/>
      <c r="L485" s="76"/>
      <c r="M485" s="76"/>
      <c r="N485" s="76"/>
      <c r="O485" s="76"/>
      <c r="P485" s="76"/>
      <c r="Q485" s="76"/>
      <c r="R485" s="76"/>
      <c r="S485" s="76"/>
      <c r="T485" s="76"/>
      <c r="U485" s="76"/>
    </row>
    <row r="486" spans="1:21" s="70" customFormat="1">
      <c r="A486"/>
      <c r="B486"/>
      <c r="C486"/>
      <c r="D486"/>
      <c r="E486"/>
      <c r="F486" s="76"/>
      <c r="G486" s="76"/>
      <c r="H486" s="76"/>
      <c r="I486" s="76"/>
      <c r="J486" s="76"/>
      <c r="K486" s="76"/>
      <c r="L486" s="76"/>
      <c r="M486" s="76"/>
      <c r="N486" s="76"/>
      <c r="O486" s="76"/>
      <c r="P486" s="76"/>
      <c r="Q486" s="76"/>
      <c r="R486" s="76"/>
      <c r="S486" s="76"/>
      <c r="T486" s="76"/>
      <c r="U486" s="76"/>
    </row>
    <row r="487" spans="1:21" s="80" customFormat="1">
      <c r="A487"/>
      <c r="B487"/>
      <c r="C487"/>
      <c r="D487"/>
      <c r="E487"/>
      <c r="F487" s="76"/>
      <c r="G487" s="76"/>
      <c r="H487" s="76"/>
      <c r="I487" s="76"/>
      <c r="J487" s="76"/>
      <c r="K487" s="76"/>
      <c r="L487" s="76"/>
      <c r="M487" s="76"/>
      <c r="N487" s="76"/>
      <c r="O487" s="76"/>
      <c r="P487" s="76"/>
      <c r="Q487" s="76"/>
      <c r="R487" s="76"/>
      <c r="S487" s="76"/>
      <c r="T487" s="76"/>
      <c r="U487" s="76"/>
    </row>
    <row r="488" spans="1:21" s="70" customFormat="1">
      <c r="A488" s="44"/>
      <c r="B488" s="76"/>
      <c r="C488" s="76"/>
      <c r="D488" s="76"/>
      <c r="E488" s="76"/>
      <c r="F488" s="76"/>
      <c r="G488" s="76"/>
      <c r="H488" s="76"/>
      <c r="I488" s="76"/>
      <c r="J488" s="76"/>
      <c r="K488" s="76"/>
      <c r="L488" s="76"/>
      <c r="M488" s="76"/>
      <c r="N488" s="76"/>
      <c r="O488" s="76"/>
      <c r="P488" s="76"/>
      <c r="Q488" s="76"/>
      <c r="R488" s="76"/>
      <c r="S488" s="76"/>
      <c r="T488" s="76"/>
      <c r="U488" s="76"/>
    </row>
    <row r="489" spans="1:21" s="80" customFormat="1">
      <c r="A489" s="81"/>
      <c r="B489" s="76"/>
      <c r="C489" s="76"/>
      <c r="D489" s="76"/>
      <c r="E489" s="76"/>
      <c r="F489" s="76"/>
      <c r="G489" s="76"/>
      <c r="H489" s="76"/>
      <c r="I489" s="76"/>
      <c r="J489" s="76"/>
      <c r="K489" s="76"/>
      <c r="L489" s="76"/>
      <c r="M489" s="76"/>
      <c r="N489" s="76"/>
      <c r="O489" s="76"/>
      <c r="P489" s="76"/>
      <c r="Q489" s="76"/>
      <c r="R489" s="76"/>
      <c r="S489" s="76"/>
      <c r="T489" s="76"/>
      <c r="U489" s="76"/>
    </row>
    <row r="490" spans="1:21" s="70" customFormat="1">
      <c r="A490" s="44"/>
      <c r="B490" s="76"/>
      <c r="C490" s="76"/>
      <c r="D490" s="76"/>
      <c r="E490" s="76"/>
      <c r="F490" s="76"/>
      <c r="G490" s="76"/>
      <c r="H490" s="76"/>
      <c r="I490" s="76"/>
      <c r="J490" s="76"/>
      <c r="K490" s="76"/>
      <c r="L490" s="76"/>
      <c r="M490" s="76"/>
      <c r="N490" s="76"/>
      <c r="O490" s="76"/>
      <c r="P490" s="76"/>
      <c r="Q490" s="76"/>
      <c r="R490" s="76"/>
      <c r="S490" s="76"/>
      <c r="T490" s="76"/>
      <c r="U490" s="76"/>
    </row>
    <row r="491" spans="1:21" s="70" customFormat="1">
      <c r="A491" s="44"/>
      <c r="B491" s="76"/>
      <c r="C491" s="76"/>
      <c r="D491" s="76"/>
      <c r="E491" s="76"/>
      <c r="F491" s="76"/>
      <c r="G491" s="76"/>
      <c r="H491" s="76"/>
      <c r="I491" s="76"/>
      <c r="J491" s="76"/>
      <c r="K491" s="76"/>
      <c r="L491" s="76"/>
      <c r="M491" s="76"/>
      <c r="N491" s="76"/>
      <c r="O491" s="76"/>
      <c r="P491" s="76"/>
      <c r="Q491" s="76"/>
      <c r="R491" s="76"/>
      <c r="S491" s="76"/>
      <c r="T491" s="76"/>
      <c r="U491" s="76"/>
    </row>
    <row r="492" spans="1:21" s="70" customFormat="1">
      <c r="A492" s="44"/>
      <c r="B492" s="76"/>
      <c r="C492" s="76"/>
      <c r="D492" s="76"/>
      <c r="E492" s="76"/>
      <c r="F492" s="76"/>
      <c r="G492" s="76"/>
      <c r="H492" s="76"/>
      <c r="I492" s="76"/>
      <c r="J492" s="76"/>
      <c r="K492" s="76"/>
      <c r="L492" s="76"/>
      <c r="M492" s="76"/>
      <c r="N492" s="76"/>
      <c r="O492" s="76"/>
      <c r="P492" s="76"/>
      <c r="Q492" s="76"/>
      <c r="R492" s="76"/>
      <c r="S492" s="76"/>
      <c r="T492" s="76"/>
      <c r="U492" s="76"/>
    </row>
    <row r="493" spans="1:21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</row>
    <row r="494" spans="1:21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</row>
    <row r="495" spans="1:21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</row>
    <row r="496" spans="1:21" ht="18.75">
      <c r="A496" s="49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</row>
    <row r="497" spans="1:21">
      <c r="A497" s="30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</row>
    <row r="498" spans="1:21">
      <c r="A498" s="82"/>
      <c r="B498" s="56"/>
      <c r="C498" s="56"/>
      <c r="D498" s="56"/>
      <c r="E498" s="56"/>
      <c r="F498" s="56"/>
      <c r="G498" s="56"/>
      <c r="H498" s="56"/>
      <c r="I498" s="56"/>
      <c r="J498" s="56"/>
      <c r="K498" s="56"/>
      <c r="L498" s="56"/>
      <c r="M498" s="7"/>
      <c r="N498" s="7"/>
      <c r="O498" s="7"/>
      <c r="P498" s="7"/>
      <c r="Q498" s="7"/>
      <c r="R498" s="7"/>
      <c r="S498" s="7"/>
      <c r="T498" s="7"/>
      <c r="U498" s="7"/>
    </row>
    <row r="499" spans="1:21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</row>
    <row r="500" spans="1:21">
      <c r="A500" s="2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7"/>
      <c r="N500" s="7"/>
      <c r="O500" s="7"/>
      <c r="P500" s="7"/>
      <c r="Q500" s="7"/>
      <c r="R500" s="7"/>
      <c r="S500" s="7"/>
      <c r="T500" s="7"/>
      <c r="U500" s="7"/>
    </row>
    <row r="501" spans="1:21" hidden="1" outlineLevel="1">
      <c r="A501" s="30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</row>
    <row r="502" spans="1:21" hidden="1" outlineLevel="1">
      <c r="A502" s="50"/>
      <c r="B502" s="51"/>
      <c r="C502" s="51"/>
      <c r="D502" s="51"/>
      <c r="E502" s="51"/>
      <c r="F502" s="51"/>
      <c r="G502" s="51"/>
      <c r="H502" s="51"/>
      <c r="I502" s="51"/>
      <c r="J502" s="51"/>
      <c r="K502" s="51"/>
      <c r="L502" s="51"/>
      <c r="M502" s="7"/>
      <c r="N502" s="7"/>
      <c r="O502" s="7"/>
      <c r="P502" s="7"/>
      <c r="Q502" s="7"/>
      <c r="R502" s="7"/>
      <c r="S502" s="7"/>
      <c r="T502" s="7"/>
      <c r="U502" s="7"/>
    </row>
    <row r="503" spans="1:21" hidden="1" outlineLevel="1">
      <c r="A503" s="50"/>
      <c r="B503" s="51"/>
      <c r="C503" s="51"/>
      <c r="D503" s="51"/>
      <c r="E503" s="51"/>
      <c r="F503" s="51"/>
      <c r="G503" s="51"/>
      <c r="H503" s="51"/>
      <c r="I503" s="51"/>
      <c r="J503" s="51"/>
      <c r="K503" s="51"/>
      <c r="L503" s="51"/>
      <c r="M503" s="7"/>
      <c r="N503" s="7"/>
      <c r="O503" s="7"/>
      <c r="P503" s="7"/>
      <c r="Q503" s="7"/>
      <c r="R503" s="7"/>
      <c r="S503" s="7"/>
      <c r="T503" s="7"/>
      <c r="U503" s="7"/>
    </row>
    <row r="504" spans="1:21" hidden="1" outlineLevel="1">
      <c r="A504" s="83"/>
      <c r="B504" s="51"/>
      <c r="C504" s="51"/>
      <c r="D504" s="51"/>
      <c r="E504" s="51"/>
      <c r="F504" s="51"/>
      <c r="G504" s="51"/>
      <c r="H504" s="51"/>
      <c r="I504" s="51"/>
      <c r="J504" s="51"/>
      <c r="K504" s="51"/>
      <c r="L504" s="51"/>
      <c r="M504" s="7"/>
      <c r="N504" s="7"/>
      <c r="O504" s="7"/>
      <c r="P504" s="7"/>
      <c r="Q504" s="7"/>
      <c r="R504" s="7"/>
      <c r="S504" s="7"/>
      <c r="T504" s="7"/>
      <c r="U504" s="7"/>
    </row>
    <row r="505" spans="1:21" hidden="1" outlineLevel="1">
      <c r="A505" s="50"/>
      <c r="B505" s="51"/>
      <c r="C505" s="51"/>
      <c r="D505" s="51"/>
      <c r="E505" s="51"/>
      <c r="F505" s="51"/>
      <c r="G505" s="51"/>
      <c r="H505" s="51"/>
      <c r="I505" s="51"/>
      <c r="J505" s="51"/>
      <c r="K505" s="51"/>
      <c r="L505" s="51"/>
      <c r="M505" s="7"/>
      <c r="N505" s="7"/>
      <c r="O505" s="7"/>
      <c r="P505" s="7"/>
      <c r="Q505" s="7"/>
      <c r="R505" s="7"/>
      <c r="S505" s="7"/>
      <c r="T505" s="7"/>
      <c r="U505" s="7"/>
    </row>
    <row r="506" spans="1:21" hidden="1" outlineLevel="1">
      <c r="A506" s="7"/>
      <c r="B506" s="51"/>
      <c r="C506" s="51"/>
      <c r="D506" s="51"/>
      <c r="E506" s="51"/>
      <c r="F506" s="51"/>
      <c r="G506" s="51"/>
      <c r="H506" s="51"/>
      <c r="I506" s="51"/>
      <c r="J506" s="51"/>
      <c r="K506" s="51"/>
      <c r="L506" s="51"/>
      <c r="M506" s="7"/>
      <c r="N506" s="7"/>
      <c r="O506" s="7"/>
      <c r="P506" s="7"/>
      <c r="Q506" s="7"/>
      <c r="R506" s="7"/>
      <c r="S506" s="7"/>
      <c r="T506" s="7"/>
      <c r="U506" s="7"/>
    </row>
    <row r="507" spans="1:21" hidden="1" outlineLevel="1">
      <c r="A507" s="30"/>
      <c r="B507" s="51"/>
      <c r="C507" s="51"/>
      <c r="D507" s="51"/>
      <c r="E507" s="51"/>
      <c r="F507" s="51"/>
      <c r="G507" s="51"/>
      <c r="H507" s="51"/>
      <c r="I507" s="51"/>
      <c r="J507" s="51"/>
      <c r="K507" s="51"/>
      <c r="L507" s="51"/>
      <c r="M507" s="7"/>
      <c r="N507" s="7"/>
      <c r="O507" s="7"/>
      <c r="P507" s="7"/>
      <c r="Q507" s="7"/>
      <c r="R507" s="7"/>
      <c r="S507" s="7"/>
      <c r="T507" s="7"/>
      <c r="U507" s="7"/>
    </row>
    <row r="508" spans="1:21" hidden="1" outlineLevel="1">
      <c r="A508" s="50"/>
      <c r="B508" s="51"/>
      <c r="C508" s="51"/>
      <c r="D508" s="51"/>
      <c r="E508" s="51"/>
      <c r="F508" s="51"/>
      <c r="G508" s="51"/>
      <c r="H508" s="51"/>
      <c r="I508" s="51"/>
      <c r="J508" s="51"/>
      <c r="K508" s="51"/>
      <c r="L508" s="51"/>
      <c r="M508" s="7"/>
      <c r="N508" s="7"/>
      <c r="O508" s="7"/>
      <c r="P508" s="7"/>
      <c r="Q508" s="7"/>
      <c r="R508" s="7"/>
      <c r="S508" s="7"/>
      <c r="T508" s="7"/>
      <c r="U508" s="7"/>
    </row>
    <row r="509" spans="1:21" hidden="1" outlineLevel="1">
      <c r="A509" s="50"/>
      <c r="B509" s="51"/>
      <c r="C509" s="51"/>
      <c r="D509" s="51"/>
      <c r="E509" s="51"/>
      <c r="F509" s="51"/>
      <c r="G509" s="51"/>
      <c r="H509" s="51"/>
      <c r="I509" s="51"/>
      <c r="J509" s="51"/>
      <c r="K509" s="51"/>
      <c r="L509" s="51"/>
      <c r="M509" s="7"/>
      <c r="N509" s="7"/>
      <c r="O509" s="7"/>
      <c r="P509" s="7"/>
      <c r="Q509" s="7"/>
      <c r="R509" s="7"/>
      <c r="S509" s="7"/>
      <c r="T509" s="7"/>
      <c r="U509" s="7"/>
    </row>
    <row r="510" spans="1:21" hidden="1" outlineLevel="1">
      <c r="A510" s="50"/>
      <c r="B510" s="51"/>
      <c r="C510" s="51"/>
      <c r="D510" s="51"/>
      <c r="E510" s="51"/>
      <c r="F510" s="51"/>
      <c r="G510" s="51"/>
      <c r="H510" s="51"/>
      <c r="I510" s="51"/>
      <c r="J510" s="51"/>
      <c r="K510" s="51"/>
      <c r="L510" s="51"/>
      <c r="M510" s="7"/>
      <c r="N510" s="7"/>
      <c r="O510" s="7"/>
      <c r="P510" s="7"/>
      <c r="Q510" s="7"/>
      <c r="R510" s="7"/>
      <c r="S510" s="7"/>
      <c r="T510" s="7"/>
      <c r="U510" s="7"/>
    </row>
    <row r="511" spans="1:21" hidden="1" outlineLevel="1">
      <c r="A511" s="50"/>
      <c r="B511" s="51"/>
      <c r="C511" s="51"/>
      <c r="D511" s="51"/>
      <c r="E511" s="51"/>
      <c r="F511" s="51"/>
      <c r="G511" s="51"/>
      <c r="H511" s="51"/>
      <c r="I511" s="51"/>
      <c r="J511" s="51"/>
      <c r="K511" s="51"/>
      <c r="L511" s="51"/>
      <c r="M511" s="7"/>
      <c r="N511" s="7"/>
      <c r="O511" s="7"/>
      <c r="P511" s="7"/>
      <c r="Q511" s="7"/>
      <c r="R511" s="7"/>
      <c r="S511" s="7"/>
      <c r="T511" s="7"/>
      <c r="U511" s="7"/>
    </row>
    <row r="512" spans="1:21" hidden="1" outlineLevel="1">
      <c r="A512" s="50"/>
      <c r="B512" s="51"/>
      <c r="C512" s="51"/>
      <c r="D512" s="51"/>
      <c r="E512" s="51"/>
      <c r="F512" s="51"/>
      <c r="G512" s="51"/>
      <c r="H512" s="51"/>
      <c r="I512" s="51"/>
      <c r="J512" s="51"/>
      <c r="K512" s="51"/>
      <c r="L512" s="51"/>
      <c r="M512" s="7"/>
      <c r="N512" s="7"/>
      <c r="O512" s="7"/>
      <c r="P512" s="7"/>
      <c r="Q512" s="7"/>
      <c r="R512" s="7"/>
      <c r="S512" s="7"/>
      <c r="T512" s="7"/>
      <c r="U512" s="7"/>
    </row>
    <row r="513" spans="1:21" hidden="1" outlineLevel="1">
      <c r="A513" s="50"/>
      <c r="B513" s="51"/>
      <c r="C513" s="51"/>
      <c r="D513" s="51"/>
      <c r="E513" s="51"/>
      <c r="F513" s="51"/>
      <c r="G513" s="51"/>
      <c r="H513" s="51"/>
      <c r="I513" s="51"/>
      <c r="J513" s="51"/>
      <c r="K513" s="51"/>
      <c r="L513" s="51"/>
      <c r="M513" s="7"/>
      <c r="N513" s="7"/>
      <c r="O513" s="7"/>
      <c r="P513" s="7"/>
      <c r="Q513" s="7"/>
      <c r="R513" s="7"/>
      <c r="S513" s="7"/>
      <c r="T513" s="7"/>
      <c r="U513" s="7"/>
    </row>
    <row r="514" spans="1:21" hidden="1" outlineLevel="1">
      <c r="A514" s="50"/>
      <c r="B514" s="51"/>
      <c r="C514" s="51"/>
      <c r="D514" s="51"/>
      <c r="E514" s="51"/>
      <c r="F514" s="51"/>
      <c r="G514" s="51"/>
      <c r="H514" s="51"/>
      <c r="I514" s="51"/>
      <c r="J514" s="51"/>
      <c r="K514" s="51"/>
      <c r="L514" s="51"/>
      <c r="M514" s="7"/>
      <c r="N514" s="7"/>
      <c r="O514" s="7"/>
      <c r="P514" s="7"/>
      <c r="Q514" s="7"/>
      <c r="R514" s="7"/>
      <c r="S514" s="7"/>
      <c r="T514" s="7"/>
      <c r="U514" s="7"/>
    </row>
    <row r="515" spans="1:21" hidden="1" outlineLevel="1">
      <c r="A515" s="50"/>
      <c r="B515" s="51"/>
      <c r="C515" s="51"/>
      <c r="D515" s="51"/>
      <c r="E515" s="51"/>
      <c r="F515" s="51"/>
      <c r="G515" s="51"/>
      <c r="H515" s="51"/>
      <c r="I515" s="51"/>
      <c r="J515" s="51"/>
      <c r="K515" s="51"/>
      <c r="L515" s="51"/>
      <c r="M515" s="7"/>
      <c r="N515" s="7"/>
      <c r="O515" s="7"/>
      <c r="P515" s="7"/>
      <c r="Q515" s="7"/>
      <c r="R515" s="7"/>
      <c r="S515" s="7"/>
      <c r="T515" s="7"/>
      <c r="U515" s="7"/>
    </row>
    <row r="516" spans="1:21" hidden="1" outlineLevel="1">
      <c r="A516" s="50"/>
      <c r="B516" s="51"/>
      <c r="C516" s="51"/>
      <c r="D516" s="51"/>
      <c r="E516" s="51"/>
      <c r="F516" s="51"/>
      <c r="G516" s="51"/>
      <c r="H516" s="51"/>
      <c r="I516" s="51"/>
      <c r="J516" s="51"/>
      <c r="K516" s="51"/>
      <c r="L516" s="51"/>
      <c r="M516" s="7"/>
      <c r="N516" s="7"/>
      <c r="O516" s="7"/>
      <c r="P516" s="7"/>
      <c r="Q516" s="7"/>
      <c r="R516" s="7"/>
      <c r="S516" s="7"/>
      <c r="T516" s="7"/>
      <c r="U516" s="7"/>
    </row>
    <row r="517" spans="1:21" hidden="1" outlineLevel="1">
      <c r="A517" s="50"/>
      <c r="B517" s="51"/>
      <c r="C517" s="51"/>
      <c r="D517" s="51"/>
      <c r="E517" s="51"/>
      <c r="F517" s="51"/>
      <c r="G517" s="51"/>
      <c r="H517" s="51"/>
      <c r="I517" s="51"/>
      <c r="J517" s="51"/>
      <c r="K517" s="51"/>
      <c r="L517" s="51"/>
      <c r="M517" s="7"/>
      <c r="N517" s="7"/>
      <c r="O517" s="7"/>
      <c r="P517" s="7"/>
      <c r="Q517" s="7"/>
      <c r="R517" s="7"/>
      <c r="S517" s="7"/>
      <c r="T517" s="7"/>
      <c r="U517" s="7"/>
    </row>
    <row r="518" spans="1:21" hidden="1" outlineLevel="1">
      <c r="A518" s="7"/>
      <c r="B518" s="51"/>
      <c r="C518" s="51"/>
      <c r="D518" s="51"/>
      <c r="E518" s="51"/>
      <c r="F518" s="51"/>
      <c r="G518" s="51"/>
      <c r="H518" s="51"/>
      <c r="I518" s="51"/>
      <c r="J518" s="51"/>
      <c r="K518" s="51"/>
      <c r="L518" s="51"/>
      <c r="M518" s="7"/>
      <c r="N518" s="7"/>
      <c r="O518" s="7"/>
      <c r="P518" s="7"/>
      <c r="Q518" s="7"/>
      <c r="R518" s="7"/>
      <c r="S518" s="7"/>
      <c r="T518" s="7"/>
      <c r="U518" s="7"/>
    </row>
    <row r="519" spans="1:21" hidden="1" outlineLevel="1">
      <c r="A519" s="7"/>
      <c r="B519" s="51"/>
      <c r="C519" s="51"/>
      <c r="D519" s="51"/>
      <c r="E519" s="51"/>
      <c r="F519" s="51"/>
      <c r="G519" s="51"/>
      <c r="H519" s="51"/>
      <c r="I519" s="51"/>
      <c r="J519" s="51"/>
      <c r="K519" s="51"/>
      <c r="L519" s="51"/>
      <c r="M519" s="7"/>
      <c r="N519" s="7"/>
      <c r="O519" s="7"/>
      <c r="P519" s="7"/>
      <c r="Q519" s="7"/>
      <c r="R519" s="7"/>
      <c r="S519" s="7"/>
      <c r="T519" s="7"/>
      <c r="U519" s="7"/>
    </row>
    <row r="520" spans="1:21" hidden="1" outlineLevel="1">
      <c r="A520" s="7"/>
      <c r="B520" s="51"/>
      <c r="C520" s="51"/>
      <c r="D520" s="51"/>
      <c r="E520" s="51"/>
      <c r="F520" s="51"/>
      <c r="G520" s="51"/>
      <c r="H520" s="51"/>
      <c r="I520" s="51"/>
      <c r="J520" s="51"/>
      <c r="K520" s="51"/>
      <c r="L520" s="51"/>
      <c r="M520" s="7"/>
      <c r="N520" s="7"/>
      <c r="O520" s="7"/>
      <c r="P520" s="7"/>
      <c r="Q520" s="7"/>
      <c r="R520" s="7"/>
      <c r="S520" s="7"/>
      <c r="T520" s="7"/>
      <c r="U520" s="7"/>
    </row>
    <row r="521" spans="1:21" hidden="1" outlineLevel="1">
      <c r="A521" s="50"/>
      <c r="B521" s="51"/>
      <c r="C521" s="51"/>
      <c r="D521" s="51"/>
      <c r="E521" s="51"/>
      <c r="F521" s="51"/>
      <c r="G521" s="51"/>
      <c r="H521" s="51"/>
      <c r="I521" s="51"/>
      <c r="J521" s="51"/>
      <c r="K521" s="51"/>
      <c r="L521" s="51"/>
      <c r="M521" s="7"/>
      <c r="N521" s="7"/>
      <c r="O521" s="7"/>
      <c r="P521" s="7"/>
      <c r="Q521" s="7"/>
      <c r="R521" s="7"/>
      <c r="S521" s="7"/>
      <c r="T521" s="7"/>
      <c r="U521" s="7"/>
    </row>
    <row r="522" spans="1:21" hidden="1" outlineLevel="1">
      <c r="A522" s="7"/>
      <c r="B522" s="51"/>
      <c r="C522" s="51"/>
      <c r="D522" s="51"/>
      <c r="E522" s="51"/>
      <c r="F522" s="51"/>
      <c r="G522" s="51"/>
      <c r="H522" s="51"/>
      <c r="I522" s="51"/>
      <c r="J522" s="51"/>
      <c r="K522" s="51"/>
      <c r="L522" s="51"/>
      <c r="M522" s="7"/>
      <c r="N522" s="7"/>
      <c r="O522" s="7"/>
      <c r="P522" s="7"/>
      <c r="Q522" s="7"/>
      <c r="R522" s="7"/>
      <c r="S522" s="7"/>
      <c r="T522" s="7"/>
      <c r="U522" s="7"/>
    </row>
    <row r="523" spans="1:21" hidden="1" outlineLevel="1">
      <c r="A523" s="7"/>
      <c r="B523" s="51"/>
      <c r="C523" s="51"/>
      <c r="D523" s="51"/>
      <c r="E523" s="51"/>
      <c r="F523" s="51"/>
      <c r="G523" s="51"/>
      <c r="H523" s="51"/>
      <c r="I523" s="51"/>
      <c r="J523" s="51"/>
      <c r="K523" s="51"/>
      <c r="L523" s="51"/>
      <c r="M523" s="7"/>
      <c r="N523" s="7"/>
      <c r="O523" s="7"/>
      <c r="P523" s="7"/>
      <c r="Q523" s="7"/>
      <c r="R523" s="7"/>
      <c r="S523" s="7"/>
      <c r="T523" s="7"/>
      <c r="U523" s="7"/>
    </row>
    <row r="524" spans="1:21" hidden="1" outlineLevel="1">
      <c r="A524" s="30"/>
      <c r="B524" s="51"/>
      <c r="C524" s="51"/>
      <c r="D524" s="51"/>
      <c r="E524" s="51"/>
      <c r="F524" s="51"/>
      <c r="G524" s="51"/>
      <c r="H524" s="51"/>
      <c r="I524" s="51"/>
      <c r="J524" s="51"/>
      <c r="K524" s="51"/>
      <c r="L524" s="51"/>
      <c r="M524" s="7"/>
      <c r="N524" s="7"/>
      <c r="O524" s="7"/>
      <c r="P524" s="7"/>
      <c r="Q524" s="7"/>
      <c r="R524" s="7"/>
      <c r="S524" s="7"/>
      <c r="T524" s="7"/>
      <c r="U524" s="7"/>
    </row>
    <row r="525" spans="1:21" hidden="1" outlineLevel="1">
      <c r="A525" s="50"/>
      <c r="B525" s="51"/>
      <c r="C525" s="51"/>
      <c r="D525" s="51"/>
      <c r="E525" s="51"/>
      <c r="F525" s="51"/>
      <c r="G525" s="51"/>
      <c r="H525" s="51"/>
      <c r="I525" s="51"/>
      <c r="J525" s="51"/>
      <c r="K525" s="51"/>
      <c r="L525" s="51"/>
      <c r="M525" s="7"/>
      <c r="N525" s="7"/>
      <c r="O525" s="7"/>
      <c r="P525" s="7"/>
      <c r="Q525" s="7"/>
      <c r="R525" s="7"/>
      <c r="S525" s="7"/>
      <c r="T525" s="7"/>
      <c r="U525" s="7"/>
    </row>
    <row r="526" spans="1:21" collapsed="1">
      <c r="A526" s="30"/>
      <c r="B526" s="51"/>
      <c r="C526" s="51"/>
      <c r="D526" s="51"/>
      <c r="E526" s="51"/>
      <c r="F526" s="51"/>
      <c r="G526" s="51"/>
      <c r="H526" s="51"/>
      <c r="I526" s="51"/>
      <c r="J526" s="51"/>
      <c r="K526" s="51"/>
      <c r="L526" s="51"/>
      <c r="M526" s="7"/>
      <c r="N526" s="7"/>
      <c r="O526" s="7"/>
      <c r="P526" s="7"/>
      <c r="Q526" s="7"/>
      <c r="R526" s="7"/>
      <c r="S526" s="7"/>
      <c r="T526" s="7"/>
      <c r="U526" s="7"/>
    </row>
    <row r="527" spans="1:21">
      <c r="A527" s="30"/>
      <c r="B527" s="51"/>
      <c r="C527" s="51"/>
      <c r="D527" s="51"/>
      <c r="E527" s="51"/>
      <c r="F527" s="51"/>
      <c r="G527" s="51"/>
      <c r="H527" s="51"/>
      <c r="I527" s="51"/>
      <c r="J527" s="51"/>
      <c r="K527" s="51"/>
      <c r="L527" s="51"/>
      <c r="M527" s="7"/>
      <c r="N527" s="7"/>
      <c r="O527" s="7"/>
      <c r="P527" s="7"/>
      <c r="Q527" s="7"/>
      <c r="R527" s="7"/>
      <c r="S527" s="7"/>
      <c r="T527" s="7"/>
      <c r="U527" s="7"/>
    </row>
    <row r="528" spans="1:21">
      <c r="A528" s="30"/>
      <c r="B528" s="51"/>
      <c r="C528" s="51"/>
      <c r="D528" s="51"/>
      <c r="E528" s="51"/>
      <c r="F528" s="51"/>
      <c r="G528" s="51"/>
      <c r="H528" s="51"/>
      <c r="I528" s="51"/>
      <c r="J528" s="51"/>
      <c r="K528" s="51"/>
      <c r="L528" s="51"/>
      <c r="M528" s="7"/>
      <c r="N528" s="7"/>
      <c r="O528" s="7"/>
      <c r="P528" s="7"/>
      <c r="Q528" s="7"/>
      <c r="R528" s="7"/>
      <c r="S528" s="7"/>
      <c r="T528" s="7"/>
      <c r="U528" s="7"/>
    </row>
    <row r="529" spans="1:21">
      <c r="A529" s="7"/>
      <c r="B529" s="51"/>
      <c r="C529" s="51"/>
      <c r="D529" s="51"/>
      <c r="E529" s="51"/>
      <c r="F529" s="51"/>
      <c r="G529" s="51"/>
      <c r="H529" s="51"/>
      <c r="I529" s="51"/>
      <c r="J529" s="51"/>
      <c r="K529" s="51"/>
      <c r="L529" s="51"/>
      <c r="M529" s="7"/>
      <c r="N529" s="7"/>
      <c r="O529" s="7"/>
      <c r="P529" s="7"/>
      <c r="Q529" s="7"/>
      <c r="R529" s="7"/>
      <c r="S529" s="7"/>
      <c r="T529" s="7"/>
      <c r="U529" s="7"/>
    </row>
    <row r="530" spans="1:21">
      <c r="A530" s="7"/>
      <c r="B530" s="51"/>
      <c r="C530" s="51"/>
      <c r="D530" s="51"/>
      <c r="E530" s="51"/>
      <c r="F530" s="51"/>
      <c r="G530" s="51"/>
      <c r="H530" s="51"/>
      <c r="I530" s="51"/>
      <c r="J530" s="51"/>
      <c r="K530" s="51"/>
      <c r="L530" s="51"/>
      <c r="M530" s="7"/>
      <c r="N530" s="7"/>
      <c r="O530" s="7"/>
      <c r="P530" s="7"/>
      <c r="Q530" s="7"/>
      <c r="R530" s="7"/>
      <c r="S530" s="7"/>
      <c r="T530" s="7"/>
      <c r="U530" s="7"/>
    </row>
    <row r="531" spans="1:21">
      <c r="A531" s="30"/>
      <c r="B531" s="51"/>
      <c r="C531" s="51"/>
      <c r="D531" s="51"/>
      <c r="E531" s="51"/>
      <c r="F531" s="51"/>
      <c r="G531" s="51"/>
      <c r="H531" s="51"/>
      <c r="I531" s="51"/>
      <c r="J531" s="51"/>
      <c r="K531" s="51"/>
      <c r="L531" s="51"/>
      <c r="M531" s="7"/>
      <c r="N531" s="7"/>
      <c r="O531" s="7"/>
      <c r="P531" s="7"/>
      <c r="Q531" s="7"/>
      <c r="R531" s="7"/>
      <c r="S531" s="7"/>
      <c r="T531" s="7"/>
      <c r="U531" s="7"/>
    </row>
    <row r="532" spans="1:21">
      <c r="A532" s="30"/>
      <c r="B532" s="51"/>
      <c r="C532" s="51"/>
      <c r="D532" s="51"/>
      <c r="E532" s="51"/>
      <c r="F532" s="51"/>
      <c r="G532" s="51"/>
      <c r="H532" s="51"/>
      <c r="I532" s="51"/>
      <c r="J532" s="51"/>
      <c r="K532" s="51"/>
      <c r="L532" s="51"/>
      <c r="M532" s="7"/>
      <c r="N532" s="7"/>
      <c r="O532" s="7"/>
      <c r="P532" s="7"/>
      <c r="Q532" s="7"/>
      <c r="R532" s="7"/>
      <c r="S532" s="7"/>
      <c r="T532" s="7"/>
      <c r="U532" s="7"/>
    </row>
    <row r="533" spans="1:21">
      <c r="A533" s="30"/>
      <c r="B533" s="51"/>
      <c r="C533" s="51"/>
      <c r="D533" s="51"/>
      <c r="E533" s="51"/>
      <c r="F533" s="51"/>
      <c r="G533" s="51"/>
      <c r="H533" s="51"/>
      <c r="I533" s="51"/>
      <c r="J533" s="51"/>
      <c r="K533" s="51"/>
      <c r="L533" s="51"/>
      <c r="M533" s="7"/>
      <c r="N533" s="7"/>
      <c r="O533" s="7"/>
      <c r="P533" s="7"/>
      <c r="Q533" s="7"/>
      <c r="R533" s="7"/>
      <c r="S533" s="7"/>
      <c r="T533" s="7"/>
      <c r="U533" s="7"/>
    </row>
    <row r="534" spans="1:21">
      <c r="A534" s="30"/>
      <c r="B534" s="51"/>
      <c r="C534" s="51"/>
      <c r="D534" s="51"/>
      <c r="E534" s="51"/>
      <c r="F534" s="51"/>
      <c r="G534" s="51"/>
      <c r="H534" s="51"/>
      <c r="I534" s="51"/>
      <c r="J534" s="51"/>
      <c r="K534" s="51"/>
      <c r="L534" s="51"/>
      <c r="M534" s="7"/>
      <c r="N534" s="7"/>
      <c r="O534" s="7"/>
      <c r="P534" s="7"/>
      <c r="Q534" s="7"/>
      <c r="R534" s="7"/>
      <c r="S534" s="7"/>
      <c r="T534" s="7"/>
      <c r="U534" s="7"/>
    </row>
    <row r="535" spans="1:21">
      <c r="A535" s="7"/>
      <c r="B535" s="7"/>
      <c r="C535" s="7"/>
      <c r="D535" s="51"/>
      <c r="E535" s="51"/>
      <c r="F535" s="51"/>
      <c r="G535" s="51"/>
      <c r="H535" s="51"/>
      <c r="I535" s="51"/>
      <c r="J535" s="51"/>
      <c r="K535" s="51"/>
      <c r="L535" s="51"/>
      <c r="M535" s="7"/>
      <c r="N535" s="7"/>
      <c r="O535" s="7"/>
      <c r="P535" s="7"/>
      <c r="Q535" s="7"/>
      <c r="R535" s="7"/>
      <c r="S535" s="7"/>
      <c r="T535" s="7"/>
      <c r="U535" s="7"/>
    </row>
    <row r="536" spans="1:21">
      <c r="A536" s="7"/>
      <c r="B536" s="7"/>
      <c r="C536" s="7"/>
      <c r="D536" s="51"/>
      <c r="E536" s="51"/>
      <c r="F536" s="51"/>
      <c r="G536" s="51"/>
      <c r="H536" s="51"/>
      <c r="I536" s="51"/>
      <c r="J536" s="51"/>
      <c r="K536" s="51"/>
      <c r="L536" s="51"/>
      <c r="M536" s="7"/>
      <c r="N536" s="7"/>
      <c r="O536" s="7"/>
      <c r="P536" s="7"/>
      <c r="Q536" s="7"/>
      <c r="R536" s="7"/>
      <c r="S536" s="7"/>
      <c r="T536" s="7"/>
      <c r="U536" s="7"/>
    </row>
    <row r="537" spans="1:21">
      <c r="A537" s="7"/>
      <c r="B537" s="7"/>
      <c r="C537" s="7"/>
      <c r="D537" s="51"/>
      <c r="E537" s="51"/>
      <c r="F537" s="51"/>
      <c r="G537" s="51"/>
      <c r="H537" s="51"/>
      <c r="I537" s="51"/>
      <c r="J537" s="51"/>
      <c r="K537" s="51"/>
      <c r="L537" s="51"/>
      <c r="M537" s="7"/>
      <c r="N537" s="7"/>
      <c r="O537" s="7"/>
      <c r="P537" s="7"/>
      <c r="Q537" s="7"/>
      <c r="R537" s="7"/>
      <c r="S537" s="7"/>
      <c r="T537" s="7"/>
      <c r="U537" s="7"/>
    </row>
    <row r="538" spans="1:21">
      <c r="A538" s="7"/>
      <c r="B538" s="7"/>
      <c r="C538" s="7"/>
      <c r="D538" s="51"/>
      <c r="E538" s="51"/>
      <c r="F538" s="51"/>
      <c r="G538" s="51"/>
      <c r="H538" s="51"/>
      <c r="I538" s="51"/>
      <c r="J538" s="51"/>
      <c r="K538" s="51"/>
      <c r="L538" s="51"/>
      <c r="M538" s="7"/>
      <c r="N538" s="7"/>
      <c r="O538" s="7"/>
      <c r="P538" s="7"/>
      <c r="Q538" s="7"/>
      <c r="R538" s="7"/>
      <c r="S538" s="7"/>
      <c r="T538" s="7"/>
      <c r="U538" s="7"/>
    </row>
    <row r="539" spans="1:21">
      <c r="A539" s="7"/>
      <c r="B539" s="7"/>
      <c r="C539" s="7"/>
      <c r="D539" s="51"/>
      <c r="E539" s="51"/>
      <c r="F539" s="51"/>
      <c r="G539" s="51"/>
      <c r="H539" s="51"/>
      <c r="I539" s="51"/>
      <c r="J539" s="51"/>
      <c r="K539" s="51"/>
      <c r="L539" s="51"/>
      <c r="M539" s="7"/>
      <c r="N539" s="7"/>
      <c r="O539" s="7"/>
      <c r="P539" s="7"/>
      <c r="Q539" s="7"/>
      <c r="R539" s="7"/>
      <c r="S539" s="7"/>
      <c r="T539" s="7"/>
      <c r="U539" s="7"/>
    </row>
    <row r="540" spans="1:21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</row>
    <row r="541" spans="1:2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</row>
    <row r="542" spans="1:21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</row>
    <row r="543" spans="1:21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</row>
    <row r="544" spans="1:21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</row>
    <row r="545" spans="1:21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</row>
    <row r="546" spans="1:21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</row>
    <row r="547" spans="1:21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</row>
    <row r="548" spans="1:21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</row>
    <row r="549" spans="1:21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</row>
    <row r="550" spans="1:21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</row>
    <row r="551" spans="1:2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</row>
    <row r="552" spans="1:21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</row>
    <row r="553" spans="1:21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</row>
    <row r="554" spans="1:21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</row>
    <row r="555" spans="1:21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</row>
    <row r="556" spans="1:21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</row>
    <row r="557" spans="1:21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</row>
    <row r="558" spans="1:21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</row>
    <row r="559" spans="1:21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</row>
    <row r="560" spans="1:21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</row>
    <row r="561" spans="1:2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</row>
    <row r="562" spans="1:21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</row>
    <row r="563" spans="1:21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</row>
    <row r="564" spans="1:21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</row>
    <row r="565" spans="1:21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</row>
    <row r="566" spans="1:21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</row>
    <row r="567" spans="1:21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</row>
    <row r="568" spans="1:21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</row>
    <row r="569" spans="1:21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</row>
    <row r="570" spans="1:21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</row>
    <row r="571" spans="1:2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</row>
    <row r="572" spans="1:21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</row>
    <row r="573" spans="1:21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</row>
    <row r="574" spans="1:21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</row>
    <row r="575" spans="1:21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</row>
    <row r="576" spans="1:21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</row>
    <row r="577" spans="1:21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</row>
    <row r="578" spans="1:21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</row>
    <row r="579" spans="1:21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</row>
    <row r="580" spans="1:21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</row>
    <row r="581" spans="1:2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</row>
    <row r="582" spans="1:21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</row>
    <row r="583" spans="1:21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</row>
    <row r="584" spans="1:21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</row>
    <row r="585" spans="1:21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</row>
    <row r="586" spans="1:21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</row>
    <row r="587" spans="1:21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</row>
    <row r="588" spans="1:21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</row>
    <row r="589" spans="1:21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</row>
    <row r="590" spans="1:21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</row>
    <row r="591" spans="1:2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</row>
    <row r="592" spans="1:21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</row>
    <row r="593" spans="1:21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</row>
    <row r="594" spans="1:21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</row>
    <row r="595" spans="1:21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</row>
    <row r="596" spans="1:21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</row>
    <row r="597" spans="1:21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</row>
    <row r="598" spans="1:21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</row>
    <row r="599" spans="1:21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</row>
    <row r="600" spans="1:21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</row>
    <row r="601" spans="1:2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</row>
    <row r="602" spans="1:21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</row>
    <row r="603" spans="1:21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</row>
    <row r="604" spans="1:21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</row>
    <row r="605" spans="1:21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</row>
    <row r="606" spans="1:21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</row>
    <row r="607" spans="1:21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</row>
    <row r="608" spans="1:21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</row>
    <row r="609" spans="1:21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</row>
    <row r="610" spans="1:21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</row>
    <row r="611" spans="1:2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</row>
    <row r="612" spans="1:21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</row>
    <row r="613" spans="1:21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</row>
    <row r="614" spans="1:21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</row>
    <row r="615" spans="1:21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</row>
    <row r="616" spans="1:21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</row>
    <row r="617" spans="1:21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</row>
    <row r="618" spans="1:21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</row>
    <row r="619" spans="1:21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</row>
    <row r="620" spans="1:21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</row>
    <row r="621" spans="1: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</row>
    <row r="622" spans="1:21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</row>
    <row r="623" spans="1:21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</row>
    <row r="624" spans="1:21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</row>
    <row r="625" spans="1:21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</row>
    <row r="626" spans="1:21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</row>
    <row r="627" spans="1:21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</row>
    <row r="628" spans="1:21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</row>
    <row r="629" spans="1:21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</row>
    <row r="630" spans="1:21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</row>
    <row r="631" spans="1:2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</row>
    <row r="632" spans="1:21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</row>
    <row r="633" spans="1:21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</row>
    <row r="634" spans="1:21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</row>
    <row r="635" spans="1:21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</row>
    <row r="636" spans="1:21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</row>
    <row r="637" spans="1:21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</row>
    <row r="638" spans="1:21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</row>
    <row r="639" spans="1:21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</row>
    <row r="640" spans="1:21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</row>
    <row r="641" spans="1:2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</row>
    <row r="642" spans="1:21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</row>
    <row r="643" spans="1:21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</row>
    <row r="644" spans="1:21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</row>
    <row r="645" spans="1:21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</row>
    <row r="646" spans="1:21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</row>
    <row r="647" spans="1:21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</row>
    <row r="648" spans="1:21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</row>
    <row r="649" spans="1:21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</row>
    <row r="650" spans="1:21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</row>
    <row r="651" spans="1:2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</row>
    <row r="652" spans="1:21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</row>
    <row r="653" spans="1:21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</row>
    <row r="654" spans="1:21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</row>
    <row r="655" spans="1:21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</row>
    <row r="656" spans="1:21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</row>
    <row r="657" spans="1:21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</row>
    <row r="658" spans="1:21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</row>
    <row r="659" spans="1:21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</row>
    <row r="660" spans="1:21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</row>
    <row r="661" spans="1:2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</row>
    <row r="662" spans="1:21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</row>
    <row r="663" spans="1:21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</row>
    <row r="664" spans="1:21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</row>
    <row r="665" spans="1:21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</row>
    <row r="666" spans="1:21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</row>
    <row r="667" spans="1:21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</row>
    <row r="668" spans="1:21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</row>
    <row r="669" spans="1:21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</row>
    <row r="670" spans="1:21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</row>
    <row r="671" spans="1:2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</row>
    <row r="672" spans="1:21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</row>
    <row r="673" spans="1:21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</row>
    <row r="674" spans="1:21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</row>
    <row r="675" spans="1:21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</row>
    <row r="676" spans="1:21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</row>
    <row r="677" spans="1:21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</row>
    <row r="678" spans="1:21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</row>
    <row r="679" spans="1:21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</row>
    <row r="680" spans="1:21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</row>
    <row r="681" spans="1:2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</row>
    <row r="682" spans="1:21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</row>
    <row r="683" spans="1:21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</row>
    <row r="684" spans="1:21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</row>
    <row r="685" spans="1:21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</row>
    <row r="686" spans="1:21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</row>
    <row r="687" spans="1:21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</row>
    <row r="688" spans="1:21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</row>
    <row r="689" spans="1:21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</row>
    <row r="690" spans="1:21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</row>
    <row r="691" spans="1:2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</row>
    <row r="692" spans="1:21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</row>
    <row r="693" spans="1:21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</row>
    <row r="694" spans="1:21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</row>
    <row r="695" spans="1:21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</row>
    <row r="696" spans="1:21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</row>
    <row r="697" spans="1:21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</row>
    <row r="698" spans="1:21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</row>
    <row r="699" spans="1:21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</row>
    <row r="700" spans="1:21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</row>
    <row r="701" spans="1:2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</row>
    <row r="702" spans="1:21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</row>
    <row r="703" spans="1:21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</row>
    <row r="704" spans="1:21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</row>
    <row r="705" spans="1:21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</row>
    <row r="706" spans="1:21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</row>
    <row r="707" spans="1:21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</row>
    <row r="708" spans="1:21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</row>
    <row r="709" spans="1:21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</row>
    <row r="710" spans="1:21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</row>
    <row r="711" spans="1:2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</row>
    <row r="712" spans="1:21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</row>
    <row r="713" spans="1:21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</row>
    <row r="714" spans="1:21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</row>
    <row r="715" spans="1:21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</row>
    <row r="716" spans="1:21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</row>
    <row r="717" spans="1:21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</row>
    <row r="718" spans="1:21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</row>
    <row r="719" spans="1:21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</row>
    <row r="720" spans="1:21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</row>
    <row r="721" spans="1: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</row>
    <row r="722" spans="1:21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</row>
    <row r="723" spans="1:21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</row>
    <row r="724" spans="1:21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</row>
    <row r="725" spans="1:21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</row>
    <row r="726" spans="1:21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</row>
    <row r="727" spans="1:21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</row>
    <row r="728" spans="1:21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</row>
    <row r="729" spans="1:21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</row>
    <row r="730" spans="1:21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</row>
    <row r="731" spans="1:2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</row>
    <row r="732" spans="1:21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</row>
    <row r="733" spans="1:21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</row>
    <row r="734" spans="1:21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</row>
    <row r="735" spans="1:21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</row>
    <row r="736" spans="1:21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</row>
    <row r="737" spans="1:21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</row>
    <row r="738" spans="1:21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</row>
    <row r="739" spans="1:21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</row>
    <row r="740" spans="1:21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</row>
    <row r="741" spans="1:2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</row>
    <row r="742" spans="1:21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</row>
    <row r="743" spans="1:21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</row>
    <row r="744" spans="1:21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</row>
    <row r="745" spans="1:21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</row>
    <row r="746" spans="1:21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</row>
    <row r="747" spans="1:21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</row>
    <row r="748" spans="1:21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</row>
  </sheetData>
  <pageMargins left="0.75" right="0.75" top="1" bottom="1" header="0.5" footer="0.5"/>
  <pageSetup scale="46" orientation="landscape" r:id="rId1"/>
  <headerFooter alignWithMargins="0">
    <oddHeader>&amp;L&amp;12Enron's Generation&amp;RCONFIDENTIAL</oddHeader>
    <oddFooter>&amp;L&amp;D&amp;C&amp;F&amp;RPage &amp;P</oddFooter>
  </headerFooter>
  <rowBreaks count="9" manualBreakCount="9">
    <brk id="206" max="65535" man="1"/>
    <brk id="297" max="65535" man="1"/>
    <brk id="348" max="65535" man="1"/>
    <brk id="401" max="65535" man="1"/>
    <brk id="456" max="65535" man="1"/>
    <brk id="477" max="65535" man="1"/>
    <brk id="527" max="65535" man="1"/>
    <brk id="590" max="65535" man="1"/>
    <brk id="611" max="65535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L71"/>
  <sheetViews>
    <sheetView zoomScale="75" workbookViewId="0"/>
  </sheetViews>
  <sheetFormatPr defaultRowHeight="12.75"/>
  <cols>
    <col min="1" max="1" width="44" bestFit="1" customWidth="1"/>
    <col min="2" max="22" width="10.7109375" customWidth="1"/>
  </cols>
  <sheetData>
    <row r="2" spans="1:22" ht="18.75">
      <c r="A2" s="28" t="s">
        <v>86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7"/>
    </row>
    <row r="3" spans="1:22">
      <c r="A3" s="30"/>
      <c r="B3" s="17"/>
      <c r="C3" s="17"/>
      <c r="D3" s="17"/>
      <c r="E3" s="17"/>
      <c r="F3" s="17"/>
      <c r="G3" s="95"/>
      <c r="H3" s="17"/>
      <c r="I3" s="17"/>
      <c r="J3" s="17"/>
      <c r="K3" s="17"/>
      <c r="L3" s="17"/>
      <c r="M3" s="95"/>
      <c r="N3" s="17"/>
      <c r="O3" s="17"/>
      <c r="P3" s="17"/>
      <c r="Q3" s="17"/>
      <c r="R3" s="17"/>
      <c r="S3" s="95"/>
      <c r="T3" s="17"/>
      <c r="U3" s="17"/>
      <c r="V3" s="7"/>
    </row>
    <row r="4" spans="1:22">
      <c r="A4" s="121"/>
      <c r="B4" s="125">
        <v>3</v>
      </c>
      <c r="C4" s="125">
        <v>4</v>
      </c>
      <c r="D4" s="125">
        <v>5</v>
      </c>
      <c r="E4" s="126">
        <v>6</v>
      </c>
      <c r="F4" s="125">
        <v>7</v>
      </c>
      <c r="G4" s="125">
        <v>8</v>
      </c>
      <c r="H4" s="125">
        <v>9</v>
      </c>
      <c r="I4" s="125">
        <v>10</v>
      </c>
      <c r="J4" s="125">
        <v>11</v>
      </c>
      <c r="K4" s="126">
        <v>12</v>
      </c>
      <c r="L4" s="125">
        <v>13</v>
      </c>
      <c r="M4" s="125">
        <v>14</v>
      </c>
      <c r="N4" s="125">
        <v>15</v>
      </c>
      <c r="O4" s="125">
        <v>16</v>
      </c>
      <c r="P4" s="125">
        <v>17</v>
      </c>
      <c r="Q4" s="126">
        <v>18</v>
      </c>
      <c r="R4" s="125">
        <v>19</v>
      </c>
      <c r="S4" s="125">
        <v>20</v>
      </c>
      <c r="T4" s="125">
        <v>21</v>
      </c>
      <c r="U4" s="125">
        <v>22</v>
      </c>
      <c r="V4" s="7"/>
    </row>
    <row r="5" spans="1:22" ht="13.5" thickBot="1">
      <c r="A5" s="119" t="s">
        <v>21</v>
      </c>
      <c r="B5" s="8">
        <v>2001</v>
      </c>
      <c r="C5" s="8">
        <v>2002</v>
      </c>
      <c r="D5" s="8">
        <v>2003</v>
      </c>
      <c r="E5" s="8">
        <v>2004</v>
      </c>
      <c r="F5" s="8">
        <v>2005</v>
      </c>
      <c r="G5" s="8">
        <v>2006</v>
      </c>
      <c r="H5" s="8">
        <v>2007</v>
      </c>
      <c r="I5" s="8">
        <v>2008</v>
      </c>
      <c r="J5" s="8">
        <v>2009</v>
      </c>
      <c r="K5" s="8">
        <v>2010</v>
      </c>
      <c r="L5" s="8">
        <v>2011</v>
      </c>
      <c r="M5" s="8">
        <v>2012</v>
      </c>
      <c r="N5" s="8">
        <v>2013</v>
      </c>
      <c r="O5" s="8">
        <v>2014</v>
      </c>
      <c r="P5" s="8">
        <v>2015</v>
      </c>
      <c r="Q5" s="8">
        <v>2016</v>
      </c>
      <c r="R5" s="8">
        <v>2017</v>
      </c>
      <c r="S5" s="8">
        <v>2018</v>
      </c>
      <c r="T5" s="8">
        <v>2019</v>
      </c>
      <c r="U5" s="8">
        <v>2020</v>
      </c>
      <c r="V5" s="7"/>
    </row>
    <row r="6" spans="1:22">
      <c r="A6" s="121"/>
      <c r="B6" s="127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7"/>
    </row>
    <row r="7" spans="1:22">
      <c r="A7" s="121"/>
      <c r="B7" s="127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7"/>
    </row>
    <row r="8" spans="1:22">
      <c r="A8" s="122" t="s">
        <v>36</v>
      </c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7"/>
    </row>
    <row r="9" spans="1:22">
      <c r="A9" s="122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7"/>
    </row>
    <row r="10" spans="1:22">
      <c r="A10" s="18" t="s">
        <v>78</v>
      </c>
      <c r="B10" s="180">
        <f>'Project Financials'!B34</f>
        <v>0</v>
      </c>
      <c r="C10" s="180">
        <f>'Project Financials'!C34</f>
        <v>0</v>
      </c>
      <c r="D10" s="180">
        <f>'Project Financials'!D34</f>
        <v>0</v>
      </c>
      <c r="E10" s="180">
        <f>'Project Financials'!E34</f>
        <v>0</v>
      </c>
      <c r="F10" s="180">
        <f>'Project Financials'!F34</f>
        <v>0</v>
      </c>
      <c r="G10" s="180">
        <f>'Project Financials'!G34</f>
        <v>0</v>
      </c>
      <c r="H10" s="180">
        <f>'Project Financials'!H34</f>
        <v>0</v>
      </c>
      <c r="I10" s="180">
        <f>'Project Financials'!I34</f>
        <v>0</v>
      </c>
      <c r="J10" s="180">
        <f>'Project Financials'!J34</f>
        <v>0</v>
      </c>
      <c r="K10" s="180">
        <f>'Project Financials'!K34</f>
        <v>0</v>
      </c>
      <c r="L10" s="180">
        <f>'Project Financials'!L34</f>
        <v>0</v>
      </c>
      <c r="M10" s="180">
        <f>'Project Financials'!M34</f>
        <v>0</v>
      </c>
      <c r="N10" s="180">
        <f>'Project Financials'!N34</f>
        <v>0</v>
      </c>
      <c r="O10" s="180">
        <f>'Project Financials'!O34</f>
        <v>0</v>
      </c>
      <c r="P10" s="180">
        <f>'Project Financials'!P34</f>
        <v>0</v>
      </c>
      <c r="Q10" s="180">
        <f>'Project Financials'!Q34</f>
        <v>0</v>
      </c>
      <c r="R10" s="180">
        <f>'Project Financials'!R34</f>
        <v>0</v>
      </c>
      <c r="S10" s="180">
        <f>'Project Financials'!S34</f>
        <v>0</v>
      </c>
      <c r="T10" s="180">
        <f>'Project Financials'!T34</f>
        <v>0</v>
      </c>
      <c r="U10" s="180">
        <f>'Project Financials'!U34</f>
        <v>0</v>
      </c>
      <c r="V10" s="7"/>
    </row>
    <row r="11" spans="1:22">
      <c r="A11" s="18" t="s">
        <v>46</v>
      </c>
      <c r="B11" s="180">
        <f>'Project Financials'!B28</f>
        <v>0</v>
      </c>
      <c r="C11" s="180">
        <f>'Project Financials'!C28</f>
        <v>0</v>
      </c>
      <c r="D11" s="180">
        <f>'Project Financials'!D28</f>
        <v>0</v>
      </c>
      <c r="E11" s="180">
        <f>'Project Financials'!E28</f>
        <v>0</v>
      </c>
      <c r="F11" s="180">
        <f>'Project Financials'!F28</f>
        <v>0</v>
      </c>
      <c r="G11" s="180">
        <f>'Project Financials'!G28</f>
        <v>0</v>
      </c>
      <c r="H11" s="180">
        <f>'Project Financials'!H28</f>
        <v>0</v>
      </c>
      <c r="I11" s="180">
        <f>'Project Financials'!I28</f>
        <v>0</v>
      </c>
      <c r="J11" s="180">
        <f>'Project Financials'!J28</f>
        <v>0</v>
      </c>
      <c r="K11" s="180">
        <f>'Project Financials'!K28</f>
        <v>0</v>
      </c>
      <c r="L11" s="180">
        <f>'Project Financials'!L28</f>
        <v>0</v>
      </c>
      <c r="M11" s="180">
        <f>'Project Financials'!M28</f>
        <v>0</v>
      </c>
      <c r="N11" s="180">
        <f>'Project Financials'!N28</f>
        <v>0</v>
      </c>
      <c r="O11" s="180">
        <f>'Project Financials'!O28</f>
        <v>0</v>
      </c>
      <c r="P11" s="180">
        <f>'Project Financials'!P28</f>
        <v>0</v>
      </c>
      <c r="Q11" s="180">
        <f>'Project Financials'!Q28</f>
        <v>0</v>
      </c>
      <c r="R11" s="180">
        <f>'Project Financials'!R28</f>
        <v>0</v>
      </c>
      <c r="S11" s="180">
        <f>'Project Financials'!S28</f>
        <v>0</v>
      </c>
      <c r="T11" s="180">
        <f>'Project Financials'!T28</f>
        <v>0</v>
      </c>
      <c r="U11" s="180">
        <f>'Project Financials'!U28</f>
        <v>0</v>
      </c>
      <c r="V11" s="7"/>
    </row>
    <row r="12" spans="1:22" ht="15">
      <c r="A12" s="18" t="s">
        <v>62</v>
      </c>
      <c r="B12" s="212">
        <v>0</v>
      </c>
      <c r="C12" s="212">
        <v>0</v>
      </c>
      <c r="D12" s="212">
        <v>0</v>
      </c>
      <c r="E12" s="212">
        <v>0</v>
      </c>
      <c r="F12" s="212">
        <v>0</v>
      </c>
      <c r="G12" s="212">
        <v>0</v>
      </c>
      <c r="H12" s="212">
        <v>0</v>
      </c>
      <c r="I12" s="212">
        <v>0</v>
      </c>
      <c r="J12" s="212">
        <v>0</v>
      </c>
      <c r="K12" s="212">
        <v>0</v>
      </c>
      <c r="L12" s="212">
        <v>0</v>
      </c>
      <c r="M12" s="212">
        <v>0</v>
      </c>
      <c r="N12" s="212">
        <v>0</v>
      </c>
      <c r="O12" s="212">
        <v>0</v>
      </c>
      <c r="P12" s="212">
        <v>0</v>
      </c>
      <c r="Q12" s="212">
        <v>0</v>
      </c>
      <c r="R12" s="212">
        <v>0</v>
      </c>
      <c r="S12" s="212">
        <v>0</v>
      </c>
      <c r="T12" s="212">
        <v>0</v>
      </c>
      <c r="U12" s="212">
        <v>0</v>
      </c>
      <c r="V12" s="7"/>
    </row>
    <row r="13" spans="1:22">
      <c r="A13" s="123" t="s">
        <v>45</v>
      </c>
      <c r="B13" s="213">
        <f t="shared" ref="B13:U13" si="0">SUM(B10:B12)</f>
        <v>0</v>
      </c>
      <c r="C13" s="213">
        <f t="shared" si="0"/>
        <v>0</v>
      </c>
      <c r="D13" s="213">
        <f t="shared" si="0"/>
        <v>0</v>
      </c>
      <c r="E13" s="213">
        <f t="shared" si="0"/>
        <v>0</v>
      </c>
      <c r="F13" s="213">
        <f t="shared" si="0"/>
        <v>0</v>
      </c>
      <c r="G13" s="213">
        <f t="shared" si="0"/>
        <v>0</v>
      </c>
      <c r="H13" s="213">
        <f t="shared" si="0"/>
        <v>0</v>
      </c>
      <c r="I13" s="213">
        <f t="shared" si="0"/>
        <v>0</v>
      </c>
      <c r="J13" s="213">
        <f t="shared" si="0"/>
        <v>0</v>
      </c>
      <c r="K13" s="213">
        <f t="shared" si="0"/>
        <v>0</v>
      </c>
      <c r="L13" s="213">
        <f t="shared" si="0"/>
        <v>0</v>
      </c>
      <c r="M13" s="213">
        <f t="shared" si="0"/>
        <v>0</v>
      </c>
      <c r="N13" s="213">
        <f t="shared" si="0"/>
        <v>0</v>
      </c>
      <c r="O13" s="213">
        <f t="shared" si="0"/>
        <v>0</v>
      </c>
      <c r="P13" s="213">
        <f t="shared" si="0"/>
        <v>0</v>
      </c>
      <c r="Q13" s="213">
        <f t="shared" si="0"/>
        <v>0</v>
      </c>
      <c r="R13" s="213">
        <f t="shared" si="0"/>
        <v>0</v>
      </c>
      <c r="S13" s="213">
        <f t="shared" si="0"/>
        <v>0</v>
      </c>
      <c r="T13" s="213">
        <f t="shared" si="0"/>
        <v>0</v>
      </c>
      <c r="U13" s="213">
        <f t="shared" si="0"/>
        <v>0</v>
      </c>
      <c r="V13" s="7"/>
    </row>
    <row r="14" spans="1:22">
      <c r="A14" s="18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7"/>
    </row>
    <row r="15" spans="1:22">
      <c r="A15" s="18" t="s">
        <v>17</v>
      </c>
      <c r="B15" s="154">
        <f>Assumptions!$C$40</f>
        <v>0</v>
      </c>
      <c r="C15" s="154">
        <f>Assumptions!$C$40</f>
        <v>0</v>
      </c>
      <c r="D15" s="154">
        <f>Assumptions!$C$40</f>
        <v>0</v>
      </c>
      <c r="E15" s="154">
        <f>Assumptions!$C$40</f>
        <v>0</v>
      </c>
      <c r="F15" s="154">
        <f>Assumptions!$C$40</f>
        <v>0</v>
      </c>
      <c r="G15" s="154">
        <f>Assumptions!$C$40</f>
        <v>0</v>
      </c>
      <c r="H15" s="154">
        <f>Assumptions!$C$40</f>
        <v>0</v>
      </c>
      <c r="I15" s="154">
        <f>Assumptions!$C$40</f>
        <v>0</v>
      </c>
      <c r="J15" s="154">
        <f>Assumptions!$C$40</f>
        <v>0</v>
      </c>
      <c r="K15" s="154">
        <f>Assumptions!$C$40</f>
        <v>0</v>
      </c>
      <c r="L15" s="154">
        <f>Assumptions!$C$40</f>
        <v>0</v>
      </c>
      <c r="M15" s="154">
        <f>Assumptions!$C$40</f>
        <v>0</v>
      </c>
      <c r="N15" s="154">
        <f>Assumptions!$C$40</f>
        <v>0</v>
      </c>
      <c r="O15" s="154">
        <f>Assumptions!$C$40</f>
        <v>0</v>
      </c>
      <c r="P15" s="154">
        <f>Assumptions!$C$40</f>
        <v>0</v>
      </c>
      <c r="Q15" s="154">
        <f>Assumptions!$C$40</f>
        <v>0</v>
      </c>
      <c r="R15" s="154">
        <f>Assumptions!$C$40</f>
        <v>0</v>
      </c>
      <c r="S15" s="154">
        <f>Assumptions!$C$40</f>
        <v>0</v>
      </c>
      <c r="T15" s="154">
        <f>Assumptions!$C$40</f>
        <v>0</v>
      </c>
      <c r="U15" s="154">
        <f>Assumptions!$C$40</f>
        <v>0</v>
      </c>
      <c r="V15" s="7"/>
    </row>
    <row r="16" spans="1:22">
      <c r="A16" s="18" t="s">
        <v>47</v>
      </c>
      <c r="B16" s="211">
        <f t="shared" ref="B16:U16" si="1">B13*B15</f>
        <v>0</v>
      </c>
      <c r="C16" s="211">
        <f t="shared" si="1"/>
        <v>0</v>
      </c>
      <c r="D16" s="211">
        <f t="shared" si="1"/>
        <v>0</v>
      </c>
      <c r="E16" s="211">
        <f t="shared" si="1"/>
        <v>0</v>
      </c>
      <c r="F16" s="211">
        <f t="shared" si="1"/>
        <v>0</v>
      </c>
      <c r="G16" s="211">
        <f t="shared" si="1"/>
        <v>0</v>
      </c>
      <c r="H16" s="211">
        <f t="shared" si="1"/>
        <v>0</v>
      </c>
      <c r="I16" s="211">
        <f t="shared" si="1"/>
        <v>0</v>
      </c>
      <c r="J16" s="211">
        <f t="shared" si="1"/>
        <v>0</v>
      </c>
      <c r="K16" s="211">
        <f t="shared" si="1"/>
        <v>0</v>
      </c>
      <c r="L16" s="211">
        <f t="shared" si="1"/>
        <v>0</v>
      </c>
      <c r="M16" s="211">
        <f t="shared" si="1"/>
        <v>0</v>
      </c>
      <c r="N16" s="211">
        <f t="shared" si="1"/>
        <v>0</v>
      </c>
      <c r="O16" s="211">
        <f t="shared" si="1"/>
        <v>0</v>
      </c>
      <c r="P16" s="211">
        <f t="shared" si="1"/>
        <v>0</v>
      </c>
      <c r="Q16" s="211">
        <f t="shared" si="1"/>
        <v>0</v>
      </c>
      <c r="R16" s="211">
        <f t="shared" si="1"/>
        <v>0</v>
      </c>
      <c r="S16" s="211">
        <f t="shared" si="1"/>
        <v>0</v>
      </c>
      <c r="T16" s="211">
        <f t="shared" si="1"/>
        <v>0</v>
      </c>
      <c r="U16" s="211">
        <f t="shared" si="1"/>
        <v>0</v>
      </c>
      <c r="V16" s="7"/>
    </row>
    <row r="17" spans="1:22">
      <c r="A17" s="18"/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7"/>
    </row>
    <row r="18" spans="1:22">
      <c r="A18" s="18" t="s">
        <v>48</v>
      </c>
      <c r="B18" s="180">
        <v>0</v>
      </c>
      <c r="C18" s="180">
        <f t="shared" ref="C18:Q18" si="2">B22</f>
        <v>0</v>
      </c>
      <c r="D18" s="180">
        <f t="shared" si="2"/>
        <v>0</v>
      </c>
      <c r="E18" s="180">
        <f t="shared" si="2"/>
        <v>0</v>
      </c>
      <c r="F18" s="180">
        <f t="shared" si="2"/>
        <v>0</v>
      </c>
      <c r="G18" s="180">
        <f t="shared" si="2"/>
        <v>0</v>
      </c>
      <c r="H18" s="180">
        <f t="shared" si="2"/>
        <v>0</v>
      </c>
      <c r="I18" s="180">
        <f t="shared" si="2"/>
        <v>0</v>
      </c>
      <c r="J18" s="180">
        <f t="shared" si="2"/>
        <v>0</v>
      </c>
      <c r="K18" s="180">
        <f t="shared" si="2"/>
        <v>0</v>
      </c>
      <c r="L18" s="180">
        <f t="shared" si="2"/>
        <v>0</v>
      </c>
      <c r="M18" s="180">
        <f t="shared" si="2"/>
        <v>0</v>
      </c>
      <c r="N18" s="180">
        <f t="shared" si="2"/>
        <v>0</v>
      </c>
      <c r="O18" s="180">
        <f t="shared" si="2"/>
        <v>0</v>
      </c>
      <c r="P18" s="180">
        <f t="shared" si="2"/>
        <v>0</v>
      </c>
      <c r="Q18" s="180">
        <f t="shared" si="2"/>
        <v>0</v>
      </c>
      <c r="R18" s="180">
        <v>0</v>
      </c>
      <c r="S18" s="180">
        <f>R22</f>
        <v>0</v>
      </c>
      <c r="T18" s="180">
        <f>S22</f>
        <v>0</v>
      </c>
      <c r="U18" s="180">
        <f>T22</f>
        <v>0</v>
      </c>
      <c r="V18" s="7"/>
    </row>
    <row r="19" spans="1:22">
      <c r="A19" s="18" t="s">
        <v>49</v>
      </c>
      <c r="B19" s="182">
        <f t="shared" ref="B19:U20" si="3">IF(B2&gt;2020,0,IF(B16&lt;0,-B16,0))</f>
        <v>0</v>
      </c>
      <c r="C19" s="182">
        <f t="shared" si="3"/>
        <v>0</v>
      </c>
      <c r="D19" s="182">
        <f t="shared" si="3"/>
        <v>0</v>
      </c>
      <c r="E19" s="182">
        <f t="shared" si="3"/>
        <v>0</v>
      </c>
      <c r="F19" s="182">
        <f t="shared" si="3"/>
        <v>0</v>
      </c>
      <c r="G19" s="182">
        <f t="shared" si="3"/>
        <v>0</v>
      </c>
      <c r="H19" s="182">
        <f t="shared" si="3"/>
        <v>0</v>
      </c>
      <c r="I19" s="182">
        <f t="shared" si="3"/>
        <v>0</v>
      </c>
      <c r="J19" s="182">
        <f t="shared" si="3"/>
        <v>0</v>
      </c>
      <c r="K19" s="182">
        <f t="shared" si="3"/>
        <v>0</v>
      </c>
      <c r="L19" s="182">
        <f t="shared" si="3"/>
        <v>0</v>
      </c>
      <c r="M19" s="182">
        <f t="shared" si="3"/>
        <v>0</v>
      </c>
      <c r="N19" s="182">
        <f t="shared" si="3"/>
        <v>0</v>
      </c>
      <c r="O19" s="182">
        <f t="shared" si="3"/>
        <v>0</v>
      </c>
      <c r="P19" s="182">
        <f t="shared" si="3"/>
        <v>0</v>
      </c>
      <c r="Q19" s="182">
        <f t="shared" si="3"/>
        <v>0</v>
      </c>
      <c r="R19" s="182">
        <f t="shared" si="3"/>
        <v>0</v>
      </c>
      <c r="S19" s="182">
        <f t="shared" si="3"/>
        <v>0</v>
      </c>
      <c r="T19" s="182">
        <f t="shared" si="3"/>
        <v>0</v>
      </c>
      <c r="U19" s="182">
        <f t="shared" si="3"/>
        <v>0</v>
      </c>
      <c r="V19" s="7"/>
    </row>
    <row r="20" spans="1:22">
      <c r="A20" s="18" t="s">
        <v>50</v>
      </c>
      <c r="B20" s="182">
        <f t="shared" si="3"/>
        <v>0</v>
      </c>
      <c r="C20" s="182">
        <f t="shared" si="3"/>
        <v>0</v>
      </c>
      <c r="D20" s="182">
        <f t="shared" si="3"/>
        <v>0</v>
      </c>
      <c r="E20" s="182">
        <f t="shared" si="3"/>
        <v>0</v>
      </c>
      <c r="F20" s="182">
        <f t="shared" si="3"/>
        <v>0</v>
      </c>
      <c r="G20" s="182">
        <f t="shared" si="3"/>
        <v>0</v>
      </c>
      <c r="H20" s="182">
        <f t="shared" si="3"/>
        <v>0</v>
      </c>
      <c r="I20" s="182">
        <f t="shared" si="3"/>
        <v>0</v>
      </c>
      <c r="J20" s="182">
        <f t="shared" si="3"/>
        <v>0</v>
      </c>
      <c r="K20" s="182">
        <f t="shared" si="3"/>
        <v>0</v>
      </c>
      <c r="L20" s="182">
        <f t="shared" si="3"/>
        <v>0</v>
      </c>
      <c r="M20" s="182">
        <f t="shared" si="3"/>
        <v>0</v>
      </c>
      <c r="N20" s="182">
        <f t="shared" si="3"/>
        <v>0</v>
      </c>
      <c r="O20" s="182">
        <f t="shared" si="3"/>
        <v>0</v>
      </c>
      <c r="P20" s="182">
        <f t="shared" si="3"/>
        <v>0</v>
      </c>
      <c r="Q20" s="182">
        <f t="shared" si="3"/>
        <v>0</v>
      </c>
      <c r="R20" s="182">
        <f t="shared" si="3"/>
        <v>0</v>
      </c>
      <c r="S20" s="182">
        <f t="shared" si="3"/>
        <v>0</v>
      </c>
      <c r="T20" s="182">
        <f t="shared" si="3"/>
        <v>0</v>
      </c>
      <c r="U20" s="182">
        <f t="shared" si="3"/>
        <v>0</v>
      </c>
      <c r="V20" s="7"/>
    </row>
    <row r="21" spans="1:22">
      <c r="A21" s="16" t="s">
        <v>51</v>
      </c>
      <c r="B21" s="183">
        <f t="shared" ref="B21:U21" si="4">IF(B16&lt;0,0,IF(B18&gt;B16,-B16,-B18))</f>
        <v>0</v>
      </c>
      <c r="C21" s="183">
        <f t="shared" si="4"/>
        <v>0</v>
      </c>
      <c r="D21" s="183">
        <f t="shared" si="4"/>
        <v>0</v>
      </c>
      <c r="E21" s="183">
        <f t="shared" si="4"/>
        <v>0</v>
      </c>
      <c r="F21" s="183">
        <f t="shared" si="4"/>
        <v>0</v>
      </c>
      <c r="G21" s="183">
        <f t="shared" si="4"/>
        <v>0</v>
      </c>
      <c r="H21" s="183">
        <f t="shared" si="4"/>
        <v>0</v>
      </c>
      <c r="I21" s="183">
        <f t="shared" si="4"/>
        <v>0</v>
      </c>
      <c r="J21" s="183">
        <f t="shared" si="4"/>
        <v>0</v>
      </c>
      <c r="K21" s="183">
        <f t="shared" si="4"/>
        <v>0</v>
      </c>
      <c r="L21" s="183">
        <f t="shared" si="4"/>
        <v>0</v>
      </c>
      <c r="M21" s="183">
        <f t="shared" si="4"/>
        <v>0</v>
      </c>
      <c r="N21" s="183">
        <f t="shared" si="4"/>
        <v>0</v>
      </c>
      <c r="O21" s="183">
        <f t="shared" si="4"/>
        <v>0</v>
      </c>
      <c r="P21" s="183">
        <f t="shared" si="4"/>
        <v>0</v>
      </c>
      <c r="Q21" s="183">
        <f t="shared" si="4"/>
        <v>0</v>
      </c>
      <c r="R21" s="183">
        <f t="shared" si="4"/>
        <v>0</v>
      </c>
      <c r="S21" s="183">
        <f t="shared" si="4"/>
        <v>0</v>
      </c>
      <c r="T21" s="183">
        <f t="shared" si="4"/>
        <v>0</v>
      </c>
      <c r="U21" s="183">
        <f t="shared" si="4"/>
        <v>0</v>
      </c>
      <c r="V21" s="7"/>
    </row>
    <row r="22" spans="1:22">
      <c r="A22" s="16" t="s">
        <v>52</v>
      </c>
      <c r="B22" s="183">
        <f>SUM(B18:B21)</f>
        <v>0</v>
      </c>
      <c r="C22" s="183">
        <f>SUM(C18:C21)</f>
        <v>0</v>
      </c>
      <c r="D22" s="183">
        <f>SUM(D18:D21)</f>
        <v>0</v>
      </c>
      <c r="E22" s="183">
        <f>SUM(E18:E21)</f>
        <v>0</v>
      </c>
      <c r="F22" s="183"/>
      <c r="G22" s="183">
        <f t="shared" ref="G22:U22" si="5">SUM(G18:G21)</f>
        <v>0</v>
      </c>
      <c r="H22" s="183">
        <f t="shared" si="5"/>
        <v>0</v>
      </c>
      <c r="I22" s="183">
        <f t="shared" si="5"/>
        <v>0</v>
      </c>
      <c r="J22" s="183">
        <f t="shared" si="5"/>
        <v>0</v>
      </c>
      <c r="K22" s="183">
        <f t="shared" si="5"/>
        <v>0</v>
      </c>
      <c r="L22" s="183">
        <f t="shared" si="5"/>
        <v>0</v>
      </c>
      <c r="M22" s="183">
        <f t="shared" si="5"/>
        <v>0</v>
      </c>
      <c r="N22" s="183">
        <f t="shared" si="5"/>
        <v>0</v>
      </c>
      <c r="O22" s="183">
        <f t="shared" si="5"/>
        <v>0</v>
      </c>
      <c r="P22" s="183">
        <f t="shared" si="5"/>
        <v>0</v>
      </c>
      <c r="Q22" s="183">
        <f t="shared" si="5"/>
        <v>0</v>
      </c>
      <c r="R22" s="183">
        <f t="shared" si="5"/>
        <v>0</v>
      </c>
      <c r="S22" s="183">
        <f t="shared" si="5"/>
        <v>0</v>
      </c>
      <c r="T22" s="183">
        <f t="shared" si="5"/>
        <v>0</v>
      </c>
      <c r="U22" s="183">
        <f t="shared" si="5"/>
        <v>0</v>
      </c>
      <c r="V22" s="7"/>
    </row>
    <row r="23" spans="1:22">
      <c r="A23" s="16"/>
      <c r="B23" s="181"/>
      <c r="C23" s="181"/>
      <c r="D23" s="181"/>
      <c r="E23" s="181"/>
      <c r="F23" s="181"/>
      <c r="G23" s="181"/>
      <c r="H23" s="181"/>
      <c r="I23" s="181"/>
      <c r="J23" s="181"/>
      <c r="K23" s="181"/>
      <c r="L23" s="181"/>
      <c r="M23" s="181"/>
      <c r="N23" s="181"/>
      <c r="O23" s="181"/>
      <c r="P23" s="181"/>
      <c r="Q23" s="181"/>
      <c r="R23" s="181"/>
      <c r="S23" s="181"/>
      <c r="T23" s="181"/>
      <c r="U23" s="181"/>
      <c r="V23" s="7"/>
    </row>
    <row r="24" spans="1:22" ht="13.5" thickBot="1">
      <c r="A24" s="25" t="s">
        <v>44</v>
      </c>
      <c r="B24" s="184">
        <f t="shared" ref="B24:U24" si="6">IF(B16&lt;0,0,B16+B21)</f>
        <v>0</v>
      </c>
      <c r="C24" s="184">
        <f t="shared" si="6"/>
        <v>0</v>
      </c>
      <c r="D24" s="184">
        <f t="shared" si="6"/>
        <v>0</v>
      </c>
      <c r="E24" s="184">
        <f t="shared" si="6"/>
        <v>0</v>
      </c>
      <c r="F24" s="184">
        <f t="shared" si="6"/>
        <v>0</v>
      </c>
      <c r="G24" s="184">
        <f t="shared" si="6"/>
        <v>0</v>
      </c>
      <c r="H24" s="184">
        <f t="shared" si="6"/>
        <v>0</v>
      </c>
      <c r="I24" s="184">
        <f t="shared" si="6"/>
        <v>0</v>
      </c>
      <c r="J24" s="184">
        <f t="shared" si="6"/>
        <v>0</v>
      </c>
      <c r="K24" s="184">
        <f t="shared" si="6"/>
        <v>0</v>
      </c>
      <c r="L24" s="184">
        <f t="shared" si="6"/>
        <v>0</v>
      </c>
      <c r="M24" s="184">
        <f t="shared" si="6"/>
        <v>0</v>
      </c>
      <c r="N24" s="184">
        <f t="shared" si="6"/>
        <v>0</v>
      </c>
      <c r="O24" s="184">
        <f t="shared" si="6"/>
        <v>0</v>
      </c>
      <c r="P24" s="184">
        <f t="shared" si="6"/>
        <v>0</v>
      </c>
      <c r="Q24" s="184">
        <f t="shared" si="6"/>
        <v>0</v>
      </c>
      <c r="R24" s="184">
        <f t="shared" si="6"/>
        <v>0</v>
      </c>
      <c r="S24" s="184">
        <f t="shared" si="6"/>
        <v>0</v>
      </c>
      <c r="T24" s="184">
        <f t="shared" si="6"/>
        <v>0</v>
      </c>
      <c r="U24" s="184">
        <f t="shared" si="6"/>
        <v>0</v>
      </c>
      <c r="V24" s="7"/>
    </row>
    <row r="25" spans="1:22">
      <c r="A25" s="7"/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7"/>
    </row>
    <row r="26" spans="1:22">
      <c r="A26" s="7"/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7"/>
    </row>
    <row r="27" spans="1:22">
      <c r="A27" s="161"/>
      <c r="B27" s="161"/>
      <c r="C27" s="161"/>
      <c r="D27" s="161"/>
      <c r="E27" s="161"/>
      <c r="F27" s="161"/>
      <c r="G27" s="161"/>
      <c r="H27" s="161"/>
      <c r="I27" s="161"/>
      <c r="J27" s="161"/>
      <c r="K27" s="161"/>
      <c r="L27" s="161"/>
      <c r="M27" s="161"/>
      <c r="N27" s="161"/>
      <c r="O27" s="161"/>
      <c r="P27" s="161"/>
      <c r="Q27" s="161"/>
      <c r="R27" s="161"/>
      <c r="S27" s="161"/>
      <c r="T27" s="161"/>
      <c r="U27" s="161"/>
      <c r="V27" s="7"/>
    </row>
    <row r="28" spans="1:22" ht="18.75">
      <c r="A28" s="28" t="s">
        <v>102</v>
      </c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7"/>
    </row>
    <row r="29" spans="1:22" ht="18.75">
      <c r="A29" s="28"/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7"/>
    </row>
    <row r="30" spans="1:22">
      <c r="A30" s="162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7"/>
    </row>
    <row r="31" spans="1:22" ht="13.5" thickBot="1">
      <c r="A31" s="119" t="s">
        <v>21</v>
      </c>
      <c r="B31" s="8">
        <v>2001</v>
      </c>
      <c r="C31" s="8">
        <v>2002</v>
      </c>
      <c r="D31" s="8">
        <v>2003</v>
      </c>
      <c r="E31" s="8">
        <v>2004</v>
      </c>
      <c r="F31" s="8">
        <v>2005</v>
      </c>
      <c r="G31" s="8">
        <v>2006</v>
      </c>
      <c r="H31" s="8">
        <v>2007</v>
      </c>
      <c r="I31" s="8">
        <v>2008</v>
      </c>
      <c r="J31" s="8">
        <v>2009</v>
      </c>
      <c r="K31" s="8">
        <v>2010</v>
      </c>
      <c r="L31" s="8">
        <v>2011</v>
      </c>
      <c r="M31" s="8">
        <v>2012</v>
      </c>
      <c r="N31" s="8">
        <v>2013</v>
      </c>
      <c r="O31" s="8">
        <v>2014</v>
      </c>
      <c r="P31" s="8">
        <v>2015</v>
      </c>
      <c r="Q31" s="8">
        <v>2016</v>
      </c>
      <c r="R31" s="8">
        <v>2017</v>
      </c>
      <c r="S31" s="8">
        <v>2018</v>
      </c>
      <c r="T31" s="8">
        <v>2019</v>
      </c>
      <c r="U31" s="8">
        <v>2020</v>
      </c>
      <c r="V31" s="7"/>
    </row>
    <row r="32" spans="1:22">
      <c r="A32" s="121"/>
      <c r="B32" s="127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7"/>
    </row>
    <row r="33" spans="1:38">
      <c r="A33" s="18"/>
      <c r="B33" s="204"/>
      <c r="C33" s="204"/>
      <c r="D33" s="204"/>
      <c r="E33" s="204"/>
      <c r="F33" s="204"/>
      <c r="G33" s="204"/>
      <c r="H33" s="204"/>
      <c r="I33" s="204"/>
      <c r="J33" s="204"/>
      <c r="K33" s="204"/>
      <c r="L33" s="204"/>
      <c r="M33" s="204"/>
      <c r="N33" s="204"/>
      <c r="O33" s="204"/>
      <c r="P33" s="204"/>
      <c r="Q33" s="204"/>
      <c r="R33" s="204"/>
      <c r="S33" s="204"/>
      <c r="T33" s="204"/>
      <c r="U33" s="204"/>
      <c r="V33" s="7"/>
    </row>
    <row r="34" spans="1:38">
      <c r="A34" s="122" t="s">
        <v>93</v>
      </c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7"/>
    </row>
    <row r="35" spans="1:38">
      <c r="A35" s="18" t="s">
        <v>94</v>
      </c>
      <c r="B35" s="204">
        <f>'Project Financials'!B34</f>
        <v>0</v>
      </c>
      <c r="C35" s="204">
        <f>'Project Financials'!C34</f>
        <v>0</v>
      </c>
      <c r="D35" s="204">
        <f>'Project Financials'!D34</f>
        <v>0</v>
      </c>
      <c r="E35" s="204">
        <f>'Project Financials'!E34</f>
        <v>0</v>
      </c>
      <c r="F35" s="204">
        <f>'Project Financials'!F34</f>
        <v>0</v>
      </c>
      <c r="G35" s="204">
        <f>'Project Financials'!G34</f>
        <v>0</v>
      </c>
      <c r="H35" s="204">
        <f>'Project Financials'!H34</f>
        <v>0</v>
      </c>
      <c r="I35" s="204">
        <f>'Project Financials'!I34</f>
        <v>0</v>
      </c>
      <c r="J35" s="204">
        <f>'Project Financials'!J34</f>
        <v>0</v>
      </c>
      <c r="K35" s="204">
        <f>'Project Financials'!K34</f>
        <v>0</v>
      </c>
      <c r="L35" s="204">
        <f>'Project Financials'!L34</f>
        <v>0</v>
      </c>
      <c r="M35" s="204">
        <f>'Project Financials'!M34</f>
        <v>0</v>
      </c>
      <c r="N35" s="204">
        <f>'Project Financials'!N34</f>
        <v>0</v>
      </c>
      <c r="O35" s="204">
        <f>'Project Financials'!O34</f>
        <v>0</v>
      </c>
      <c r="P35" s="204">
        <f>'Project Financials'!P34</f>
        <v>0</v>
      </c>
      <c r="Q35" s="204">
        <f>'Project Financials'!Q34</f>
        <v>0</v>
      </c>
      <c r="R35" s="204">
        <f>'Project Financials'!R34</f>
        <v>0</v>
      </c>
      <c r="S35" s="204">
        <f>'Project Financials'!S34</f>
        <v>0</v>
      </c>
      <c r="T35" s="204">
        <f>'Project Financials'!T34</f>
        <v>0</v>
      </c>
      <c r="U35" s="204">
        <f>'Project Financials'!U34</f>
        <v>0</v>
      </c>
      <c r="V35" s="7"/>
    </row>
    <row r="36" spans="1:38">
      <c r="A36" s="18" t="s">
        <v>46</v>
      </c>
      <c r="B36" s="204">
        <f>'Project Financials'!B28</f>
        <v>0</v>
      </c>
      <c r="C36" s="204">
        <f>'Project Financials'!C28</f>
        <v>0</v>
      </c>
      <c r="D36" s="204">
        <f>'Project Financials'!D28</f>
        <v>0</v>
      </c>
      <c r="E36" s="204">
        <f>'Project Financials'!E28</f>
        <v>0</v>
      </c>
      <c r="F36" s="204">
        <f>'Project Financials'!F28</f>
        <v>0</v>
      </c>
      <c r="G36" s="204">
        <f>'Project Financials'!G28</f>
        <v>0</v>
      </c>
      <c r="H36" s="204">
        <f>'Project Financials'!H28</f>
        <v>0</v>
      </c>
      <c r="I36" s="204">
        <f>'Project Financials'!I28</f>
        <v>0</v>
      </c>
      <c r="J36" s="204">
        <f>'Project Financials'!J28</f>
        <v>0</v>
      </c>
      <c r="K36" s="204">
        <f>'Project Financials'!K28</f>
        <v>0</v>
      </c>
      <c r="L36" s="204">
        <f>'Project Financials'!L28</f>
        <v>0</v>
      </c>
      <c r="M36" s="204">
        <f>'Project Financials'!M28</f>
        <v>0</v>
      </c>
      <c r="N36" s="204">
        <f>'Project Financials'!N28</f>
        <v>0</v>
      </c>
      <c r="O36" s="204">
        <f>'Project Financials'!O28</f>
        <v>0</v>
      </c>
      <c r="P36" s="204">
        <f>'Project Financials'!P28</f>
        <v>0</v>
      </c>
      <c r="Q36" s="204">
        <f>'Project Financials'!Q28</f>
        <v>0</v>
      </c>
      <c r="R36" s="204">
        <f>'Project Financials'!R28</f>
        <v>0</v>
      </c>
      <c r="S36" s="204">
        <f>'Project Financials'!S28</f>
        <v>0</v>
      </c>
      <c r="T36" s="204">
        <f>'Project Financials'!T28</f>
        <v>0</v>
      </c>
      <c r="U36" s="204">
        <f>'Project Financials'!U28</f>
        <v>0</v>
      </c>
      <c r="V36" s="7"/>
    </row>
    <row r="37" spans="1:38">
      <c r="A37" s="18" t="s">
        <v>95</v>
      </c>
      <c r="B37" s="19">
        <f t="shared" ref="B37:U37" si="7">B12</f>
        <v>0</v>
      </c>
      <c r="C37" s="19">
        <f t="shared" si="7"/>
        <v>0</v>
      </c>
      <c r="D37" s="19">
        <f t="shared" si="7"/>
        <v>0</v>
      </c>
      <c r="E37" s="19">
        <f t="shared" si="7"/>
        <v>0</v>
      </c>
      <c r="F37" s="19">
        <f t="shared" si="7"/>
        <v>0</v>
      </c>
      <c r="G37" s="19">
        <f t="shared" si="7"/>
        <v>0</v>
      </c>
      <c r="H37" s="19">
        <f t="shared" si="7"/>
        <v>0</v>
      </c>
      <c r="I37" s="19">
        <f t="shared" si="7"/>
        <v>0</v>
      </c>
      <c r="J37" s="19">
        <f t="shared" si="7"/>
        <v>0</v>
      </c>
      <c r="K37" s="19">
        <f t="shared" si="7"/>
        <v>0</v>
      </c>
      <c r="L37" s="19">
        <f t="shared" si="7"/>
        <v>0</v>
      </c>
      <c r="M37" s="19">
        <f t="shared" si="7"/>
        <v>0</v>
      </c>
      <c r="N37" s="19">
        <f t="shared" si="7"/>
        <v>0</v>
      </c>
      <c r="O37" s="19">
        <f t="shared" si="7"/>
        <v>0</v>
      </c>
      <c r="P37" s="19">
        <f t="shared" si="7"/>
        <v>0</v>
      </c>
      <c r="Q37" s="19">
        <f t="shared" si="7"/>
        <v>0</v>
      </c>
      <c r="R37" s="19">
        <f t="shared" si="7"/>
        <v>0</v>
      </c>
      <c r="S37" s="19">
        <f t="shared" si="7"/>
        <v>0</v>
      </c>
      <c r="T37" s="19">
        <f t="shared" si="7"/>
        <v>0</v>
      </c>
      <c r="U37" s="19">
        <f t="shared" si="7"/>
        <v>0</v>
      </c>
      <c r="V37" s="7"/>
    </row>
    <row r="38" spans="1:38" ht="15">
      <c r="A38" s="18" t="s">
        <v>96</v>
      </c>
      <c r="B38" s="205">
        <f t="shared" ref="B38:U38" si="8">-B24</f>
        <v>0</v>
      </c>
      <c r="C38" s="205">
        <f t="shared" si="8"/>
        <v>0</v>
      </c>
      <c r="D38" s="205">
        <f t="shared" si="8"/>
        <v>0</v>
      </c>
      <c r="E38" s="205">
        <f t="shared" si="8"/>
        <v>0</v>
      </c>
      <c r="F38" s="205">
        <f t="shared" si="8"/>
        <v>0</v>
      </c>
      <c r="G38" s="205">
        <f t="shared" si="8"/>
        <v>0</v>
      </c>
      <c r="H38" s="205">
        <f t="shared" si="8"/>
        <v>0</v>
      </c>
      <c r="I38" s="205">
        <f t="shared" si="8"/>
        <v>0</v>
      </c>
      <c r="J38" s="205">
        <f t="shared" si="8"/>
        <v>0</v>
      </c>
      <c r="K38" s="205">
        <f t="shared" si="8"/>
        <v>0</v>
      </c>
      <c r="L38" s="205">
        <f t="shared" si="8"/>
        <v>0</v>
      </c>
      <c r="M38" s="205">
        <f t="shared" si="8"/>
        <v>0</v>
      </c>
      <c r="N38" s="205">
        <f t="shared" si="8"/>
        <v>0</v>
      </c>
      <c r="O38" s="205">
        <f t="shared" si="8"/>
        <v>0</v>
      </c>
      <c r="P38" s="205">
        <f t="shared" si="8"/>
        <v>0</v>
      </c>
      <c r="Q38" s="205">
        <f t="shared" si="8"/>
        <v>0</v>
      </c>
      <c r="R38" s="205">
        <f t="shared" si="8"/>
        <v>0</v>
      </c>
      <c r="S38" s="205">
        <f t="shared" si="8"/>
        <v>0</v>
      </c>
      <c r="T38" s="205">
        <f t="shared" si="8"/>
        <v>0</v>
      </c>
      <c r="U38" s="205">
        <f t="shared" si="8"/>
        <v>0</v>
      </c>
      <c r="V38" s="7"/>
    </row>
    <row r="39" spans="1:38">
      <c r="A39" s="123" t="s">
        <v>97</v>
      </c>
      <c r="B39" s="206">
        <f t="shared" ref="B39:U39" si="9">SUM(B35:B38)</f>
        <v>0</v>
      </c>
      <c r="C39" s="206">
        <f t="shared" si="9"/>
        <v>0</v>
      </c>
      <c r="D39" s="206">
        <f t="shared" si="9"/>
        <v>0</v>
      </c>
      <c r="E39" s="206">
        <f t="shared" si="9"/>
        <v>0</v>
      </c>
      <c r="F39" s="206">
        <f t="shared" si="9"/>
        <v>0</v>
      </c>
      <c r="G39" s="206">
        <f t="shared" si="9"/>
        <v>0</v>
      </c>
      <c r="H39" s="206">
        <f t="shared" si="9"/>
        <v>0</v>
      </c>
      <c r="I39" s="206">
        <f t="shared" si="9"/>
        <v>0</v>
      </c>
      <c r="J39" s="206">
        <f t="shared" si="9"/>
        <v>0</v>
      </c>
      <c r="K39" s="206">
        <f t="shared" si="9"/>
        <v>0</v>
      </c>
      <c r="L39" s="206">
        <f t="shared" si="9"/>
        <v>0</v>
      </c>
      <c r="M39" s="206">
        <f t="shared" si="9"/>
        <v>0</v>
      </c>
      <c r="N39" s="206">
        <f t="shared" si="9"/>
        <v>0</v>
      </c>
      <c r="O39" s="206">
        <f t="shared" si="9"/>
        <v>0</v>
      </c>
      <c r="P39" s="206">
        <f t="shared" si="9"/>
        <v>0</v>
      </c>
      <c r="Q39" s="206">
        <f t="shared" si="9"/>
        <v>0</v>
      </c>
      <c r="R39" s="206">
        <f t="shared" si="9"/>
        <v>0</v>
      </c>
      <c r="S39" s="206">
        <f t="shared" si="9"/>
        <v>0</v>
      </c>
      <c r="T39" s="206">
        <f t="shared" si="9"/>
        <v>0</v>
      </c>
      <c r="U39" s="206">
        <f t="shared" si="9"/>
        <v>0</v>
      </c>
      <c r="V39" s="7"/>
    </row>
    <row r="40" spans="1:38">
      <c r="A40" s="123"/>
      <c r="B40" s="206"/>
      <c r="C40" s="206"/>
      <c r="D40" s="206"/>
      <c r="E40" s="206"/>
      <c r="F40" s="206"/>
      <c r="G40" s="206"/>
      <c r="H40" s="206"/>
      <c r="I40" s="206"/>
      <c r="J40" s="206"/>
      <c r="K40" s="206"/>
      <c r="L40" s="206"/>
      <c r="M40" s="206"/>
      <c r="N40" s="206"/>
      <c r="O40" s="206"/>
      <c r="P40" s="206"/>
      <c r="Q40" s="206"/>
      <c r="R40" s="206"/>
      <c r="S40" s="206"/>
      <c r="T40" s="206"/>
      <c r="U40" s="206"/>
      <c r="V40" s="7"/>
    </row>
    <row r="41" spans="1:38">
      <c r="A41" s="18" t="s">
        <v>98</v>
      </c>
      <c r="B41" s="207">
        <f>Assumptions!$C$39</f>
        <v>0.35</v>
      </c>
      <c r="C41" s="207">
        <f>Assumptions!$C$39</f>
        <v>0.35</v>
      </c>
      <c r="D41" s="207">
        <f>Assumptions!$C$39</f>
        <v>0.35</v>
      </c>
      <c r="E41" s="207">
        <f>Assumptions!$C$39</f>
        <v>0.35</v>
      </c>
      <c r="F41" s="207">
        <f>Assumptions!$C$39</f>
        <v>0.35</v>
      </c>
      <c r="G41" s="207">
        <f>Assumptions!$C$39</f>
        <v>0.35</v>
      </c>
      <c r="H41" s="207">
        <f>Assumptions!$C$39</f>
        <v>0.35</v>
      </c>
      <c r="I41" s="207">
        <f>Assumptions!$C$39</f>
        <v>0.35</v>
      </c>
      <c r="J41" s="207">
        <f>Assumptions!$C$39</f>
        <v>0.35</v>
      </c>
      <c r="K41" s="207">
        <f>Assumptions!$C$39</f>
        <v>0.35</v>
      </c>
      <c r="L41" s="207">
        <f>Assumptions!$C$39</f>
        <v>0.35</v>
      </c>
      <c r="M41" s="207">
        <f>Assumptions!$C$39</f>
        <v>0.35</v>
      </c>
      <c r="N41" s="207">
        <f>Assumptions!$C$39</f>
        <v>0.35</v>
      </c>
      <c r="O41" s="207">
        <f>Assumptions!$C$39</f>
        <v>0.35</v>
      </c>
      <c r="P41" s="207">
        <f>Assumptions!$C$39</f>
        <v>0.35</v>
      </c>
      <c r="Q41" s="207">
        <f>Assumptions!$C$39</f>
        <v>0.35</v>
      </c>
      <c r="R41" s="207">
        <f>Assumptions!$C$39</f>
        <v>0.35</v>
      </c>
      <c r="S41" s="207">
        <f>Assumptions!$C$39</f>
        <v>0.35</v>
      </c>
      <c r="T41" s="207">
        <f>Assumptions!$C$39</f>
        <v>0.35</v>
      </c>
      <c r="U41" s="207">
        <f>Assumptions!$C$39</f>
        <v>0.35</v>
      </c>
      <c r="V41" s="7"/>
    </row>
    <row r="42" spans="1:38">
      <c r="A42" s="123" t="s">
        <v>99</v>
      </c>
      <c r="B42" s="206">
        <f t="shared" ref="B42:U42" si="10">B39*B41</f>
        <v>0</v>
      </c>
      <c r="C42" s="206">
        <f t="shared" si="10"/>
        <v>0</v>
      </c>
      <c r="D42" s="206">
        <f t="shared" si="10"/>
        <v>0</v>
      </c>
      <c r="E42" s="206">
        <f t="shared" si="10"/>
        <v>0</v>
      </c>
      <c r="F42" s="206">
        <f t="shared" si="10"/>
        <v>0</v>
      </c>
      <c r="G42" s="206">
        <f t="shared" si="10"/>
        <v>0</v>
      </c>
      <c r="H42" s="206">
        <f t="shared" si="10"/>
        <v>0</v>
      </c>
      <c r="I42" s="206">
        <f t="shared" si="10"/>
        <v>0</v>
      </c>
      <c r="J42" s="206">
        <f t="shared" si="10"/>
        <v>0</v>
      </c>
      <c r="K42" s="206">
        <f t="shared" si="10"/>
        <v>0</v>
      </c>
      <c r="L42" s="206">
        <f t="shared" si="10"/>
        <v>0</v>
      </c>
      <c r="M42" s="206">
        <f t="shared" si="10"/>
        <v>0</v>
      </c>
      <c r="N42" s="206">
        <f t="shared" si="10"/>
        <v>0</v>
      </c>
      <c r="O42" s="206">
        <f t="shared" si="10"/>
        <v>0</v>
      </c>
      <c r="P42" s="206">
        <f t="shared" si="10"/>
        <v>0</v>
      </c>
      <c r="Q42" s="206">
        <f t="shared" si="10"/>
        <v>0</v>
      </c>
      <c r="R42" s="206">
        <f t="shared" si="10"/>
        <v>0</v>
      </c>
      <c r="S42" s="206">
        <f t="shared" si="10"/>
        <v>0</v>
      </c>
      <c r="T42" s="206">
        <f t="shared" si="10"/>
        <v>0</v>
      </c>
      <c r="U42" s="206">
        <f t="shared" si="10"/>
        <v>0</v>
      </c>
      <c r="V42" s="7"/>
    </row>
    <row r="43" spans="1:38">
      <c r="A43" s="16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</row>
    <row r="44" spans="1:38">
      <c r="A44" s="16" t="s">
        <v>100</v>
      </c>
      <c r="B44" s="208">
        <f>IF(B42&lt;0,-B42,0)</f>
        <v>0</v>
      </c>
      <c r="C44" s="208">
        <f t="shared" ref="C44:U44" si="11">IF(C42&lt;0,-C42+B44-B45,B44-B45)</f>
        <v>0</v>
      </c>
      <c r="D44" s="208">
        <f t="shared" si="11"/>
        <v>0</v>
      </c>
      <c r="E44" s="208">
        <f t="shared" si="11"/>
        <v>0</v>
      </c>
      <c r="F44" s="208">
        <f t="shared" si="11"/>
        <v>0</v>
      </c>
      <c r="G44" s="208">
        <f t="shared" si="11"/>
        <v>0</v>
      </c>
      <c r="H44" s="208">
        <f t="shared" si="11"/>
        <v>0</v>
      </c>
      <c r="I44" s="208">
        <f t="shared" si="11"/>
        <v>0</v>
      </c>
      <c r="J44" s="208">
        <f t="shared" si="11"/>
        <v>0</v>
      </c>
      <c r="K44" s="208">
        <f t="shared" si="11"/>
        <v>0</v>
      </c>
      <c r="L44" s="208">
        <f t="shared" si="11"/>
        <v>0</v>
      </c>
      <c r="M44" s="208">
        <f t="shared" si="11"/>
        <v>0</v>
      </c>
      <c r="N44" s="208">
        <f t="shared" si="11"/>
        <v>0</v>
      </c>
      <c r="O44" s="208">
        <f t="shared" si="11"/>
        <v>0</v>
      </c>
      <c r="P44" s="208">
        <f t="shared" si="11"/>
        <v>0</v>
      </c>
      <c r="Q44" s="208">
        <f t="shared" si="11"/>
        <v>0</v>
      </c>
      <c r="R44" s="208">
        <f t="shared" si="11"/>
        <v>0</v>
      </c>
      <c r="S44" s="208">
        <f t="shared" si="11"/>
        <v>0</v>
      </c>
      <c r="T44" s="208">
        <f t="shared" si="11"/>
        <v>0</v>
      </c>
      <c r="U44" s="208">
        <f t="shared" si="11"/>
        <v>0</v>
      </c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</row>
    <row r="45" spans="1:38">
      <c r="A45" s="16" t="s">
        <v>51</v>
      </c>
      <c r="B45" s="204">
        <f t="shared" ref="B45:U45" si="12">IF(B42&lt;0,0,IF(B44&gt;B42,B42,B44))</f>
        <v>0</v>
      </c>
      <c r="C45" s="204">
        <f t="shared" si="12"/>
        <v>0</v>
      </c>
      <c r="D45" s="204">
        <f t="shared" si="12"/>
        <v>0</v>
      </c>
      <c r="E45" s="204">
        <f t="shared" si="12"/>
        <v>0</v>
      </c>
      <c r="F45" s="204">
        <f t="shared" si="12"/>
        <v>0</v>
      </c>
      <c r="G45" s="204">
        <f t="shared" si="12"/>
        <v>0</v>
      </c>
      <c r="H45" s="208">
        <f t="shared" si="12"/>
        <v>0</v>
      </c>
      <c r="I45" s="208">
        <f t="shared" si="12"/>
        <v>0</v>
      </c>
      <c r="J45" s="208">
        <f t="shared" si="12"/>
        <v>0</v>
      </c>
      <c r="K45" s="208">
        <f t="shared" si="12"/>
        <v>0</v>
      </c>
      <c r="L45" s="208">
        <f t="shared" si="12"/>
        <v>0</v>
      </c>
      <c r="M45" s="208">
        <f t="shared" si="12"/>
        <v>0</v>
      </c>
      <c r="N45" s="208">
        <f t="shared" si="12"/>
        <v>0</v>
      </c>
      <c r="O45" s="208">
        <f t="shared" si="12"/>
        <v>0</v>
      </c>
      <c r="P45" s="208">
        <f t="shared" si="12"/>
        <v>0</v>
      </c>
      <c r="Q45" s="208">
        <f t="shared" si="12"/>
        <v>0</v>
      </c>
      <c r="R45" s="208">
        <f t="shared" si="12"/>
        <v>0</v>
      </c>
      <c r="S45" s="208">
        <f t="shared" si="12"/>
        <v>0</v>
      </c>
      <c r="T45" s="208">
        <f t="shared" si="12"/>
        <v>0</v>
      </c>
      <c r="U45" s="208">
        <f t="shared" si="12"/>
        <v>0</v>
      </c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</row>
    <row r="46" spans="1:38">
      <c r="A46" s="16"/>
      <c r="B46" s="204"/>
      <c r="C46" s="204"/>
      <c r="D46" s="204"/>
      <c r="E46" s="204"/>
      <c r="F46" s="204"/>
      <c r="G46" s="204"/>
      <c r="H46" s="204"/>
      <c r="I46" s="204"/>
      <c r="J46" s="204"/>
      <c r="K46" s="204"/>
      <c r="L46" s="204"/>
      <c r="M46" s="204"/>
      <c r="N46" s="204"/>
      <c r="O46" s="204"/>
      <c r="P46" s="204"/>
      <c r="Q46" s="204"/>
      <c r="R46" s="204"/>
      <c r="S46" s="204"/>
      <c r="T46" s="204"/>
      <c r="U46" s="204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</row>
    <row r="47" spans="1:38" ht="13.5" thickBot="1">
      <c r="A47" s="25" t="s">
        <v>101</v>
      </c>
      <c r="B47" s="209">
        <f t="shared" ref="B47:U47" si="13">IF(B42&lt;0,0,(B42-B45))</f>
        <v>0</v>
      </c>
      <c r="C47" s="209">
        <f t="shared" si="13"/>
        <v>0</v>
      </c>
      <c r="D47" s="209">
        <f t="shared" si="13"/>
        <v>0</v>
      </c>
      <c r="E47" s="209">
        <f t="shared" si="13"/>
        <v>0</v>
      </c>
      <c r="F47" s="209">
        <f t="shared" si="13"/>
        <v>0</v>
      </c>
      <c r="G47" s="209">
        <f t="shared" si="13"/>
        <v>0</v>
      </c>
      <c r="H47" s="209">
        <f t="shared" si="13"/>
        <v>0</v>
      </c>
      <c r="I47" s="209">
        <f t="shared" si="13"/>
        <v>0</v>
      </c>
      <c r="J47" s="209">
        <f t="shared" si="13"/>
        <v>0</v>
      </c>
      <c r="K47" s="209">
        <f t="shared" si="13"/>
        <v>0</v>
      </c>
      <c r="L47" s="209">
        <f t="shared" si="13"/>
        <v>0</v>
      </c>
      <c r="M47" s="209">
        <f t="shared" si="13"/>
        <v>0</v>
      </c>
      <c r="N47" s="209">
        <f t="shared" si="13"/>
        <v>0</v>
      </c>
      <c r="O47" s="209">
        <f t="shared" si="13"/>
        <v>0</v>
      </c>
      <c r="P47" s="209">
        <f t="shared" si="13"/>
        <v>0</v>
      </c>
      <c r="Q47" s="209">
        <f t="shared" si="13"/>
        <v>0</v>
      </c>
      <c r="R47" s="209">
        <f t="shared" si="13"/>
        <v>0</v>
      </c>
      <c r="S47" s="209">
        <f t="shared" si="13"/>
        <v>0</v>
      </c>
      <c r="T47" s="209">
        <f t="shared" si="13"/>
        <v>0</v>
      </c>
      <c r="U47" s="209">
        <f t="shared" si="13"/>
        <v>0</v>
      </c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</row>
    <row r="48" spans="1:38" ht="13.5" thickTop="1">
      <c r="A48" s="44"/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</row>
    <row r="49" spans="1:38">
      <c r="A49" s="44"/>
      <c r="B49" s="39"/>
      <c r="C49" s="39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</row>
    <row r="50" spans="1:38">
      <c r="A50" s="44"/>
      <c r="B50" s="39"/>
      <c r="C50" s="39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</row>
    <row r="51" spans="1:38">
      <c r="A51" s="44"/>
      <c r="B51" s="39"/>
      <c r="C51" s="39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</row>
    <row r="52" spans="1:38">
      <c r="A52" s="44"/>
      <c r="B52" s="39"/>
      <c r="C52" s="39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</row>
    <row r="53" spans="1:38">
      <c r="A53" s="44"/>
      <c r="B53" s="39"/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</row>
    <row r="54" spans="1:38">
      <c r="A54" s="47"/>
      <c r="B54" s="39"/>
      <c r="C54" s="39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</row>
    <row r="55" spans="1:38">
      <c r="A55" s="47"/>
      <c r="B55" s="39"/>
      <c r="C55" s="39"/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</row>
    <row r="56" spans="1:38">
      <c r="A56" s="47"/>
      <c r="B56" s="39"/>
      <c r="C56" s="39"/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39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</row>
    <row r="57" spans="1:38">
      <c r="A57" s="39"/>
      <c r="B57" s="39"/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  <c r="U57" s="39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</row>
    <row r="58" spans="1:38">
      <c r="A58" s="7"/>
      <c r="B58" s="39"/>
      <c r="C58" s="39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  <c r="U58" s="39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</row>
    <row r="59" spans="1:38">
      <c r="A59" s="7"/>
      <c r="B59" s="39"/>
      <c r="C59" s="39"/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  <c r="U59" s="39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</row>
    <row r="60" spans="1:38">
      <c r="A60" s="7"/>
      <c r="B60" s="39"/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39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</row>
    <row r="61" spans="1:38" ht="18.75">
      <c r="A61" s="48"/>
      <c r="B61" s="39"/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  <c r="U61" s="39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</row>
    <row r="62" spans="1:38">
      <c r="A62" s="30"/>
      <c r="B62" s="39"/>
      <c r="C62" s="39"/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39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</row>
    <row r="63" spans="1:38">
      <c r="A63" s="30"/>
      <c r="B63" s="39"/>
      <c r="C63" s="39"/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  <c r="U63" s="39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</row>
    <row r="64" spans="1:38">
      <c r="A64" s="7"/>
      <c r="B64" s="39"/>
      <c r="C64" s="39"/>
      <c r="D64" s="39"/>
      <c r="E64" s="39"/>
      <c r="F64" s="39"/>
      <c r="G64" s="39"/>
      <c r="H64" s="39"/>
      <c r="I64" s="39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39"/>
      <c r="U64" s="39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</row>
    <row r="65" spans="1:38">
      <c r="A65" s="7"/>
      <c r="B65" s="39"/>
      <c r="C65" s="39"/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  <c r="U65" s="39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</row>
    <row r="66" spans="1:38">
      <c r="A66" s="2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</row>
    <row r="67" spans="1:38">
      <c r="A67" s="44"/>
      <c r="B67" s="39"/>
      <c r="C67" s="39"/>
      <c r="D67" s="32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</row>
    <row r="68" spans="1:38">
      <c r="A68" s="43"/>
      <c r="B68" s="39"/>
      <c r="C68" s="39"/>
      <c r="D68" s="32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</row>
    <row r="69" spans="1:38">
      <c r="A69" s="43"/>
      <c r="B69" s="39"/>
      <c r="C69" s="39"/>
      <c r="D69" s="32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</row>
    <row r="70" spans="1:38">
      <c r="A70" s="42"/>
      <c r="B70" s="39"/>
      <c r="C70" s="39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</row>
    <row r="71" spans="1:38">
      <c r="A71" s="39"/>
      <c r="B71" s="39"/>
      <c r="C71" s="39"/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</row>
  </sheetData>
  <pageMargins left="0.75" right="0.75" top="1" bottom="1" header="0.5" footer="0.5"/>
  <pageSetup scale="47" orientation="landscape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Summary Output</vt:lpstr>
      <vt:lpstr>Assumptions</vt:lpstr>
      <vt:lpstr>Project Financials</vt:lpstr>
      <vt:lpstr>Project Tax</vt:lpstr>
      <vt:lpstr>Assumptions!Print_Area</vt:lpstr>
      <vt:lpstr>'Project Financials'!Print_Area</vt:lpstr>
      <vt:lpstr>'Summary Output'!Print_Area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</dc:creator>
  <cp:lastModifiedBy>Felienne</cp:lastModifiedBy>
  <cp:lastPrinted>2000-06-15T18:15:46Z</cp:lastPrinted>
  <dcterms:created xsi:type="dcterms:W3CDTF">1999-04-02T01:38:38Z</dcterms:created>
  <dcterms:modified xsi:type="dcterms:W3CDTF">2014-09-03T14:58:04Z</dcterms:modified>
</cp:coreProperties>
</file>