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15" windowWidth="11595" windowHeight="8880"/>
  </bookViews>
  <sheets>
    <sheet name="Lincoln Energy Center 00 Exp" sheetId="1" r:id="rId1"/>
  </sheets>
  <calcPr calcId="152511"/>
</workbook>
</file>

<file path=xl/calcChain.xml><?xml version="1.0" encoding="utf-8"?>
<calcChain xmlns="http://schemas.openxmlformats.org/spreadsheetml/2006/main">
  <c r="O8" i="1" l="1"/>
  <c r="Q8" i="1"/>
  <c r="V8" i="1" s="1"/>
  <c r="R8" i="1"/>
  <c r="S8" i="1"/>
  <c r="T8" i="1"/>
  <c r="O12" i="1"/>
  <c r="Q12" i="1"/>
  <c r="R12" i="1"/>
  <c r="S12" i="1"/>
  <c r="T12" i="1"/>
  <c r="O13" i="1"/>
  <c r="Q13" i="1"/>
  <c r="R13" i="1"/>
  <c r="S13" i="1"/>
  <c r="T13" i="1"/>
  <c r="V13" i="1"/>
  <c r="O14" i="1"/>
  <c r="Q14" i="1"/>
  <c r="R14" i="1"/>
  <c r="S14" i="1"/>
  <c r="T14" i="1"/>
  <c r="V14" i="1"/>
  <c r="O15" i="1"/>
  <c r="Q15" i="1"/>
  <c r="V15" i="1" s="1"/>
  <c r="R15" i="1"/>
  <c r="S15" i="1"/>
  <c r="T15" i="1"/>
  <c r="O16" i="1"/>
  <c r="Q16" i="1"/>
  <c r="R16" i="1"/>
  <c r="S16" i="1"/>
  <c r="T16" i="1"/>
  <c r="O17" i="1"/>
  <c r="Q17" i="1"/>
  <c r="R17" i="1"/>
  <c r="S17" i="1"/>
  <c r="T17" i="1"/>
  <c r="V17" i="1"/>
  <c r="O18" i="1"/>
  <c r="Q18" i="1"/>
  <c r="R18" i="1"/>
  <c r="S18" i="1"/>
  <c r="T18" i="1"/>
  <c r="V18" i="1" s="1"/>
  <c r="O19" i="1"/>
  <c r="Q19" i="1"/>
  <c r="R19" i="1"/>
  <c r="S19" i="1"/>
  <c r="T19" i="1"/>
  <c r="O20" i="1"/>
  <c r="Q20" i="1"/>
  <c r="R20" i="1"/>
  <c r="S20" i="1"/>
  <c r="T20" i="1"/>
  <c r="O21" i="1"/>
  <c r="Q21" i="1"/>
  <c r="R21" i="1"/>
  <c r="V21" i="1" s="1"/>
  <c r="S21" i="1"/>
  <c r="T21" i="1"/>
  <c r="O22" i="1"/>
  <c r="Q22" i="1"/>
  <c r="R22" i="1"/>
  <c r="S22" i="1"/>
  <c r="T22" i="1"/>
  <c r="V22" i="1"/>
  <c r="O23" i="1"/>
  <c r="Q23" i="1"/>
  <c r="R23" i="1"/>
  <c r="S23" i="1"/>
  <c r="T23" i="1"/>
  <c r="O24" i="1"/>
  <c r="Q24" i="1"/>
  <c r="R24" i="1"/>
  <c r="S24" i="1"/>
  <c r="T24" i="1"/>
  <c r="O25" i="1"/>
  <c r="Q25" i="1"/>
  <c r="R25" i="1"/>
  <c r="S25" i="1"/>
  <c r="T25" i="1"/>
  <c r="V25" i="1"/>
  <c r="O26" i="1"/>
  <c r="Q26" i="1"/>
  <c r="R26" i="1"/>
  <c r="S26" i="1"/>
  <c r="T26" i="1"/>
  <c r="V26" i="1"/>
  <c r="O27" i="1"/>
  <c r="Q27" i="1"/>
  <c r="V27" i="1" s="1"/>
  <c r="R27" i="1"/>
  <c r="S27" i="1"/>
  <c r="T27" i="1"/>
  <c r="O28" i="1"/>
  <c r="Q28" i="1"/>
  <c r="R28" i="1"/>
  <c r="S28" i="1"/>
  <c r="T28" i="1"/>
  <c r="O29" i="1"/>
  <c r="Q29" i="1"/>
  <c r="R29" i="1"/>
  <c r="S29" i="1"/>
  <c r="T29" i="1"/>
  <c r="V29" i="1"/>
  <c r="O30" i="1"/>
  <c r="Q30" i="1"/>
  <c r="R30" i="1"/>
  <c r="S30" i="1"/>
  <c r="T30" i="1"/>
  <c r="V30" i="1"/>
  <c r="O31" i="1"/>
  <c r="Q31" i="1"/>
  <c r="R31" i="1"/>
  <c r="S31" i="1"/>
  <c r="T31" i="1"/>
  <c r="O32" i="1"/>
  <c r="Q32" i="1"/>
  <c r="R32" i="1"/>
  <c r="S32" i="1"/>
  <c r="T32" i="1"/>
  <c r="O33" i="1"/>
  <c r="Q33" i="1"/>
  <c r="R33" i="1"/>
  <c r="S33" i="1"/>
  <c r="T33" i="1"/>
  <c r="V33" i="1"/>
  <c r="O34" i="1"/>
  <c r="Q34" i="1"/>
  <c r="R34" i="1"/>
  <c r="S34" i="1"/>
  <c r="T34" i="1"/>
  <c r="V34" i="1" s="1"/>
  <c r="O35" i="1"/>
  <c r="Q35" i="1"/>
  <c r="R35" i="1"/>
  <c r="S35" i="1"/>
  <c r="T35" i="1"/>
  <c r="O36" i="1"/>
  <c r="Q36" i="1"/>
  <c r="V36" i="1" s="1"/>
  <c r="R36" i="1"/>
  <c r="S36" i="1"/>
  <c r="T36" i="1"/>
  <c r="O37" i="1"/>
  <c r="Q37" i="1"/>
  <c r="R37" i="1"/>
  <c r="S37" i="1"/>
  <c r="T37" i="1"/>
  <c r="O38" i="1"/>
  <c r="Q38" i="1"/>
  <c r="R38" i="1"/>
  <c r="S38" i="1"/>
  <c r="T38" i="1"/>
  <c r="V38" i="1"/>
  <c r="O39" i="1"/>
  <c r="Q39" i="1"/>
  <c r="R39" i="1"/>
  <c r="S39" i="1"/>
  <c r="T39" i="1"/>
  <c r="O40" i="1"/>
  <c r="Q40" i="1"/>
  <c r="R40" i="1"/>
  <c r="S40" i="1"/>
  <c r="T40" i="1"/>
  <c r="B42" i="1"/>
  <c r="C42" i="1"/>
  <c r="D42" i="1"/>
  <c r="D58" i="1" s="1"/>
  <c r="E42" i="1"/>
  <c r="E58" i="1" s="1"/>
  <c r="F42" i="1"/>
  <c r="G42" i="1"/>
  <c r="G58" i="1" s="1"/>
  <c r="G65" i="1" s="1"/>
  <c r="H42" i="1"/>
  <c r="I42" i="1"/>
  <c r="J42" i="1"/>
  <c r="K42" i="1"/>
  <c r="T42" i="1" s="1"/>
  <c r="L42" i="1"/>
  <c r="M42" i="1"/>
  <c r="Q42" i="1"/>
  <c r="O45" i="1"/>
  <c r="Q45" i="1"/>
  <c r="R45" i="1"/>
  <c r="S45" i="1"/>
  <c r="T45" i="1"/>
  <c r="O46" i="1"/>
  <c r="Q46" i="1"/>
  <c r="R46" i="1"/>
  <c r="V46" i="1" s="1"/>
  <c r="S46" i="1"/>
  <c r="T46" i="1"/>
  <c r="O47" i="1"/>
  <c r="Q47" i="1"/>
  <c r="R47" i="1"/>
  <c r="S47" i="1"/>
  <c r="T47" i="1"/>
  <c r="V47" i="1" s="1"/>
  <c r="O48" i="1"/>
  <c r="Q48" i="1"/>
  <c r="R48" i="1"/>
  <c r="S48" i="1"/>
  <c r="T48" i="1"/>
  <c r="B50" i="1"/>
  <c r="C50" i="1"/>
  <c r="C58" i="1" s="1"/>
  <c r="C65" i="1" s="1"/>
  <c r="D50" i="1"/>
  <c r="E50" i="1"/>
  <c r="F50" i="1"/>
  <c r="G50" i="1"/>
  <c r="H50" i="1"/>
  <c r="I50" i="1"/>
  <c r="J50" i="1"/>
  <c r="S50" i="1" s="1"/>
  <c r="K50" i="1"/>
  <c r="L50" i="1"/>
  <c r="M50" i="1"/>
  <c r="O50" i="1"/>
  <c r="O53" i="1"/>
  <c r="Q53" i="1"/>
  <c r="R53" i="1"/>
  <c r="S53" i="1"/>
  <c r="T53" i="1"/>
  <c r="O54" i="1"/>
  <c r="Q54" i="1"/>
  <c r="R54" i="1"/>
  <c r="S54" i="1"/>
  <c r="T54" i="1"/>
  <c r="B56" i="1"/>
  <c r="C56" i="1"/>
  <c r="D56" i="1"/>
  <c r="E56" i="1"/>
  <c r="F56" i="1"/>
  <c r="R56" i="1" s="1"/>
  <c r="G56" i="1"/>
  <c r="H56" i="1"/>
  <c r="S56" i="1" s="1"/>
  <c r="I56" i="1"/>
  <c r="J56" i="1"/>
  <c r="K56" i="1"/>
  <c r="L56" i="1"/>
  <c r="M56" i="1"/>
  <c r="O56" i="1"/>
  <c r="Q56" i="1"/>
  <c r="B58" i="1"/>
  <c r="F58" i="1"/>
  <c r="F65" i="1" s="1"/>
  <c r="I58" i="1"/>
  <c r="L58" i="1"/>
  <c r="M58" i="1"/>
  <c r="O61" i="1"/>
  <c r="O63" i="1" s="1"/>
  <c r="Q61" i="1"/>
  <c r="R61" i="1"/>
  <c r="S61" i="1"/>
  <c r="T61" i="1"/>
  <c r="O62" i="1"/>
  <c r="Q62" i="1"/>
  <c r="R62" i="1"/>
  <c r="S62" i="1"/>
  <c r="T62" i="1"/>
  <c r="B63" i="1"/>
  <c r="C63" i="1"/>
  <c r="D63" i="1"/>
  <c r="Q63" i="1" s="1"/>
  <c r="E63" i="1"/>
  <c r="F63" i="1"/>
  <c r="G63" i="1"/>
  <c r="H63" i="1"/>
  <c r="S63" i="1" s="1"/>
  <c r="I63" i="1"/>
  <c r="J63" i="1"/>
  <c r="K63" i="1"/>
  <c r="L63" i="1"/>
  <c r="M63" i="1"/>
  <c r="R63" i="1"/>
  <c r="B65" i="1"/>
  <c r="D65" i="1"/>
  <c r="I65" i="1"/>
  <c r="L65" i="1"/>
  <c r="M65" i="1"/>
  <c r="A67" i="1"/>
  <c r="A68" i="1"/>
  <c r="A70" i="1"/>
  <c r="O74" i="1"/>
  <c r="Q74" i="1"/>
  <c r="R74" i="1"/>
  <c r="S74" i="1"/>
  <c r="V74" i="1" s="1"/>
  <c r="T74" i="1"/>
  <c r="O78" i="1"/>
  <c r="Q78" i="1"/>
  <c r="R78" i="1"/>
  <c r="S78" i="1"/>
  <c r="T78" i="1"/>
  <c r="V78" i="1"/>
  <c r="O79" i="1"/>
  <c r="Q79" i="1"/>
  <c r="R79" i="1"/>
  <c r="S79" i="1"/>
  <c r="T79" i="1"/>
  <c r="O80" i="1"/>
  <c r="Q80" i="1"/>
  <c r="R80" i="1"/>
  <c r="S80" i="1"/>
  <c r="T80" i="1"/>
  <c r="O81" i="1"/>
  <c r="Q81" i="1"/>
  <c r="R81" i="1"/>
  <c r="S81" i="1"/>
  <c r="T81" i="1"/>
  <c r="O82" i="1"/>
  <c r="Q82" i="1"/>
  <c r="V82" i="1" s="1"/>
  <c r="R82" i="1"/>
  <c r="S82" i="1"/>
  <c r="T82" i="1"/>
  <c r="O83" i="1"/>
  <c r="Q83" i="1"/>
  <c r="R83" i="1"/>
  <c r="S83" i="1"/>
  <c r="T83" i="1"/>
  <c r="O84" i="1"/>
  <c r="Q84" i="1"/>
  <c r="R84" i="1"/>
  <c r="S84" i="1"/>
  <c r="T84" i="1"/>
  <c r="O85" i="1"/>
  <c r="Q85" i="1"/>
  <c r="R85" i="1"/>
  <c r="S85" i="1"/>
  <c r="V85" i="1" s="1"/>
  <c r="T85" i="1"/>
  <c r="O86" i="1"/>
  <c r="Q86" i="1"/>
  <c r="R86" i="1"/>
  <c r="S86" i="1"/>
  <c r="T86" i="1"/>
  <c r="V86" i="1"/>
  <c r="O87" i="1"/>
  <c r="Q87" i="1"/>
  <c r="V87" i="1" s="1"/>
  <c r="R87" i="1"/>
  <c r="S87" i="1"/>
  <c r="T87" i="1"/>
  <c r="O88" i="1"/>
  <c r="Q88" i="1"/>
  <c r="R88" i="1"/>
  <c r="S88" i="1"/>
  <c r="T88" i="1"/>
  <c r="O89" i="1"/>
  <c r="Q89" i="1"/>
  <c r="R89" i="1"/>
  <c r="S89" i="1"/>
  <c r="V89" i="1" s="1"/>
  <c r="T89" i="1"/>
  <c r="O90" i="1"/>
  <c r="Q90" i="1"/>
  <c r="R90" i="1"/>
  <c r="S90" i="1"/>
  <c r="T90" i="1"/>
  <c r="V90" i="1"/>
  <c r="O91" i="1"/>
  <c r="Q91" i="1"/>
  <c r="V91" i="1" s="1"/>
  <c r="R91" i="1"/>
  <c r="S91" i="1"/>
  <c r="T91" i="1"/>
  <c r="O92" i="1"/>
  <c r="Q92" i="1"/>
  <c r="R92" i="1"/>
  <c r="S92" i="1"/>
  <c r="T92" i="1"/>
  <c r="O93" i="1"/>
  <c r="Q93" i="1"/>
  <c r="R93" i="1"/>
  <c r="S93" i="1"/>
  <c r="T93" i="1"/>
  <c r="O94" i="1"/>
  <c r="Q94" i="1"/>
  <c r="R94" i="1"/>
  <c r="S94" i="1"/>
  <c r="T94" i="1"/>
  <c r="V94" i="1"/>
  <c r="O95" i="1"/>
  <c r="Q95" i="1"/>
  <c r="R95" i="1"/>
  <c r="S95" i="1"/>
  <c r="T95" i="1"/>
  <c r="O96" i="1"/>
  <c r="Q96" i="1"/>
  <c r="R96" i="1"/>
  <c r="S96" i="1"/>
  <c r="T96" i="1"/>
  <c r="O97" i="1"/>
  <c r="Q97" i="1"/>
  <c r="R97" i="1"/>
  <c r="S97" i="1"/>
  <c r="T97" i="1"/>
  <c r="V97" i="1"/>
  <c r="O98" i="1"/>
  <c r="Q98" i="1"/>
  <c r="R98" i="1"/>
  <c r="S98" i="1"/>
  <c r="T98" i="1"/>
  <c r="V98" i="1"/>
  <c r="O99" i="1"/>
  <c r="Q99" i="1"/>
  <c r="V99" i="1" s="1"/>
  <c r="R99" i="1"/>
  <c r="S99" i="1"/>
  <c r="T99" i="1"/>
  <c r="O100" i="1"/>
  <c r="Q100" i="1"/>
  <c r="R100" i="1"/>
  <c r="S100" i="1"/>
  <c r="T100" i="1"/>
  <c r="O101" i="1"/>
  <c r="Q101" i="1"/>
  <c r="R101" i="1"/>
  <c r="S101" i="1"/>
  <c r="T101" i="1"/>
  <c r="V101" i="1" s="1"/>
  <c r="O102" i="1"/>
  <c r="Q102" i="1"/>
  <c r="V102" i="1" s="1"/>
  <c r="R102" i="1"/>
  <c r="S102" i="1"/>
  <c r="T102" i="1"/>
  <c r="O103" i="1"/>
  <c r="Q103" i="1"/>
  <c r="V103" i="1" s="1"/>
  <c r="R103" i="1"/>
  <c r="S103" i="1"/>
  <c r="T103" i="1"/>
  <c r="O104" i="1"/>
  <c r="Q104" i="1"/>
  <c r="R104" i="1"/>
  <c r="S104" i="1"/>
  <c r="V104" i="1" s="1"/>
  <c r="T104" i="1"/>
  <c r="O105" i="1"/>
  <c r="Q105" i="1"/>
  <c r="R105" i="1"/>
  <c r="S105" i="1"/>
  <c r="T105" i="1"/>
  <c r="V105" i="1"/>
  <c r="O106" i="1"/>
  <c r="Q106" i="1"/>
  <c r="V106" i="1" s="1"/>
  <c r="R106" i="1"/>
  <c r="S106" i="1"/>
  <c r="T106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M124" i="1" s="1"/>
  <c r="M131" i="1" s="1"/>
  <c r="S108" i="1"/>
  <c r="O111" i="1"/>
  <c r="Q111" i="1"/>
  <c r="R111" i="1"/>
  <c r="S111" i="1"/>
  <c r="T111" i="1"/>
  <c r="V111" i="1"/>
  <c r="O112" i="1"/>
  <c r="Q112" i="1"/>
  <c r="V112" i="1" s="1"/>
  <c r="R112" i="1"/>
  <c r="S112" i="1"/>
  <c r="T112" i="1"/>
  <c r="O113" i="1"/>
  <c r="Q113" i="1"/>
  <c r="R113" i="1"/>
  <c r="S113" i="1"/>
  <c r="T113" i="1"/>
  <c r="O114" i="1"/>
  <c r="Q114" i="1"/>
  <c r="R114" i="1"/>
  <c r="S114" i="1"/>
  <c r="V114" i="1" s="1"/>
  <c r="T114" i="1"/>
  <c r="B116" i="1"/>
  <c r="C116" i="1"/>
  <c r="D116" i="1"/>
  <c r="E116" i="1"/>
  <c r="F116" i="1"/>
  <c r="G116" i="1"/>
  <c r="H116" i="1"/>
  <c r="H124" i="1" s="1"/>
  <c r="I116" i="1"/>
  <c r="I124" i="1" s="1"/>
  <c r="I131" i="1" s="1"/>
  <c r="J116" i="1"/>
  <c r="K116" i="1"/>
  <c r="L116" i="1"/>
  <c r="M116" i="1"/>
  <c r="S116" i="1"/>
  <c r="T116" i="1"/>
  <c r="O119" i="1"/>
  <c r="Q119" i="1"/>
  <c r="R119" i="1"/>
  <c r="S119" i="1"/>
  <c r="T119" i="1"/>
  <c r="V119" i="1"/>
  <c r="O120" i="1"/>
  <c r="O122" i="1" s="1"/>
  <c r="Q120" i="1"/>
  <c r="V120" i="1" s="1"/>
  <c r="R120" i="1"/>
  <c r="S120" i="1"/>
  <c r="T120" i="1"/>
  <c r="B122" i="1"/>
  <c r="C122" i="1"/>
  <c r="D122" i="1"/>
  <c r="E122" i="1"/>
  <c r="R122" i="1" s="1"/>
  <c r="F122" i="1"/>
  <c r="G122" i="1"/>
  <c r="H122" i="1"/>
  <c r="I122" i="1"/>
  <c r="J122" i="1"/>
  <c r="J124" i="1" s="1"/>
  <c r="J131" i="1" s="1"/>
  <c r="K122" i="1"/>
  <c r="K124" i="1" s="1"/>
  <c r="L122" i="1"/>
  <c r="M122" i="1"/>
  <c r="C124" i="1"/>
  <c r="F124" i="1"/>
  <c r="F131" i="1" s="1"/>
  <c r="O127" i="1"/>
  <c r="Q127" i="1"/>
  <c r="R127" i="1"/>
  <c r="S127" i="1"/>
  <c r="T127" i="1"/>
  <c r="O128" i="1"/>
  <c r="O129" i="1" s="1"/>
  <c r="Q128" i="1"/>
  <c r="R128" i="1"/>
  <c r="S128" i="1"/>
  <c r="T128" i="1"/>
  <c r="V128" i="1" s="1"/>
  <c r="B129" i="1"/>
  <c r="C129" i="1"/>
  <c r="D129" i="1"/>
  <c r="E129" i="1"/>
  <c r="F129" i="1"/>
  <c r="G129" i="1"/>
  <c r="H129" i="1"/>
  <c r="S129" i="1" s="1"/>
  <c r="I129" i="1"/>
  <c r="J129" i="1"/>
  <c r="K129" i="1"/>
  <c r="L129" i="1"/>
  <c r="M129" i="1"/>
  <c r="R129" i="1"/>
  <c r="T129" i="1"/>
  <c r="C131" i="1"/>
  <c r="A133" i="1"/>
  <c r="A134" i="1"/>
  <c r="A136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T140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R144" i="1"/>
  <c r="T144" i="1"/>
  <c r="B145" i="1"/>
  <c r="C145" i="1"/>
  <c r="D145" i="1"/>
  <c r="E145" i="1"/>
  <c r="F145" i="1"/>
  <c r="G145" i="1"/>
  <c r="H145" i="1"/>
  <c r="S145" i="1" s="1"/>
  <c r="I145" i="1"/>
  <c r="J145" i="1"/>
  <c r="K145" i="1"/>
  <c r="L145" i="1"/>
  <c r="M145" i="1"/>
  <c r="T145" i="1" s="1"/>
  <c r="Q145" i="1"/>
  <c r="R145" i="1"/>
  <c r="B146" i="1"/>
  <c r="C146" i="1"/>
  <c r="D146" i="1"/>
  <c r="E146" i="1"/>
  <c r="F146" i="1"/>
  <c r="G146" i="1"/>
  <c r="H146" i="1"/>
  <c r="S146" i="1" s="1"/>
  <c r="I146" i="1"/>
  <c r="J146" i="1"/>
  <c r="K146" i="1"/>
  <c r="T146" i="1" s="1"/>
  <c r="L146" i="1"/>
  <c r="M146" i="1"/>
  <c r="R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S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R148" i="1"/>
  <c r="S148" i="1"/>
  <c r="B149" i="1"/>
  <c r="Q149" i="1" s="1"/>
  <c r="C149" i="1"/>
  <c r="D149" i="1"/>
  <c r="E149" i="1"/>
  <c r="F149" i="1"/>
  <c r="G149" i="1"/>
  <c r="H149" i="1"/>
  <c r="I149" i="1"/>
  <c r="J149" i="1"/>
  <c r="S149" i="1" s="1"/>
  <c r="K149" i="1"/>
  <c r="L149" i="1"/>
  <c r="M149" i="1"/>
  <c r="T149" i="1" s="1"/>
  <c r="O149" i="1"/>
  <c r="B150" i="1"/>
  <c r="C150" i="1"/>
  <c r="D150" i="1"/>
  <c r="E150" i="1"/>
  <c r="F150" i="1"/>
  <c r="G150" i="1"/>
  <c r="H150" i="1"/>
  <c r="S150" i="1" s="1"/>
  <c r="I150" i="1"/>
  <c r="J150" i="1"/>
  <c r="K150" i="1"/>
  <c r="L150" i="1"/>
  <c r="M150" i="1"/>
  <c r="M174" i="1" s="1"/>
  <c r="O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T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R152" i="1"/>
  <c r="T152" i="1"/>
  <c r="B153" i="1"/>
  <c r="C153" i="1"/>
  <c r="D153" i="1"/>
  <c r="E153" i="1"/>
  <c r="F153" i="1"/>
  <c r="G153" i="1"/>
  <c r="H153" i="1"/>
  <c r="I153" i="1"/>
  <c r="S153" i="1" s="1"/>
  <c r="J153" i="1"/>
  <c r="K153" i="1"/>
  <c r="L153" i="1"/>
  <c r="M153" i="1"/>
  <c r="Q153" i="1"/>
  <c r="R153" i="1"/>
  <c r="T153" i="1"/>
  <c r="B154" i="1"/>
  <c r="C154" i="1"/>
  <c r="D154" i="1"/>
  <c r="E154" i="1"/>
  <c r="F154" i="1"/>
  <c r="G154" i="1"/>
  <c r="O154" i="1" s="1"/>
  <c r="H154" i="1"/>
  <c r="S154" i="1" s="1"/>
  <c r="I154" i="1"/>
  <c r="J154" i="1"/>
  <c r="K154" i="1"/>
  <c r="T154" i="1" s="1"/>
  <c r="L154" i="1"/>
  <c r="M154" i="1"/>
  <c r="Q154" i="1"/>
  <c r="R154" i="1"/>
  <c r="V154" i="1"/>
  <c r="B155" i="1"/>
  <c r="C155" i="1"/>
  <c r="D155" i="1"/>
  <c r="E155" i="1"/>
  <c r="F155" i="1"/>
  <c r="G155" i="1"/>
  <c r="H155" i="1"/>
  <c r="I155" i="1"/>
  <c r="O155" i="1" s="1"/>
  <c r="J155" i="1"/>
  <c r="K155" i="1"/>
  <c r="L155" i="1"/>
  <c r="M155" i="1"/>
  <c r="T155" i="1"/>
  <c r="B156" i="1"/>
  <c r="C156" i="1"/>
  <c r="D156" i="1"/>
  <c r="E156" i="1"/>
  <c r="F156" i="1"/>
  <c r="G156" i="1"/>
  <c r="H156" i="1"/>
  <c r="S156" i="1" s="1"/>
  <c r="I156" i="1"/>
  <c r="J156" i="1"/>
  <c r="K156" i="1"/>
  <c r="L156" i="1"/>
  <c r="M156" i="1"/>
  <c r="Q156" i="1"/>
  <c r="R156" i="1"/>
  <c r="T156" i="1"/>
  <c r="B157" i="1"/>
  <c r="C157" i="1"/>
  <c r="D157" i="1"/>
  <c r="E157" i="1"/>
  <c r="F157" i="1"/>
  <c r="G157" i="1"/>
  <c r="O157" i="1" s="1"/>
  <c r="H157" i="1"/>
  <c r="S157" i="1" s="1"/>
  <c r="I157" i="1"/>
  <c r="J157" i="1"/>
  <c r="K157" i="1"/>
  <c r="L157" i="1"/>
  <c r="M157" i="1"/>
  <c r="T157" i="1" s="1"/>
  <c r="Q157" i="1"/>
  <c r="R157" i="1"/>
  <c r="B158" i="1"/>
  <c r="C158" i="1"/>
  <c r="D158" i="1"/>
  <c r="O158" i="1" s="1"/>
  <c r="E158" i="1"/>
  <c r="R158" i="1" s="1"/>
  <c r="F158" i="1"/>
  <c r="G158" i="1"/>
  <c r="H158" i="1"/>
  <c r="S158" i="1" s="1"/>
  <c r="I158" i="1"/>
  <c r="J158" i="1"/>
  <c r="K158" i="1"/>
  <c r="L158" i="1"/>
  <c r="M158" i="1"/>
  <c r="Q158" i="1"/>
  <c r="B159" i="1"/>
  <c r="C159" i="1"/>
  <c r="D159" i="1"/>
  <c r="O159" i="1" s="1"/>
  <c r="E159" i="1"/>
  <c r="R159" i="1" s="1"/>
  <c r="F159" i="1"/>
  <c r="G159" i="1"/>
  <c r="H159" i="1"/>
  <c r="I159" i="1"/>
  <c r="J159" i="1"/>
  <c r="K159" i="1"/>
  <c r="L159" i="1"/>
  <c r="M159" i="1"/>
  <c r="S159" i="1"/>
  <c r="B160" i="1"/>
  <c r="C160" i="1"/>
  <c r="D160" i="1"/>
  <c r="E160" i="1"/>
  <c r="F160" i="1"/>
  <c r="G160" i="1"/>
  <c r="H160" i="1"/>
  <c r="I160" i="1"/>
  <c r="S160" i="1" s="1"/>
  <c r="J160" i="1"/>
  <c r="K160" i="1"/>
  <c r="L160" i="1"/>
  <c r="T160" i="1" s="1"/>
  <c r="M160" i="1"/>
  <c r="Q160" i="1"/>
  <c r="R160" i="1"/>
  <c r="B161" i="1"/>
  <c r="C161" i="1"/>
  <c r="D161" i="1"/>
  <c r="E161" i="1"/>
  <c r="F161" i="1"/>
  <c r="G161" i="1"/>
  <c r="H161" i="1"/>
  <c r="S161" i="1" s="1"/>
  <c r="I161" i="1"/>
  <c r="J161" i="1"/>
  <c r="K161" i="1"/>
  <c r="L161" i="1"/>
  <c r="M161" i="1"/>
  <c r="T161" i="1" s="1"/>
  <c r="O161" i="1"/>
  <c r="Q161" i="1"/>
  <c r="B162" i="1"/>
  <c r="C162" i="1"/>
  <c r="D162" i="1"/>
  <c r="E162" i="1"/>
  <c r="R162" i="1" s="1"/>
  <c r="F162" i="1"/>
  <c r="G162" i="1"/>
  <c r="H162" i="1"/>
  <c r="S162" i="1" s="1"/>
  <c r="I162" i="1"/>
  <c r="J162" i="1"/>
  <c r="K162" i="1"/>
  <c r="T162" i="1" s="1"/>
  <c r="L162" i="1"/>
  <c r="M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O163" i="1"/>
  <c r="S163" i="1"/>
  <c r="B164" i="1"/>
  <c r="C164" i="1"/>
  <c r="D164" i="1"/>
  <c r="E164" i="1"/>
  <c r="F164" i="1"/>
  <c r="G164" i="1"/>
  <c r="H164" i="1"/>
  <c r="H174" i="1" s="1"/>
  <c r="I164" i="1"/>
  <c r="J164" i="1"/>
  <c r="K164" i="1"/>
  <c r="L164" i="1"/>
  <c r="M164" i="1"/>
  <c r="Q164" i="1"/>
  <c r="R164" i="1"/>
  <c r="S164" i="1"/>
  <c r="B165" i="1"/>
  <c r="C165" i="1"/>
  <c r="D165" i="1"/>
  <c r="E165" i="1"/>
  <c r="F165" i="1"/>
  <c r="G165" i="1"/>
  <c r="O165" i="1" s="1"/>
  <c r="H165" i="1"/>
  <c r="I165" i="1"/>
  <c r="J165" i="1"/>
  <c r="K165" i="1"/>
  <c r="L165" i="1"/>
  <c r="M165" i="1"/>
  <c r="T165" i="1" s="1"/>
  <c r="Q165" i="1"/>
  <c r="S165" i="1"/>
  <c r="B166" i="1"/>
  <c r="C166" i="1"/>
  <c r="D166" i="1"/>
  <c r="E166" i="1"/>
  <c r="F166" i="1"/>
  <c r="G166" i="1"/>
  <c r="H166" i="1"/>
  <c r="S166" i="1" s="1"/>
  <c r="I166" i="1"/>
  <c r="J166" i="1"/>
  <c r="K166" i="1"/>
  <c r="L166" i="1"/>
  <c r="M166" i="1"/>
  <c r="R166" i="1"/>
  <c r="B167" i="1"/>
  <c r="C167" i="1"/>
  <c r="D167" i="1"/>
  <c r="E167" i="1"/>
  <c r="F167" i="1"/>
  <c r="G167" i="1"/>
  <c r="H167" i="1"/>
  <c r="I167" i="1"/>
  <c r="S167" i="1" s="1"/>
  <c r="J167" i="1"/>
  <c r="K167" i="1"/>
  <c r="L167" i="1"/>
  <c r="M167" i="1"/>
  <c r="T167" i="1"/>
  <c r="B168" i="1"/>
  <c r="C168" i="1"/>
  <c r="D168" i="1"/>
  <c r="E168" i="1"/>
  <c r="F168" i="1"/>
  <c r="G168" i="1"/>
  <c r="H168" i="1"/>
  <c r="S168" i="1" s="1"/>
  <c r="I168" i="1"/>
  <c r="J168" i="1"/>
  <c r="K168" i="1"/>
  <c r="L168" i="1"/>
  <c r="M168" i="1"/>
  <c r="R168" i="1"/>
  <c r="T168" i="1"/>
  <c r="B169" i="1"/>
  <c r="C169" i="1"/>
  <c r="D169" i="1"/>
  <c r="E169" i="1"/>
  <c r="F169" i="1"/>
  <c r="G169" i="1"/>
  <c r="H169" i="1"/>
  <c r="I169" i="1"/>
  <c r="S169" i="1" s="1"/>
  <c r="J169" i="1"/>
  <c r="K169" i="1"/>
  <c r="L169" i="1"/>
  <c r="M169" i="1"/>
  <c r="Q169" i="1"/>
  <c r="R169" i="1"/>
  <c r="T169" i="1"/>
  <c r="B170" i="1"/>
  <c r="C170" i="1"/>
  <c r="D170" i="1"/>
  <c r="E170" i="1"/>
  <c r="F170" i="1"/>
  <c r="R170" i="1" s="1"/>
  <c r="V170" i="1" s="1"/>
  <c r="G170" i="1"/>
  <c r="H170" i="1"/>
  <c r="S170" i="1" s="1"/>
  <c r="I170" i="1"/>
  <c r="J170" i="1"/>
  <c r="K170" i="1"/>
  <c r="T170" i="1" s="1"/>
  <c r="L170" i="1"/>
  <c r="M170" i="1"/>
  <c r="O170" i="1"/>
  <c r="Q170" i="1"/>
  <c r="B171" i="1"/>
  <c r="C171" i="1"/>
  <c r="D171" i="1"/>
  <c r="E171" i="1"/>
  <c r="F171" i="1"/>
  <c r="G171" i="1"/>
  <c r="H171" i="1"/>
  <c r="I171" i="1"/>
  <c r="O171" i="1" s="1"/>
  <c r="J171" i="1"/>
  <c r="K171" i="1"/>
  <c r="L171" i="1"/>
  <c r="M171" i="1"/>
  <c r="T171" i="1"/>
  <c r="B172" i="1"/>
  <c r="C172" i="1"/>
  <c r="D172" i="1"/>
  <c r="E172" i="1"/>
  <c r="F172" i="1"/>
  <c r="G172" i="1"/>
  <c r="H172" i="1"/>
  <c r="I172" i="1"/>
  <c r="S172" i="1" s="1"/>
  <c r="J172" i="1"/>
  <c r="K172" i="1"/>
  <c r="L172" i="1"/>
  <c r="M172" i="1"/>
  <c r="Q172" i="1"/>
  <c r="R172" i="1"/>
  <c r="T172" i="1"/>
  <c r="J174" i="1"/>
  <c r="B177" i="1"/>
  <c r="C177" i="1"/>
  <c r="D177" i="1"/>
  <c r="E177" i="1"/>
  <c r="R177" i="1" s="1"/>
  <c r="F177" i="1"/>
  <c r="G177" i="1"/>
  <c r="H177" i="1"/>
  <c r="S177" i="1" s="1"/>
  <c r="I177" i="1"/>
  <c r="J177" i="1"/>
  <c r="K177" i="1"/>
  <c r="L177" i="1"/>
  <c r="M177" i="1"/>
  <c r="M182" i="1" s="1"/>
  <c r="B178" i="1"/>
  <c r="C178" i="1"/>
  <c r="D178" i="1"/>
  <c r="D182" i="1" s="1"/>
  <c r="E178" i="1"/>
  <c r="F178" i="1"/>
  <c r="G178" i="1"/>
  <c r="H178" i="1"/>
  <c r="I178" i="1"/>
  <c r="J178" i="1"/>
  <c r="K178" i="1"/>
  <c r="L178" i="1"/>
  <c r="M178" i="1"/>
  <c r="B179" i="1"/>
  <c r="C179" i="1"/>
  <c r="D179" i="1"/>
  <c r="E179" i="1"/>
  <c r="F179" i="1"/>
  <c r="G179" i="1"/>
  <c r="H179" i="1"/>
  <c r="I179" i="1"/>
  <c r="S179" i="1" s="1"/>
  <c r="J179" i="1"/>
  <c r="K179" i="1"/>
  <c r="L179" i="1"/>
  <c r="T179" i="1" s="1"/>
  <c r="M179" i="1"/>
  <c r="Q179" i="1"/>
  <c r="V179" i="1" s="1"/>
  <c r="R179" i="1"/>
  <c r="B180" i="1"/>
  <c r="C180" i="1"/>
  <c r="D180" i="1"/>
  <c r="E180" i="1"/>
  <c r="R180" i="1" s="1"/>
  <c r="F180" i="1"/>
  <c r="G180" i="1"/>
  <c r="H180" i="1"/>
  <c r="I180" i="1"/>
  <c r="J180" i="1"/>
  <c r="K180" i="1"/>
  <c r="L180" i="1"/>
  <c r="M180" i="1"/>
  <c r="T180" i="1" s="1"/>
  <c r="Q180" i="1"/>
  <c r="V180" i="1" s="1"/>
  <c r="S180" i="1"/>
  <c r="E182" i="1"/>
  <c r="G182" i="1"/>
  <c r="H182" i="1"/>
  <c r="B185" i="1"/>
  <c r="C185" i="1"/>
  <c r="C188" i="1" s="1"/>
  <c r="D185" i="1"/>
  <c r="E185" i="1"/>
  <c r="R185" i="1" s="1"/>
  <c r="F185" i="1"/>
  <c r="G185" i="1"/>
  <c r="H185" i="1"/>
  <c r="I185" i="1"/>
  <c r="J185" i="1"/>
  <c r="J188" i="1" s="1"/>
  <c r="K185" i="1"/>
  <c r="L185" i="1"/>
  <c r="M185" i="1"/>
  <c r="M188" i="1" s="1"/>
  <c r="B186" i="1"/>
  <c r="C186" i="1"/>
  <c r="D186" i="1"/>
  <c r="E186" i="1"/>
  <c r="F186" i="1"/>
  <c r="G186" i="1"/>
  <c r="H186" i="1"/>
  <c r="I186" i="1"/>
  <c r="J186" i="1"/>
  <c r="K186" i="1"/>
  <c r="L186" i="1"/>
  <c r="M186" i="1"/>
  <c r="R186" i="1"/>
  <c r="B188" i="1"/>
  <c r="E188" i="1"/>
  <c r="F188" i="1"/>
  <c r="G188" i="1"/>
  <c r="H188" i="1"/>
  <c r="R188" i="1"/>
  <c r="B193" i="1"/>
  <c r="C193" i="1"/>
  <c r="C195" i="1" s="1"/>
  <c r="D193" i="1"/>
  <c r="D195" i="1" s="1"/>
  <c r="E193" i="1"/>
  <c r="F193" i="1"/>
  <c r="F195" i="1" s="1"/>
  <c r="G193" i="1"/>
  <c r="H193" i="1"/>
  <c r="I193" i="1"/>
  <c r="J193" i="1"/>
  <c r="J195" i="1" s="1"/>
  <c r="K193" i="1"/>
  <c r="L193" i="1"/>
  <c r="L195" i="1" s="1"/>
  <c r="M193" i="1"/>
  <c r="B194" i="1"/>
  <c r="C194" i="1"/>
  <c r="D194" i="1"/>
  <c r="E194" i="1"/>
  <c r="F194" i="1"/>
  <c r="G194" i="1"/>
  <c r="H194" i="1"/>
  <c r="I194" i="1"/>
  <c r="S194" i="1" s="1"/>
  <c r="J194" i="1"/>
  <c r="K194" i="1"/>
  <c r="L194" i="1"/>
  <c r="M194" i="1"/>
  <c r="E195" i="1"/>
  <c r="H195" i="1"/>
  <c r="I195" i="1"/>
  <c r="S195" i="1" s="1"/>
  <c r="M195" i="1"/>
  <c r="G195" i="1" l="1"/>
  <c r="R194" i="1"/>
  <c r="S174" i="1"/>
  <c r="H190" i="1"/>
  <c r="O178" i="1"/>
  <c r="S151" i="1"/>
  <c r="I174" i="1"/>
  <c r="I190" i="1" s="1"/>
  <c r="I197" i="1" s="1"/>
  <c r="O151" i="1"/>
  <c r="G124" i="1"/>
  <c r="G131" i="1" s="1"/>
  <c r="R116" i="1"/>
  <c r="O152" i="1"/>
  <c r="Q152" i="1"/>
  <c r="S152" i="1"/>
  <c r="K131" i="1"/>
  <c r="Q162" i="1"/>
  <c r="V162" i="1" s="1"/>
  <c r="O162" i="1"/>
  <c r="O144" i="1"/>
  <c r="Q144" i="1"/>
  <c r="V144" i="1" s="1"/>
  <c r="B174" i="1"/>
  <c r="V160" i="1"/>
  <c r="T159" i="1"/>
  <c r="S144" i="1"/>
  <c r="V92" i="1"/>
  <c r="V61" i="1"/>
  <c r="Q193" i="1"/>
  <c r="O193" i="1"/>
  <c r="O168" i="1"/>
  <c r="Q168" i="1"/>
  <c r="V168" i="1" s="1"/>
  <c r="V165" i="1"/>
  <c r="R150" i="1"/>
  <c r="Q122" i="1"/>
  <c r="V93" i="1"/>
  <c r="R42" i="1"/>
  <c r="V37" i="1"/>
  <c r="V31" i="1"/>
  <c r="O42" i="1"/>
  <c r="V157" i="1"/>
  <c r="S155" i="1"/>
  <c r="G174" i="1"/>
  <c r="G190" i="1" s="1"/>
  <c r="Q65" i="1"/>
  <c r="T194" i="1"/>
  <c r="I188" i="1"/>
  <c r="S188" i="1" s="1"/>
  <c r="S185" i="1"/>
  <c r="L182" i="1"/>
  <c r="O166" i="1"/>
  <c r="R165" i="1"/>
  <c r="R161" i="1"/>
  <c r="V156" i="1"/>
  <c r="V153" i="1"/>
  <c r="T147" i="1"/>
  <c r="O147" i="1"/>
  <c r="T108" i="1"/>
  <c r="V96" i="1"/>
  <c r="T50" i="1"/>
  <c r="K58" i="1"/>
  <c r="O194" i="1"/>
  <c r="Q194" i="1"/>
  <c r="V194" i="1" s="1"/>
  <c r="T186" i="1"/>
  <c r="T177" i="1"/>
  <c r="K182" i="1"/>
  <c r="T182" i="1" s="1"/>
  <c r="Q177" i="1"/>
  <c r="O177" i="1"/>
  <c r="C182" i="1"/>
  <c r="S171" i="1"/>
  <c r="O167" i="1"/>
  <c r="B124" i="1"/>
  <c r="Q116" i="1"/>
  <c r="V100" i="1"/>
  <c r="K195" i="1"/>
  <c r="T195" i="1" s="1"/>
  <c r="T193" i="1"/>
  <c r="T178" i="1"/>
  <c r="R163" i="1"/>
  <c r="O146" i="1"/>
  <c r="Q146" i="1"/>
  <c r="V146" i="1" s="1"/>
  <c r="T122" i="1"/>
  <c r="S42" i="1"/>
  <c r="V42" i="1" s="1"/>
  <c r="H58" i="1"/>
  <c r="V24" i="1"/>
  <c r="V12" i="1"/>
  <c r="K188" i="1"/>
  <c r="T188" i="1" s="1"/>
  <c r="T185" i="1"/>
  <c r="Q185" i="1"/>
  <c r="O185" i="1"/>
  <c r="O188" i="1" s="1"/>
  <c r="T163" i="1"/>
  <c r="R195" i="1"/>
  <c r="S193" i="1"/>
  <c r="O186" i="1"/>
  <c r="Q186" i="1"/>
  <c r="V186" i="1" s="1"/>
  <c r="V172" i="1"/>
  <c r="V169" i="1"/>
  <c r="O145" i="1"/>
  <c r="Q140" i="1"/>
  <c r="B190" i="1"/>
  <c r="O140" i="1"/>
  <c r="R108" i="1"/>
  <c r="E124" i="1"/>
  <c r="V63" i="1"/>
  <c r="B195" i="1"/>
  <c r="Q195" i="1" s="1"/>
  <c r="S186" i="1"/>
  <c r="R178" i="1"/>
  <c r="R149" i="1"/>
  <c r="V149" i="1" s="1"/>
  <c r="T148" i="1"/>
  <c r="Q148" i="1"/>
  <c r="S140" i="1"/>
  <c r="V127" i="1"/>
  <c r="H131" i="1"/>
  <c r="S131" i="1" s="1"/>
  <c r="S124" i="1"/>
  <c r="V113" i="1"/>
  <c r="L124" i="1"/>
  <c r="L131" i="1" s="1"/>
  <c r="D124" i="1"/>
  <c r="D131" i="1" s="1"/>
  <c r="V80" i="1"/>
  <c r="V81" i="1"/>
  <c r="Q58" i="1"/>
  <c r="V53" i="1"/>
  <c r="Q50" i="1"/>
  <c r="V50" i="1" s="1"/>
  <c r="V40" i="1"/>
  <c r="V28" i="1"/>
  <c r="V19" i="1"/>
  <c r="O180" i="1"/>
  <c r="J182" i="1"/>
  <c r="J190" i="1" s="1"/>
  <c r="J197" i="1" s="1"/>
  <c r="Q178" i="1"/>
  <c r="B182" i="1"/>
  <c r="R167" i="1"/>
  <c r="R151" i="1"/>
  <c r="T150" i="1"/>
  <c r="Q150" i="1"/>
  <c r="V145" i="1"/>
  <c r="R58" i="1"/>
  <c r="O179" i="1"/>
  <c r="I182" i="1"/>
  <c r="S182" i="1" s="1"/>
  <c r="S178" i="1"/>
  <c r="E174" i="1"/>
  <c r="T166" i="1"/>
  <c r="Q166" i="1"/>
  <c r="T164" i="1"/>
  <c r="V164" i="1" s="1"/>
  <c r="Q163" i="1"/>
  <c r="V163" i="1" s="1"/>
  <c r="O160" i="1"/>
  <c r="Q159" i="1"/>
  <c r="F174" i="1"/>
  <c r="S122" i="1"/>
  <c r="V84" i="1"/>
  <c r="V35" i="1"/>
  <c r="V20" i="1"/>
  <c r="O164" i="1"/>
  <c r="V54" i="1"/>
  <c r="L188" i="1"/>
  <c r="D188" i="1"/>
  <c r="Q188" i="1" s="1"/>
  <c r="V188" i="1" s="1"/>
  <c r="F182" i="1"/>
  <c r="R182" i="1" s="1"/>
  <c r="O172" i="1"/>
  <c r="Q171" i="1"/>
  <c r="O169" i="1"/>
  <c r="Q167" i="1"/>
  <c r="V161" i="1"/>
  <c r="O156" i="1"/>
  <c r="Q155" i="1"/>
  <c r="V155" i="1" s="1"/>
  <c r="O153" i="1"/>
  <c r="Q151" i="1"/>
  <c r="R147" i="1"/>
  <c r="M190" i="1"/>
  <c r="M197" i="1" s="1"/>
  <c r="R140" i="1"/>
  <c r="Q129" i="1"/>
  <c r="V129" i="1" s="1"/>
  <c r="V95" i="1"/>
  <c r="V88" i="1"/>
  <c r="O108" i="1"/>
  <c r="O124" i="1" s="1"/>
  <c r="O131" i="1" s="1"/>
  <c r="E65" i="1"/>
  <c r="R65" i="1" s="1"/>
  <c r="T63" i="1"/>
  <c r="J58" i="1"/>
  <c r="J65" i="1" s="1"/>
  <c r="V48" i="1"/>
  <c r="O58" i="1"/>
  <c r="O65" i="1" s="1"/>
  <c r="O148" i="1"/>
  <c r="Q147" i="1"/>
  <c r="V147" i="1" s="1"/>
  <c r="L174" i="1"/>
  <c r="L190" i="1" s="1"/>
  <c r="L197" i="1" s="1"/>
  <c r="D174" i="1"/>
  <c r="Q108" i="1"/>
  <c r="V79" i="1"/>
  <c r="V62" i="1"/>
  <c r="R50" i="1"/>
  <c r="V45" i="1"/>
  <c r="V32" i="1"/>
  <c r="V16" i="1"/>
  <c r="R193" i="1"/>
  <c r="R171" i="1"/>
  <c r="T158" i="1"/>
  <c r="V158" i="1" s="1"/>
  <c r="R155" i="1"/>
  <c r="K174" i="1"/>
  <c r="C174" i="1"/>
  <c r="C190" i="1" s="1"/>
  <c r="C197" i="1" s="1"/>
  <c r="O116" i="1"/>
  <c r="V83" i="1"/>
  <c r="T56" i="1"/>
  <c r="V56" i="1" s="1"/>
  <c r="V39" i="1"/>
  <c r="V23" i="1"/>
  <c r="T131" i="1" l="1"/>
  <c r="R174" i="1"/>
  <c r="E190" i="1"/>
  <c r="B197" i="1"/>
  <c r="T124" i="1"/>
  <c r="V140" i="1"/>
  <c r="T58" i="1"/>
  <c r="K65" i="1"/>
  <c r="T65" i="1" s="1"/>
  <c r="Q174" i="1"/>
  <c r="V174" i="1" s="1"/>
  <c r="T174" i="1"/>
  <c r="K190" i="1"/>
  <c r="V159" i="1"/>
  <c r="Q182" i="1"/>
  <c r="V182" i="1" s="1"/>
  <c r="O182" i="1"/>
  <c r="O195" i="1"/>
  <c r="V152" i="1"/>
  <c r="V167" i="1"/>
  <c r="V178" i="1"/>
  <c r="V58" i="1"/>
  <c r="V195" i="1"/>
  <c r="H65" i="1"/>
  <c r="S65" i="1" s="1"/>
  <c r="V65" i="1" s="1"/>
  <c r="S58" i="1"/>
  <c r="V177" i="1"/>
  <c r="G197" i="1"/>
  <c r="V122" i="1"/>
  <c r="V193" i="1"/>
  <c r="O174" i="1"/>
  <c r="O190" i="1" s="1"/>
  <c r="O197" i="1" s="1"/>
  <c r="S190" i="1"/>
  <c r="H197" i="1"/>
  <c r="S197" i="1" s="1"/>
  <c r="F190" i="1"/>
  <c r="F197" i="1" s="1"/>
  <c r="V108" i="1"/>
  <c r="V171" i="1"/>
  <c r="E131" i="1"/>
  <c r="R131" i="1" s="1"/>
  <c r="R124" i="1"/>
  <c r="V185" i="1"/>
  <c r="V116" i="1"/>
  <c r="D190" i="1"/>
  <c r="D197" i="1" s="1"/>
  <c r="V151" i="1"/>
  <c r="V166" i="1"/>
  <c r="V150" i="1"/>
  <c r="V148" i="1"/>
  <c r="B131" i="1"/>
  <c r="Q131" i="1" s="1"/>
  <c r="Q124" i="1"/>
  <c r="V124" i="1" l="1"/>
  <c r="Q190" i="1"/>
  <c r="V131" i="1"/>
  <c r="T190" i="1"/>
  <c r="K197" i="1"/>
  <c r="T197" i="1" s="1"/>
  <c r="Q197" i="1"/>
  <c r="R190" i="1"/>
  <c r="E197" i="1"/>
  <c r="R197" i="1" s="1"/>
  <c r="V197" i="1" l="1"/>
  <c r="V190" i="1"/>
</calcChain>
</file>

<file path=xl/sharedStrings.xml><?xml version="1.0" encoding="utf-8"?>
<sst xmlns="http://schemas.openxmlformats.org/spreadsheetml/2006/main" count="224" uniqueCount="64">
  <si>
    <t>Expense Analysis Summary</t>
  </si>
  <si>
    <t>Actuals / Current Estimate (Monthly)</t>
  </si>
  <si>
    <t>Actuals</t>
  </si>
  <si>
    <t>Flash</t>
  </si>
  <si>
    <t>CE</t>
  </si>
  <si>
    <t>Total</t>
  </si>
  <si>
    <t>1st Qtr</t>
  </si>
  <si>
    <t>2nd Qtr</t>
  </si>
  <si>
    <t>3rd Qtr</t>
  </si>
  <si>
    <t>4th Qtr</t>
  </si>
  <si>
    <t>Mobilization</t>
  </si>
  <si>
    <t>Operations &amp; Maintenance:</t>
  </si>
  <si>
    <t>O&amp;M Expenses</t>
  </si>
  <si>
    <t>Aux Fuel System (Liquid Fuel)</t>
  </si>
  <si>
    <t>Fuel Handling System (Gas)</t>
  </si>
  <si>
    <t>Aux Boiler System</t>
  </si>
  <si>
    <t>Steam T/G System</t>
  </si>
  <si>
    <t>Condensate System</t>
  </si>
  <si>
    <t>Feedwater System</t>
  </si>
  <si>
    <t>Air Pollution Control System</t>
  </si>
  <si>
    <t>Combustion Air System</t>
  </si>
  <si>
    <t>Fire Protection System</t>
  </si>
  <si>
    <t>Wastewater System</t>
  </si>
  <si>
    <t>Recirculating Water System</t>
  </si>
  <si>
    <t>Chemical Feed System</t>
  </si>
  <si>
    <t>Bldg. Utilities &amp; HVAC System</t>
  </si>
  <si>
    <t>Elect Distribution System</t>
  </si>
  <si>
    <t>Steam Distribution System</t>
  </si>
  <si>
    <t>Distributed Control System</t>
  </si>
  <si>
    <t>Plant Consumable Sypplies</t>
  </si>
  <si>
    <t>Plant Gen &amp; Administrative</t>
  </si>
  <si>
    <t>Reimbursable Labor</t>
  </si>
  <si>
    <t>Tools &amp; Equipment</t>
  </si>
  <si>
    <t>Potable Water</t>
  </si>
  <si>
    <t>Gas</t>
  </si>
  <si>
    <t>Cell Phones &amp; Pagers</t>
  </si>
  <si>
    <t>Garbage Removal</t>
  </si>
  <si>
    <t>Phone Service</t>
  </si>
  <si>
    <t>Instrument / Service Air</t>
  </si>
  <si>
    <t>Gas T/G System</t>
  </si>
  <si>
    <t>HRSG System</t>
  </si>
  <si>
    <t>Non-Scope Costs</t>
  </si>
  <si>
    <t>Subtotal Other O&amp;M</t>
  </si>
  <si>
    <t>Owner's Expense:</t>
  </si>
  <si>
    <t>Insurance</t>
  </si>
  <si>
    <t>Property Taxes</t>
  </si>
  <si>
    <t>Interconnection Fees</t>
  </si>
  <si>
    <t>Gas Pipeline Metering Cost</t>
  </si>
  <si>
    <t>Misc</t>
  </si>
  <si>
    <t>Franchise Taxes</t>
  </si>
  <si>
    <t>Subtotal - Owner's Expense</t>
  </si>
  <si>
    <t>Total Fixed O&amp;M</t>
  </si>
  <si>
    <t>Variable O&amp;M</t>
  </si>
  <si>
    <t>Demineralized Water System</t>
  </si>
  <si>
    <t>Electricity</t>
  </si>
  <si>
    <t>Subtotal Variable O&amp;M</t>
  </si>
  <si>
    <t>Total O&amp;M</t>
  </si>
  <si>
    <t>Budget (Monthly)</t>
  </si>
  <si>
    <t>Budget</t>
  </si>
  <si>
    <t>Variance (Monthly)</t>
  </si>
  <si>
    <t>Variance</t>
  </si>
  <si>
    <t>Taxes</t>
  </si>
  <si>
    <t>Subtotal - Taxes</t>
  </si>
  <si>
    <t>Lincoln Energy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</si>
</sst>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b/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/>
    <xf numFmtId="0" fontId="3" fillId="0" borderId="0" xfId="0" applyFont="1" applyAlignment="1">
      <alignment horizontal="centerContinuous"/>
    </xf>
    <xf numFmtId="14" fontId="4" fillId="0" borderId="0" xfId="0" applyNumberFormat="1" applyFont="1" applyAlignment="1">
      <alignment horizontal="centerContinuous"/>
    </xf>
    <xf numFmtId="165" fontId="5" fillId="0" borderId="0" xfId="1" applyNumberFormat="1" applyFont="1" applyAlignment="1">
      <alignment horizontal="center"/>
    </xf>
    <xf numFmtId="165" fontId="6" fillId="0" borderId="0" xfId="1" applyNumberFormat="1" applyFont="1" applyAlignment="1">
      <alignment horizontal="center"/>
    </xf>
    <xf numFmtId="165" fontId="1" fillId="0" borderId="0" xfId="1" applyNumberFormat="1"/>
    <xf numFmtId="0" fontId="7" fillId="0" borderId="0" xfId="0" applyFont="1" applyAlignment="1">
      <alignment horizontal="center"/>
    </xf>
    <xf numFmtId="17" fontId="7" fillId="0" borderId="0" xfId="1" applyNumberFormat="1" applyFont="1" applyAlignment="1">
      <alignment horizontal="center"/>
    </xf>
    <xf numFmtId="165" fontId="7" fillId="0" borderId="0" xfId="1" applyNumberFormat="1" applyFont="1" applyAlignment="1">
      <alignment horizontal="center"/>
    </xf>
    <xf numFmtId="0" fontId="8" fillId="0" borderId="0" xfId="0" applyFont="1"/>
    <xf numFmtId="165" fontId="1" fillId="0" borderId="1" xfId="1" applyNumberFormat="1" applyBorder="1"/>
    <xf numFmtId="0" fontId="9" fillId="0" borderId="0" xfId="0" applyFont="1" applyAlignment="1">
      <alignment horizontal="left" indent="1"/>
    </xf>
    <xf numFmtId="0" fontId="9" fillId="0" borderId="0" xfId="0" applyFont="1" applyAlignment="1">
      <alignment horizontal="left" indent="2"/>
    </xf>
    <xf numFmtId="165" fontId="9" fillId="0" borderId="0" xfId="1" applyNumberFormat="1" applyFont="1"/>
    <xf numFmtId="165" fontId="1" fillId="0" borderId="0" xfId="1" applyNumberFormat="1" applyFont="1"/>
    <xf numFmtId="0" fontId="9" fillId="0" borderId="0" xfId="0" applyFont="1" applyAlignment="1">
      <alignment horizontal="left" indent="3"/>
    </xf>
    <xf numFmtId="165" fontId="1" fillId="0" borderId="2" xfId="1" applyNumberFormat="1" applyBorder="1"/>
    <xf numFmtId="165" fontId="1" fillId="0" borderId="0" xfId="1" applyNumberFormat="1" applyBorder="1"/>
    <xf numFmtId="0" fontId="0" fillId="0" borderId="0" xfId="0" applyAlignment="1">
      <alignment horizontal="left" indent="2"/>
    </xf>
    <xf numFmtId="165" fontId="1" fillId="0" borderId="0" xfId="1" applyNumberFormat="1" applyFill="1"/>
    <xf numFmtId="0" fontId="0" fillId="0" borderId="0" xfId="0" applyAlignment="1">
      <alignment horizontal="left" indent="3"/>
    </xf>
    <xf numFmtId="165" fontId="1" fillId="0" borderId="3" xfId="1" applyNumberFormat="1" applyBorder="1"/>
    <xf numFmtId="165" fontId="1" fillId="0" borderId="4" xfId="1" applyNumberFormat="1" applyBorder="1"/>
    <xf numFmtId="0" fontId="10" fillId="0" borderId="0" xfId="0" applyFont="1"/>
    <xf numFmtId="165" fontId="11" fillId="0" borderId="0" xfId="1" applyNumberFormat="1" applyFont="1" applyAlignment="1">
      <alignment horizontal="center"/>
    </xf>
    <xf numFmtId="165" fontId="10" fillId="0" borderId="0" xfId="1" applyNumberFormat="1" applyFont="1"/>
    <xf numFmtId="165" fontId="8" fillId="0" borderId="0" xfId="1" applyNumberFormat="1" applyFont="1"/>
    <xf numFmtId="165" fontId="0" fillId="0" borderId="0" xfId="1" applyNumberFormat="1" applyFont="1"/>
    <xf numFmtId="165" fontId="0" fillId="0" borderId="0" xfId="1" applyNumberFormat="1" applyFont="1" applyBorder="1"/>
    <xf numFmtId="165" fontId="0" fillId="0" borderId="5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8"/>
  <sheetViews>
    <sheetView tabSelected="1" zoomScale="75" zoomScaleNormal="100" workbookViewId="0">
      <pane xSplit="1" ySplit="6" topLeftCell="B7" activePane="bottomRight" state="frozen"/>
      <selection activeCell="A4" sqref="A4:V4"/>
      <selection pane="topRight" activeCell="A4" sqref="A4:V4"/>
      <selection pane="bottomLeft" activeCell="A4" sqref="A4:V4"/>
      <selection pane="bottomRight" activeCell="B7" sqref="B7"/>
    </sheetView>
  </sheetViews>
  <sheetFormatPr defaultColWidth="8.85546875" defaultRowHeight="12.75" x14ac:dyDescent="0.2"/>
  <cols>
    <col min="1" max="1" width="41.140625" customWidth="1"/>
    <col min="2" max="8" width="10.28515625" style="7" bestFit="1" customWidth="1"/>
    <col min="9" max="9" width="11.5703125" style="7" bestFit="1" customWidth="1"/>
    <col min="10" max="10" width="11.42578125" style="7" customWidth="1"/>
    <col min="11" max="13" width="10.28515625" style="7" bestFit="1" customWidth="1"/>
    <col min="14" max="14" width="0.85546875" style="7" customWidth="1"/>
    <col min="15" max="15" width="12" style="7" customWidth="1"/>
    <col min="16" max="16" width="2.7109375" style="7" customWidth="1"/>
    <col min="17" max="18" width="10.28515625" style="7" bestFit="1" customWidth="1"/>
    <col min="19" max="19" width="12.140625" style="7" customWidth="1"/>
    <col min="20" max="20" width="10.28515625" style="7" bestFit="1" customWidth="1"/>
    <col min="21" max="21" width="0.85546875" style="7" customWidth="1"/>
    <col min="22" max="22" width="11.85546875" style="7" customWidth="1"/>
  </cols>
  <sheetData>
    <row r="1" spans="1:22" s="2" customFormat="1" ht="15.75" x14ac:dyDescent="0.25">
      <c r="A1" s="1" t="s">
        <v>63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2" customFormat="1" ht="15.75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s="2" customFormat="1" ht="15.75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s="2" customFormat="1" ht="15.75" x14ac:dyDescent="0.25">
      <c r="A4" s="4">
        <v>36799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">
      <c r="B5" s="5" t="s">
        <v>2</v>
      </c>
      <c r="C5" s="5" t="s">
        <v>2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2</v>
      </c>
      <c r="I5" s="5" t="s">
        <v>2</v>
      </c>
      <c r="J5" s="5" t="s">
        <v>2</v>
      </c>
      <c r="K5" s="6" t="s">
        <v>3</v>
      </c>
      <c r="L5" s="6" t="s">
        <v>4</v>
      </c>
      <c r="M5" s="6" t="s">
        <v>4</v>
      </c>
      <c r="O5" s="6" t="s">
        <v>4</v>
      </c>
      <c r="Q5" s="5" t="s">
        <v>2</v>
      </c>
      <c r="R5" s="5" t="s">
        <v>2</v>
      </c>
      <c r="S5" s="6" t="s">
        <v>4</v>
      </c>
      <c r="T5" s="6" t="s">
        <v>4</v>
      </c>
      <c r="V5" s="6" t="s">
        <v>4</v>
      </c>
    </row>
    <row r="6" spans="1:22" s="8" customFormat="1" x14ac:dyDescent="0.2">
      <c r="B6" s="9">
        <v>36526</v>
      </c>
      <c r="C6" s="9">
        <v>36557</v>
      </c>
      <c r="D6" s="9">
        <v>36586</v>
      </c>
      <c r="E6" s="9">
        <v>36617</v>
      </c>
      <c r="F6" s="9">
        <v>36647</v>
      </c>
      <c r="G6" s="9">
        <v>36678</v>
      </c>
      <c r="H6" s="9">
        <v>36708</v>
      </c>
      <c r="I6" s="9">
        <v>36739</v>
      </c>
      <c r="J6" s="9">
        <v>36770</v>
      </c>
      <c r="K6" s="9">
        <v>36800</v>
      </c>
      <c r="L6" s="9">
        <v>36831</v>
      </c>
      <c r="M6" s="9">
        <v>36861</v>
      </c>
      <c r="N6" s="9"/>
      <c r="O6" s="10" t="s">
        <v>5</v>
      </c>
      <c r="P6" s="10"/>
      <c r="Q6" s="10" t="s">
        <v>6</v>
      </c>
      <c r="R6" s="10" t="s">
        <v>7</v>
      </c>
      <c r="S6" s="10" t="s">
        <v>8</v>
      </c>
      <c r="T6" s="10" t="s">
        <v>9</v>
      </c>
      <c r="U6" s="10"/>
      <c r="V6" s="10" t="s">
        <v>5</v>
      </c>
    </row>
    <row r="8" spans="1:22" ht="13.5" thickBot="1" x14ac:dyDescent="0.25">
      <c r="A8" s="11" t="s">
        <v>10</v>
      </c>
      <c r="B8" s="12">
        <v>0</v>
      </c>
      <c r="C8" s="12">
        <v>97063.16</v>
      </c>
      <c r="D8" s="12">
        <v>81589</v>
      </c>
      <c r="E8" s="12">
        <v>151711.82999999999</v>
      </c>
      <c r="F8" s="12">
        <v>231342</v>
      </c>
      <c r="G8" s="12">
        <v>194200.32000000001</v>
      </c>
      <c r="H8" s="12">
        <v>64914.39</v>
      </c>
      <c r="I8" s="12">
        <v>33881.379999999997</v>
      </c>
      <c r="J8" s="12">
        <v>37188.449999999997</v>
      </c>
      <c r="K8" s="12">
        <v>20139</v>
      </c>
      <c r="L8" s="12">
        <v>0</v>
      </c>
      <c r="M8" s="12">
        <v>0</v>
      </c>
      <c r="O8" s="12">
        <f>SUM(B8:M8)</f>
        <v>912029.53</v>
      </c>
      <c r="Q8" s="12">
        <f>SUM(B8:D8)</f>
        <v>178652.16</v>
      </c>
      <c r="R8" s="12">
        <f>SUM(E8:G8)</f>
        <v>577254.14999999991</v>
      </c>
      <c r="S8" s="12">
        <f>SUM(H8:J8)</f>
        <v>135984.21999999997</v>
      </c>
      <c r="T8" s="12">
        <f>SUM(K8:M8)</f>
        <v>20139</v>
      </c>
      <c r="V8" s="12">
        <f>SUM(Q8:U8)</f>
        <v>912029.52999999991</v>
      </c>
    </row>
    <row r="10" spans="1:22" x14ac:dyDescent="0.2">
      <c r="A10" s="11" t="s">
        <v>11</v>
      </c>
    </row>
    <row r="11" spans="1:22" x14ac:dyDescent="0.2">
      <c r="A11" s="13" t="s">
        <v>12</v>
      </c>
    </row>
    <row r="12" spans="1:22" x14ac:dyDescent="0.2">
      <c r="A12" s="14" t="s">
        <v>13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O12" s="7">
        <f t="shared" ref="O12:O40" si="0">SUM(B12:M12)</f>
        <v>0</v>
      </c>
      <c r="Q12" s="7">
        <f t="shared" ref="Q12:Q42" si="1">SUM(B12:D12)</f>
        <v>0</v>
      </c>
      <c r="R12" s="7">
        <f t="shared" ref="R12:R42" si="2">SUM(E12:G12)</f>
        <v>0</v>
      </c>
      <c r="S12" s="7">
        <f t="shared" ref="S12:S42" si="3">SUM(H12:J12)</f>
        <v>0</v>
      </c>
      <c r="T12" s="7">
        <f t="shared" ref="T12:T42" si="4">SUM(K12:M12)</f>
        <v>0</v>
      </c>
      <c r="V12" s="7">
        <f t="shared" ref="V12:V42" si="5">SUM(Q12:U12)</f>
        <v>0</v>
      </c>
    </row>
    <row r="13" spans="1:22" x14ac:dyDescent="0.2">
      <c r="A13" s="14" t="s">
        <v>14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380</v>
      </c>
      <c r="I13" s="7">
        <v>294.8</v>
      </c>
      <c r="J13" s="7">
        <v>2291.86</v>
      </c>
      <c r="K13" s="7">
        <v>160</v>
      </c>
      <c r="L13" s="7">
        <v>0</v>
      </c>
      <c r="M13" s="7">
        <v>0</v>
      </c>
      <c r="O13" s="7">
        <f t="shared" si="0"/>
        <v>3126.66</v>
      </c>
      <c r="Q13" s="7">
        <f t="shared" si="1"/>
        <v>0</v>
      </c>
      <c r="R13" s="7">
        <f t="shared" si="2"/>
        <v>0</v>
      </c>
      <c r="S13" s="7">
        <f t="shared" si="3"/>
        <v>2966.66</v>
      </c>
      <c r="T13" s="7">
        <f t="shared" si="4"/>
        <v>160</v>
      </c>
      <c r="V13" s="7">
        <f t="shared" si="5"/>
        <v>3126.66</v>
      </c>
    </row>
    <row r="14" spans="1:22" x14ac:dyDescent="0.2">
      <c r="A14" s="14" t="s">
        <v>15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O14" s="7">
        <f t="shared" si="0"/>
        <v>0</v>
      </c>
      <c r="Q14" s="7">
        <f t="shared" si="1"/>
        <v>0</v>
      </c>
      <c r="R14" s="7">
        <f t="shared" si="2"/>
        <v>0</v>
      </c>
      <c r="S14" s="7">
        <f t="shared" si="3"/>
        <v>0</v>
      </c>
      <c r="T14" s="7">
        <f t="shared" si="4"/>
        <v>0</v>
      </c>
      <c r="V14" s="7">
        <f t="shared" si="5"/>
        <v>0</v>
      </c>
    </row>
    <row r="15" spans="1:22" x14ac:dyDescent="0.2">
      <c r="A15" s="14" t="s">
        <v>16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O15" s="7">
        <f t="shared" si="0"/>
        <v>0</v>
      </c>
      <c r="Q15" s="7">
        <f t="shared" si="1"/>
        <v>0</v>
      </c>
      <c r="R15" s="7">
        <f t="shared" si="2"/>
        <v>0</v>
      </c>
      <c r="S15" s="7">
        <f t="shared" si="3"/>
        <v>0</v>
      </c>
      <c r="T15" s="7">
        <f t="shared" si="4"/>
        <v>0</v>
      </c>
      <c r="V15" s="7">
        <f t="shared" si="5"/>
        <v>0</v>
      </c>
    </row>
    <row r="16" spans="1:22" x14ac:dyDescent="0.2">
      <c r="A16" s="14" t="s">
        <v>17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O16" s="7">
        <f t="shared" si="0"/>
        <v>0</v>
      </c>
      <c r="Q16" s="7">
        <f t="shared" si="1"/>
        <v>0</v>
      </c>
      <c r="R16" s="7">
        <f t="shared" si="2"/>
        <v>0</v>
      </c>
      <c r="S16" s="7">
        <f t="shared" si="3"/>
        <v>0</v>
      </c>
      <c r="T16" s="7">
        <f t="shared" si="4"/>
        <v>0</v>
      </c>
      <c r="V16" s="7">
        <f t="shared" si="5"/>
        <v>0</v>
      </c>
    </row>
    <row r="17" spans="1:22" x14ac:dyDescent="0.2">
      <c r="A17" s="14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O17" s="7">
        <f t="shared" si="0"/>
        <v>0</v>
      </c>
      <c r="Q17" s="7">
        <f t="shared" si="1"/>
        <v>0</v>
      </c>
      <c r="R17" s="7">
        <f t="shared" si="2"/>
        <v>0</v>
      </c>
      <c r="S17" s="7">
        <f t="shared" si="3"/>
        <v>0</v>
      </c>
      <c r="T17" s="7">
        <f t="shared" si="4"/>
        <v>0</v>
      </c>
      <c r="V17" s="7">
        <f t="shared" si="5"/>
        <v>0</v>
      </c>
    </row>
    <row r="18" spans="1:22" x14ac:dyDescent="0.2">
      <c r="A18" s="14" t="s">
        <v>19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I18" s="7">
        <v>560</v>
      </c>
      <c r="J18" s="7">
        <v>0</v>
      </c>
      <c r="K18" s="7">
        <v>1744</v>
      </c>
      <c r="L18" s="7">
        <v>1974</v>
      </c>
      <c r="M18" s="7">
        <v>1973</v>
      </c>
      <c r="O18" s="7">
        <f t="shared" si="0"/>
        <v>6251</v>
      </c>
      <c r="Q18" s="7">
        <f t="shared" si="1"/>
        <v>0</v>
      </c>
      <c r="R18" s="7">
        <f t="shared" si="2"/>
        <v>0</v>
      </c>
      <c r="S18" s="7">
        <f t="shared" si="3"/>
        <v>560</v>
      </c>
      <c r="T18" s="7">
        <f t="shared" si="4"/>
        <v>5691</v>
      </c>
      <c r="V18" s="7">
        <f t="shared" si="5"/>
        <v>6251</v>
      </c>
    </row>
    <row r="19" spans="1:22" x14ac:dyDescent="0.2">
      <c r="A19" s="14" t="s">
        <v>20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O19" s="7">
        <f t="shared" si="0"/>
        <v>0</v>
      </c>
      <c r="Q19" s="7">
        <f t="shared" si="1"/>
        <v>0</v>
      </c>
      <c r="R19" s="7">
        <f t="shared" si="2"/>
        <v>0</v>
      </c>
      <c r="S19" s="7">
        <f t="shared" si="3"/>
        <v>0</v>
      </c>
      <c r="T19" s="7">
        <f t="shared" si="4"/>
        <v>0</v>
      </c>
      <c r="V19" s="7">
        <f t="shared" si="5"/>
        <v>0</v>
      </c>
    </row>
    <row r="20" spans="1:22" x14ac:dyDescent="0.2">
      <c r="A20" s="14" t="s">
        <v>21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1318.92</v>
      </c>
      <c r="J20" s="7">
        <v>0</v>
      </c>
      <c r="K20" s="7">
        <v>946</v>
      </c>
      <c r="L20" s="7">
        <v>0</v>
      </c>
      <c r="M20" s="7">
        <v>0</v>
      </c>
      <c r="O20" s="7">
        <f t="shared" si="0"/>
        <v>2264.92</v>
      </c>
      <c r="Q20" s="7">
        <f t="shared" si="1"/>
        <v>0</v>
      </c>
      <c r="R20" s="7">
        <f t="shared" si="2"/>
        <v>0</v>
      </c>
      <c r="S20" s="7">
        <f t="shared" si="3"/>
        <v>1318.92</v>
      </c>
      <c r="T20" s="7">
        <f t="shared" si="4"/>
        <v>946</v>
      </c>
      <c r="V20" s="7">
        <f t="shared" si="5"/>
        <v>2264.92</v>
      </c>
    </row>
    <row r="21" spans="1:22" x14ac:dyDescent="0.2">
      <c r="A21" s="14" t="s">
        <v>22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15">
        <v>0</v>
      </c>
      <c r="K21" s="7">
        <v>0</v>
      </c>
      <c r="L21" s="7">
        <v>0</v>
      </c>
      <c r="M21" s="7">
        <v>0</v>
      </c>
      <c r="O21" s="7">
        <f t="shared" si="0"/>
        <v>0</v>
      </c>
      <c r="Q21" s="7">
        <f t="shared" si="1"/>
        <v>0</v>
      </c>
      <c r="R21" s="7">
        <f t="shared" si="2"/>
        <v>0</v>
      </c>
      <c r="S21" s="7">
        <f t="shared" si="3"/>
        <v>0</v>
      </c>
      <c r="T21" s="7">
        <f t="shared" si="4"/>
        <v>0</v>
      </c>
      <c r="V21" s="7">
        <f t="shared" si="5"/>
        <v>0</v>
      </c>
    </row>
    <row r="22" spans="1:22" x14ac:dyDescent="0.2">
      <c r="A22" s="14" t="s">
        <v>23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15">
        <v>0</v>
      </c>
      <c r="K22" s="7">
        <v>0</v>
      </c>
      <c r="L22" s="7">
        <v>0</v>
      </c>
      <c r="M22" s="7">
        <v>0</v>
      </c>
      <c r="O22" s="7">
        <f t="shared" si="0"/>
        <v>0</v>
      </c>
      <c r="Q22" s="7">
        <f t="shared" si="1"/>
        <v>0</v>
      </c>
      <c r="R22" s="7">
        <f t="shared" si="2"/>
        <v>0</v>
      </c>
      <c r="S22" s="7">
        <f t="shared" si="3"/>
        <v>0</v>
      </c>
      <c r="T22" s="7">
        <f t="shared" si="4"/>
        <v>0</v>
      </c>
      <c r="V22" s="7">
        <f t="shared" si="5"/>
        <v>0</v>
      </c>
    </row>
    <row r="23" spans="1:22" x14ac:dyDescent="0.2">
      <c r="A23" s="14" t="s">
        <v>24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15">
        <v>0</v>
      </c>
      <c r="K23" s="7">
        <v>0</v>
      </c>
      <c r="L23" s="7">
        <v>0</v>
      </c>
      <c r="M23" s="7">
        <v>0</v>
      </c>
      <c r="O23" s="7">
        <f t="shared" si="0"/>
        <v>0</v>
      </c>
      <c r="Q23" s="7">
        <f t="shared" si="1"/>
        <v>0</v>
      </c>
      <c r="R23" s="7">
        <f t="shared" si="2"/>
        <v>0</v>
      </c>
      <c r="S23" s="7">
        <f t="shared" si="3"/>
        <v>0</v>
      </c>
      <c r="T23" s="7">
        <f t="shared" si="4"/>
        <v>0</v>
      </c>
      <c r="V23" s="7">
        <f t="shared" si="5"/>
        <v>0</v>
      </c>
    </row>
    <row r="24" spans="1:22" x14ac:dyDescent="0.2">
      <c r="A24" s="14" t="s">
        <v>25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15">
        <v>0</v>
      </c>
      <c r="K24" s="7">
        <v>0</v>
      </c>
      <c r="L24" s="7">
        <v>224</v>
      </c>
      <c r="M24" s="7">
        <v>225</v>
      </c>
      <c r="O24" s="7">
        <f t="shared" si="0"/>
        <v>449</v>
      </c>
      <c r="Q24" s="7">
        <f t="shared" si="1"/>
        <v>0</v>
      </c>
      <c r="R24" s="7">
        <f t="shared" si="2"/>
        <v>0</v>
      </c>
      <c r="S24" s="7">
        <f t="shared" si="3"/>
        <v>0</v>
      </c>
      <c r="T24" s="7">
        <f t="shared" si="4"/>
        <v>449</v>
      </c>
      <c r="V24" s="7">
        <f t="shared" si="5"/>
        <v>449</v>
      </c>
    </row>
    <row r="25" spans="1:22" x14ac:dyDescent="0.2">
      <c r="A25" s="14" t="s">
        <v>26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11.35</v>
      </c>
      <c r="J25" s="15">
        <v>677</v>
      </c>
      <c r="K25" s="7">
        <v>456</v>
      </c>
      <c r="L25" s="7">
        <v>1193</v>
      </c>
      <c r="M25" s="7">
        <v>1193</v>
      </c>
      <c r="O25" s="7">
        <f t="shared" si="0"/>
        <v>3530.35</v>
      </c>
      <c r="Q25" s="7">
        <f t="shared" si="1"/>
        <v>0</v>
      </c>
      <c r="R25" s="7">
        <f t="shared" si="2"/>
        <v>0</v>
      </c>
      <c r="S25" s="7">
        <f t="shared" si="3"/>
        <v>688.35</v>
      </c>
      <c r="T25" s="7">
        <f t="shared" si="4"/>
        <v>2842</v>
      </c>
      <c r="V25" s="7">
        <f t="shared" si="5"/>
        <v>3530.35</v>
      </c>
    </row>
    <row r="26" spans="1:22" x14ac:dyDescent="0.2">
      <c r="A26" s="14" t="s">
        <v>27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15">
        <v>0</v>
      </c>
      <c r="K26" s="7">
        <v>0</v>
      </c>
      <c r="L26" s="7">
        <v>0</v>
      </c>
      <c r="M26" s="7">
        <v>0</v>
      </c>
      <c r="O26" s="7">
        <f t="shared" si="0"/>
        <v>0</v>
      </c>
      <c r="Q26" s="7">
        <f t="shared" si="1"/>
        <v>0</v>
      </c>
      <c r="R26" s="7">
        <f t="shared" si="2"/>
        <v>0</v>
      </c>
      <c r="S26" s="7">
        <f t="shared" si="3"/>
        <v>0</v>
      </c>
      <c r="T26" s="7">
        <f t="shared" si="4"/>
        <v>0</v>
      </c>
      <c r="V26" s="7">
        <f t="shared" si="5"/>
        <v>0</v>
      </c>
    </row>
    <row r="27" spans="1:22" x14ac:dyDescent="0.2">
      <c r="A27" s="14" t="s">
        <v>28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15">
        <v>0</v>
      </c>
      <c r="K27" s="7">
        <v>0</v>
      </c>
      <c r="L27" s="7">
        <v>467</v>
      </c>
      <c r="M27" s="7">
        <v>467</v>
      </c>
      <c r="O27" s="7">
        <f t="shared" si="0"/>
        <v>934</v>
      </c>
      <c r="Q27" s="7">
        <f t="shared" si="1"/>
        <v>0</v>
      </c>
      <c r="R27" s="7">
        <f t="shared" si="2"/>
        <v>0</v>
      </c>
      <c r="S27" s="7">
        <f t="shared" si="3"/>
        <v>0</v>
      </c>
      <c r="T27" s="7">
        <f t="shared" si="4"/>
        <v>934</v>
      </c>
      <c r="V27" s="7">
        <f t="shared" si="5"/>
        <v>934</v>
      </c>
    </row>
    <row r="28" spans="1:22" x14ac:dyDescent="0.2">
      <c r="A28" s="14" t="s">
        <v>29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36.020000000000003</v>
      </c>
      <c r="I28" s="7">
        <v>5050.54</v>
      </c>
      <c r="J28" s="15">
        <v>3924.57</v>
      </c>
      <c r="K28" s="7">
        <v>6149</v>
      </c>
      <c r="L28" s="7">
        <v>1379</v>
      </c>
      <c r="M28" s="7">
        <v>1379</v>
      </c>
      <c r="O28" s="7">
        <f t="shared" si="0"/>
        <v>17918.13</v>
      </c>
      <c r="Q28" s="7">
        <f t="shared" si="1"/>
        <v>0</v>
      </c>
      <c r="R28" s="7">
        <f t="shared" si="2"/>
        <v>0</v>
      </c>
      <c r="S28" s="7">
        <f t="shared" si="3"/>
        <v>9011.130000000001</v>
      </c>
      <c r="T28" s="7">
        <f t="shared" si="4"/>
        <v>8907</v>
      </c>
      <c r="V28" s="7">
        <f t="shared" si="5"/>
        <v>17918.13</v>
      </c>
    </row>
    <row r="29" spans="1:22" x14ac:dyDescent="0.2">
      <c r="A29" s="14" t="s">
        <v>30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2335.9899999999998</v>
      </c>
      <c r="I29" s="7">
        <v>21576.75</v>
      </c>
      <c r="J29" s="15">
        <v>33153.040000000001</v>
      </c>
      <c r="K29" s="7">
        <v>36006</v>
      </c>
      <c r="L29" s="7">
        <v>16877.142857142859</v>
      </c>
      <c r="M29" s="7">
        <v>16877.142857142859</v>
      </c>
      <c r="O29" s="7">
        <f t="shared" si="0"/>
        <v>126826.06571428571</v>
      </c>
      <c r="Q29" s="7">
        <f t="shared" si="1"/>
        <v>0</v>
      </c>
      <c r="R29" s="7">
        <f t="shared" si="2"/>
        <v>0</v>
      </c>
      <c r="S29" s="7">
        <f t="shared" si="3"/>
        <v>57065.78</v>
      </c>
      <c r="T29" s="7">
        <f t="shared" si="4"/>
        <v>69760.28571428571</v>
      </c>
      <c r="V29" s="7">
        <f t="shared" si="5"/>
        <v>126826.06571428571</v>
      </c>
    </row>
    <row r="30" spans="1:22" x14ac:dyDescent="0.2">
      <c r="A30" s="14" t="s">
        <v>31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16">
        <v>65970.820000000007</v>
      </c>
      <c r="I30" s="16">
        <v>81206.95</v>
      </c>
      <c r="J30" s="15">
        <v>74044.289999999994</v>
      </c>
      <c r="K30" s="16">
        <v>74686</v>
      </c>
      <c r="L30" s="16">
        <v>65455</v>
      </c>
      <c r="M30" s="16">
        <v>65455</v>
      </c>
      <c r="O30" s="7">
        <f t="shared" si="0"/>
        <v>426818.06</v>
      </c>
      <c r="Q30" s="7">
        <f t="shared" si="1"/>
        <v>0</v>
      </c>
      <c r="R30" s="7">
        <f t="shared" si="2"/>
        <v>0</v>
      </c>
      <c r="S30" s="7">
        <f t="shared" si="3"/>
        <v>221222.06</v>
      </c>
      <c r="T30" s="7">
        <f t="shared" si="4"/>
        <v>205596</v>
      </c>
      <c r="V30" s="7">
        <f t="shared" si="5"/>
        <v>426818.06</v>
      </c>
    </row>
    <row r="31" spans="1:22" x14ac:dyDescent="0.2">
      <c r="A31" s="14" t="s">
        <v>32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560.86</v>
      </c>
      <c r="I31" s="7">
        <v>2583.5</v>
      </c>
      <c r="J31" s="15">
        <v>17006.45</v>
      </c>
      <c r="K31" s="7">
        <v>5370</v>
      </c>
      <c r="L31" s="7">
        <v>1572</v>
      </c>
      <c r="M31" s="7">
        <v>1571</v>
      </c>
      <c r="O31" s="7">
        <f t="shared" si="0"/>
        <v>28663.81</v>
      </c>
      <c r="Q31" s="7">
        <f t="shared" si="1"/>
        <v>0</v>
      </c>
      <c r="R31" s="7">
        <f t="shared" si="2"/>
        <v>0</v>
      </c>
      <c r="S31" s="7">
        <f t="shared" si="3"/>
        <v>20150.810000000001</v>
      </c>
      <c r="T31" s="7">
        <f t="shared" si="4"/>
        <v>8513</v>
      </c>
      <c r="V31" s="7">
        <f t="shared" si="5"/>
        <v>28663.81</v>
      </c>
    </row>
    <row r="32" spans="1:22" x14ac:dyDescent="0.2">
      <c r="A32" s="14" t="s">
        <v>33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76.58</v>
      </c>
      <c r="I32" s="7">
        <v>0</v>
      </c>
      <c r="J32" s="15">
        <v>339.24</v>
      </c>
      <c r="K32" s="7">
        <v>148</v>
      </c>
      <c r="L32" s="7">
        <v>56</v>
      </c>
      <c r="M32" s="7">
        <v>58</v>
      </c>
      <c r="O32" s="7">
        <f t="shared" si="0"/>
        <v>677.81999999999994</v>
      </c>
      <c r="Q32" s="7">
        <f t="shared" si="1"/>
        <v>0</v>
      </c>
      <c r="R32" s="7">
        <f t="shared" si="2"/>
        <v>0</v>
      </c>
      <c r="S32" s="7">
        <f t="shared" si="3"/>
        <v>415.82</v>
      </c>
      <c r="T32" s="7">
        <f t="shared" si="4"/>
        <v>262</v>
      </c>
      <c r="V32" s="7">
        <f t="shared" si="5"/>
        <v>677.81999999999994</v>
      </c>
    </row>
    <row r="33" spans="1:22" x14ac:dyDescent="0.2">
      <c r="A33" s="14" t="s">
        <v>34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15">
        <v>0</v>
      </c>
      <c r="K33" s="7">
        <v>0</v>
      </c>
      <c r="L33" s="7">
        <v>0</v>
      </c>
      <c r="M33" s="7">
        <v>0</v>
      </c>
      <c r="O33" s="7">
        <f t="shared" si="0"/>
        <v>0</v>
      </c>
      <c r="Q33" s="7">
        <f t="shared" si="1"/>
        <v>0</v>
      </c>
      <c r="R33" s="7">
        <f t="shared" si="2"/>
        <v>0</v>
      </c>
      <c r="S33" s="7">
        <f t="shared" si="3"/>
        <v>0</v>
      </c>
      <c r="T33" s="7">
        <f t="shared" si="4"/>
        <v>0</v>
      </c>
      <c r="V33" s="7">
        <f t="shared" si="5"/>
        <v>0</v>
      </c>
    </row>
    <row r="34" spans="1:22" x14ac:dyDescent="0.2">
      <c r="A34" s="14" t="s">
        <v>35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285.51</v>
      </c>
      <c r="I34" s="7">
        <v>0</v>
      </c>
      <c r="J34" s="15">
        <v>0</v>
      </c>
      <c r="K34" s="7">
        <v>125</v>
      </c>
      <c r="L34" s="7">
        <v>0</v>
      </c>
      <c r="M34" s="7">
        <v>0</v>
      </c>
      <c r="O34" s="7">
        <f t="shared" si="0"/>
        <v>410.51</v>
      </c>
      <c r="Q34" s="7">
        <f t="shared" si="1"/>
        <v>0</v>
      </c>
      <c r="R34" s="7">
        <f t="shared" si="2"/>
        <v>0</v>
      </c>
      <c r="S34" s="7">
        <f t="shared" si="3"/>
        <v>285.51</v>
      </c>
      <c r="T34" s="7">
        <f t="shared" si="4"/>
        <v>125</v>
      </c>
      <c r="V34" s="7">
        <f t="shared" si="5"/>
        <v>410.51</v>
      </c>
    </row>
    <row r="35" spans="1:22" x14ac:dyDescent="0.2">
      <c r="A35" s="14" t="s">
        <v>36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15">
        <v>51.28</v>
      </c>
      <c r="K35" s="7">
        <v>192</v>
      </c>
      <c r="L35" s="7">
        <v>69</v>
      </c>
      <c r="M35" s="7">
        <v>67</v>
      </c>
      <c r="O35" s="7">
        <f t="shared" si="0"/>
        <v>379.28</v>
      </c>
      <c r="Q35" s="7">
        <f t="shared" si="1"/>
        <v>0</v>
      </c>
      <c r="R35" s="7">
        <f t="shared" si="2"/>
        <v>0</v>
      </c>
      <c r="S35" s="7">
        <f t="shared" si="3"/>
        <v>51.28</v>
      </c>
      <c r="T35" s="7">
        <f t="shared" si="4"/>
        <v>328</v>
      </c>
      <c r="V35" s="7">
        <f t="shared" si="5"/>
        <v>379.28</v>
      </c>
    </row>
    <row r="36" spans="1:22" x14ac:dyDescent="0.2">
      <c r="A36" s="14" t="s">
        <v>37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1180.1199999999999</v>
      </c>
      <c r="I36" s="7">
        <v>547.26</v>
      </c>
      <c r="J36" s="15">
        <v>1097.3699999999999</v>
      </c>
      <c r="K36" s="7">
        <v>2202</v>
      </c>
      <c r="L36" s="7">
        <v>945</v>
      </c>
      <c r="M36" s="7">
        <v>945</v>
      </c>
      <c r="O36" s="7">
        <f t="shared" si="0"/>
        <v>6916.75</v>
      </c>
      <c r="Q36" s="7">
        <f t="shared" si="1"/>
        <v>0</v>
      </c>
      <c r="R36" s="7">
        <f t="shared" si="2"/>
        <v>0</v>
      </c>
      <c r="S36" s="7">
        <f t="shared" si="3"/>
        <v>2824.75</v>
      </c>
      <c r="T36" s="7">
        <f t="shared" si="4"/>
        <v>4092</v>
      </c>
      <c r="V36" s="7">
        <f t="shared" si="5"/>
        <v>6916.75</v>
      </c>
    </row>
    <row r="37" spans="1:22" x14ac:dyDescent="0.2">
      <c r="A37" s="14" t="s">
        <v>38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15">
        <v>0</v>
      </c>
      <c r="K37" s="7">
        <v>0</v>
      </c>
      <c r="L37" s="7">
        <v>44</v>
      </c>
      <c r="M37" s="7">
        <v>44</v>
      </c>
      <c r="O37" s="7">
        <f t="shared" si="0"/>
        <v>88</v>
      </c>
      <c r="Q37" s="7">
        <f t="shared" si="1"/>
        <v>0</v>
      </c>
      <c r="R37" s="7">
        <f t="shared" si="2"/>
        <v>0</v>
      </c>
      <c r="S37" s="7">
        <f t="shared" si="3"/>
        <v>0</v>
      </c>
      <c r="T37" s="7">
        <f t="shared" si="4"/>
        <v>88</v>
      </c>
      <c r="V37" s="7">
        <f t="shared" si="5"/>
        <v>88</v>
      </c>
    </row>
    <row r="38" spans="1:22" x14ac:dyDescent="0.2">
      <c r="A38" s="14" t="s">
        <v>39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156.91999999999999</v>
      </c>
      <c r="J38" s="15">
        <v>11568.01</v>
      </c>
      <c r="K38" s="7">
        <v>7942</v>
      </c>
      <c r="L38" s="7">
        <v>30800</v>
      </c>
      <c r="M38" s="7">
        <v>30800</v>
      </c>
      <c r="O38" s="7">
        <f t="shared" si="0"/>
        <v>81266.929999999993</v>
      </c>
      <c r="Q38" s="7">
        <f t="shared" si="1"/>
        <v>0</v>
      </c>
      <c r="R38" s="7">
        <f t="shared" si="2"/>
        <v>0</v>
      </c>
      <c r="S38" s="7">
        <f t="shared" si="3"/>
        <v>11724.93</v>
      </c>
      <c r="T38" s="7">
        <f t="shared" si="4"/>
        <v>69542</v>
      </c>
      <c r="V38" s="7">
        <f t="shared" si="5"/>
        <v>81266.929999999993</v>
      </c>
    </row>
    <row r="39" spans="1:22" x14ac:dyDescent="0.2">
      <c r="A39" s="14" t="s">
        <v>40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14.64</v>
      </c>
      <c r="J39" s="15">
        <v>0</v>
      </c>
      <c r="K39" s="7">
        <v>0</v>
      </c>
      <c r="L39" s="7">
        <v>0</v>
      </c>
      <c r="M39" s="7">
        <v>0</v>
      </c>
      <c r="O39" s="7">
        <f t="shared" si="0"/>
        <v>14.64</v>
      </c>
      <c r="Q39" s="7">
        <f t="shared" si="1"/>
        <v>0</v>
      </c>
      <c r="R39" s="7">
        <f t="shared" si="2"/>
        <v>0</v>
      </c>
      <c r="S39" s="7">
        <f t="shared" si="3"/>
        <v>14.64</v>
      </c>
      <c r="T39" s="7">
        <f t="shared" si="4"/>
        <v>0</v>
      </c>
      <c r="V39" s="7">
        <f t="shared" si="5"/>
        <v>14.64</v>
      </c>
    </row>
    <row r="40" spans="1:22" x14ac:dyDescent="0.2">
      <c r="A40" s="14" t="s">
        <v>41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15">
        <v>2250</v>
      </c>
      <c r="K40" s="7">
        <v>32753</v>
      </c>
      <c r="L40" s="7">
        <v>1458</v>
      </c>
      <c r="M40" s="7">
        <v>1458</v>
      </c>
      <c r="O40" s="7">
        <f t="shared" si="0"/>
        <v>37919</v>
      </c>
      <c r="Q40" s="7">
        <f t="shared" si="1"/>
        <v>0</v>
      </c>
      <c r="R40" s="7">
        <f t="shared" si="2"/>
        <v>0</v>
      </c>
      <c r="S40" s="7">
        <f t="shared" si="3"/>
        <v>2250</v>
      </c>
      <c r="T40" s="7">
        <f t="shared" si="4"/>
        <v>35669</v>
      </c>
      <c r="V40" s="7">
        <f t="shared" si="5"/>
        <v>37919</v>
      </c>
    </row>
    <row r="41" spans="1:22" x14ac:dyDescent="0.2">
      <c r="A41" s="14"/>
    </row>
    <row r="42" spans="1:22" x14ac:dyDescent="0.2">
      <c r="A42" s="17" t="s">
        <v>42</v>
      </c>
      <c r="B42" s="18">
        <f t="shared" ref="B42:M42" si="6">SUM(B11:B41)</f>
        <v>0</v>
      </c>
      <c r="C42" s="18">
        <f t="shared" si="6"/>
        <v>0</v>
      </c>
      <c r="D42" s="18">
        <f t="shared" si="6"/>
        <v>0</v>
      </c>
      <c r="E42" s="18">
        <f t="shared" si="6"/>
        <v>0</v>
      </c>
      <c r="F42" s="18">
        <f t="shared" si="6"/>
        <v>0</v>
      </c>
      <c r="G42" s="18">
        <f t="shared" si="6"/>
        <v>0</v>
      </c>
      <c r="H42" s="18">
        <f t="shared" si="6"/>
        <v>70825.899999999994</v>
      </c>
      <c r="I42" s="18">
        <f t="shared" si="6"/>
        <v>113321.62999999999</v>
      </c>
      <c r="J42" s="18">
        <f t="shared" si="6"/>
        <v>146403.10999999999</v>
      </c>
      <c r="K42" s="18">
        <f t="shared" si="6"/>
        <v>168879</v>
      </c>
      <c r="L42" s="18">
        <f t="shared" si="6"/>
        <v>122513.14285714286</v>
      </c>
      <c r="M42" s="18">
        <f t="shared" si="6"/>
        <v>122512.14285714286</v>
      </c>
      <c r="O42" s="18">
        <f>SUM(O11:O41)</f>
        <v>744454.92571428569</v>
      </c>
      <c r="Q42" s="18">
        <f t="shared" si="1"/>
        <v>0</v>
      </c>
      <c r="R42" s="18">
        <f t="shared" si="2"/>
        <v>0</v>
      </c>
      <c r="S42" s="18">
        <f t="shared" si="3"/>
        <v>330550.63999999996</v>
      </c>
      <c r="T42" s="18">
        <f t="shared" si="4"/>
        <v>413904.28571428568</v>
      </c>
      <c r="V42" s="18">
        <f t="shared" si="5"/>
        <v>744454.92571428558</v>
      </c>
    </row>
    <row r="43" spans="1:22" x14ac:dyDescent="0.2">
      <c r="A43" s="17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O43" s="19"/>
      <c r="Q43" s="19"/>
      <c r="R43" s="19"/>
      <c r="S43" s="19"/>
      <c r="T43" s="19"/>
      <c r="V43" s="19"/>
    </row>
    <row r="44" spans="1:22" x14ac:dyDescent="0.2">
      <c r="A44" s="11" t="s">
        <v>43</v>
      </c>
    </row>
    <row r="45" spans="1:22" x14ac:dyDescent="0.2">
      <c r="A45" s="20" t="s">
        <v>44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H45" s="7">
        <v>0</v>
      </c>
      <c r="I45" s="7">
        <v>154540.13</v>
      </c>
      <c r="J45" s="7">
        <v>25756</v>
      </c>
      <c r="K45" s="7">
        <v>25757</v>
      </c>
      <c r="L45" s="7">
        <v>25757</v>
      </c>
      <c r="M45" s="7">
        <v>25756</v>
      </c>
      <c r="O45" s="7">
        <f>SUM(B45:M45)</f>
        <v>257566.13</v>
      </c>
      <c r="Q45" s="7">
        <f t="shared" ref="Q45:Q50" si="7">SUM(B45:D45)</f>
        <v>0</v>
      </c>
      <c r="R45" s="7">
        <f t="shared" ref="R45:R50" si="8">SUM(E45:G45)</f>
        <v>0</v>
      </c>
      <c r="S45" s="7">
        <f t="shared" ref="S45:S50" si="9">SUM(H45:J45)</f>
        <v>180296.13</v>
      </c>
      <c r="T45" s="7">
        <f t="shared" ref="T45:T50" si="10">SUM(K45:M45)</f>
        <v>77270</v>
      </c>
      <c r="V45" s="7">
        <f t="shared" ref="V45:V50" si="11">SUM(Q45:U45)</f>
        <v>257566.13</v>
      </c>
    </row>
    <row r="46" spans="1:22" x14ac:dyDescent="0.2">
      <c r="A46" s="20" t="s">
        <v>46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8583.3333333333339</v>
      </c>
      <c r="L46" s="7">
        <v>8583.3333333333339</v>
      </c>
      <c r="M46" s="7">
        <v>8583.3333333333339</v>
      </c>
      <c r="O46" s="7">
        <f>SUM(B46:M46)</f>
        <v>25750</v>
      </c>
      <c r="Q46" s="7">
        <f t="shared" si="7"/>
        <v>0</v>
      </c>
      <c r="R46" s="7">
        <f t="shared" si="8"/>
        <v>0</v>
      </c>
      <c r="S46" s="7">
        <f t="shared" si="9"/>
        <v>0</v>
      </c>
      <c r="T46" s="7">
        <f t="shared" si="10"/>
        <v>25750</v>
      </c>
      <c r="V46" s="7">
        <f t="shared" si="11"/>
        <v>25750</v>
      </c>
    </row>
    <row r="47" spans="1:22" x14ac:dyDescent="0.2">
      <c r="A47" s="20" t="s">
        <v>47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O47" s="7">
        <f>SUM(B47:M47)</f>
        <v>0</v>
      </c>
      <c r="Q47" s="7">
        <f t="shared" si="7"/>
        <v>0</v>
      </c>
      <c r="R47" s="7">
        <f t="shared" si="8"/>
        <v>0</v>
      </c>
      <c r="S47" s="7">
        <f t="shared" si="9"/>
        <v>0</v>
      </c>
      <c r="T47" s="7">
        <f t="shared" si="10"/>
        <v>0</v>
      </c>
      <c r="V47" s="7">
        <f t="shared" si="11"/>
        <v>0</v>
      </c>
    </row>
    <row r="48" spans="1:22" x14ac:dyDescent="0.2">
      <c r="A48" s="20" t="s">
        <v>48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15263</v>
      </c>
      <c r="K48" s="7">
        <v>496</v>
      </c>
      <c r="L48" s="7">
        <v>0</v>
      </c>
      <c r="M48" s="21">
        <v>0</v>
      </c>
      <c r="O48" s="7">
        <f>SUM(B48:M48)</f>
        <v>15759</v>
      </c>
      <c r="Q48" s="7">
        <f t="shared" si="7"/>
        <v>0</v>
      </c>
      <c r="R48" s="7">
        <f t="shared" si="8"/>
        <v>0</v>
      </c>
      <c r="S48" s="7">
        <f t="shared" si="9"/>
        <v>15263</v>
      </c>
      <c r="T48" s="7">
        <f t="shared" si="10"/>
        <v>496</v>
      </c>
      <c r="V48" s="7">
        <f t="shared" si="11"/>
        <v>15759</v>
      </c>
    </row>
    <row r="49" spans="1:22" x14ac:dyDescent="0.2">
      <c r="A49" s="20"/>
    </row>
    <row r="50" spans="1:22" x14ac:dyDescent="0.2">
      <c r="A50" s="22" t="s">
        <v>50</v>
      </c>
      <c r="B50" s="18">
        <f t="shared" ref="B50:M50" si="12">SUM(B44:B49)</f>
        <v>0</v>
      </c>
      <c r="C50" s="18">
        <f t="shared" si="12"/>
        <v>0</v>
      </c>
      <c r="D50" s="18">
        <f t="shared" si="12"/>
        <v>0</v>
      </c>
      <c r="E50" s="18">
        <f t="shared" si="12"/>
        <v>0</v>
      </c>
      <c r="F50" s="18">
        <f t="shared" si="12"/>
        <v>0</v>
      </c>
      <c r="G50" s="18">
        <f t="shared" si="12"/>
        <v>0</v>
      </c>
      <c r="H50" s="18">
        <f t="shared" si="12"/>
        <v>0</v>
      </c>
      <c r="I50" s="18">
        <f t="shared" si="12"/>
        <v>154540.13</v>
      </c>
      <c r="J50" s="18">
        <f t="shared" si="12"/>
        <v>41019</v>
      </c>
      <c r="K50" s="18">
        <f t="shared" si="12"/>
        <v>34836.333333333336</v>
      </c>
      <c r="L50" s="18">
        <f t="shared" si="12"/>
        <v>34340.333333333336</v>
      </c>
      <c r="M50" s="18">
        <f t="shared" si="12"/>
        <v>34339.333333333336</v>
      </c>
      <c r="O50" s="18">
        <f>SUM(O44:O49)</f>
        <v>299075.13</v>
      </c>
      <c r="Q50" s="18">
        <f t="shared" si="7"/>
        <v>0</v>
      </c>
      <c r="R50" s="18">
        <f t="shared" si="8"/>
        <v>0</v>
      </c>
      <c r="S50" s="18">
        <f t="shared" si="9"/>
        <v>195559.13</v>
      </c>
      <c r="T50" s="18">
        <f t="shared" si="10"/>
        <v>103516</v>
      </c>
      <c r="V50" s="18">
        <f t="shared" si="11"/>
        <v>299075.13</v>
      </c>
    </row>
    <row r="51" spans="1:22" x14ac:dyDescent="0.2">
      <c r="A51" s="20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</row>
    <row r="52" spans="1:22" x14ac:dyDescent="0.2">
      <c r="A52" s="11" t="s">
        <v>61</v>
      </c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29"/>
      <c r="Q52" s="30"/>
      <c r="R52" s="30"/>
      <c r="S52" s="30"/>
      <c r="T52" s="30"/>
      <c r="U52" s="29"/>
      <c r="V52" s="30"/>
    </row>
    <row r="53" spans="1:22" x14ac:dyDescent="0.2">
      <c r="A53" s="20" t="s">
        <v>45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80000</v>
      </c>
      <c r="H53" s="7">
        <v>0</v>
      </c>
      <c r="I53" s="7">
        <v>95342</v>
      </c>
      <c r="J53" s="7">
        <v>47671</v>
      </c>
      <c r="K53" s="7">
        <v>47671</v>
      </c>
      <c r="L53" s="7">
        <v>47671</v>
      </c>
      <c r="M53" s="7">
        <v>47674</v>
      </c>
      <c r="O53" s="7">
        <f>SUM(B53:M53)</f>
        <v>366029</v>
      </c>
      <c r="Q53" s="7">
        <f>SUM(B53:D53)</f>
        <v>0</v>
      </c>
      <c r="R53" s="7">
        <f>SUM(E53:G53)</f>
        <v>80000</v>
      </c>
      <c r="S53" s="7">
        <f>SUM(H53:J53)</f>
        <v>143013</v>
      </c>
      <c r="T53" s="7">
        <f>SUM(K53:M53)</f>
        <v>143016</v>
      </c>
      <c r="V53" s="7">
        <f>SUM(Q53:U53)</f>
        <v>366029</v>
      </c>
    </row>
    <row r="54" spans="1:22" x14ac:dyDescent="0.2">
      <c r="A54" s="20" t="s">
        <v>49</v>
      </c>
      <c r="B54" s="7">
        <v>0</v>
      </c>
      <c r="C54" s="7">
        <v>0</v>
      </c>
      <c r="D54" s="7">
        <v>0</v>
      </c>
      <c r="E54" s="7">
        <v>0</v>
      </c>
      <c r="F54" s="7">
        <v>100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O54" s="7">
        <f>SUM(B54:M54)</f>
        <v>100</v>
      </c>
      <c r="Q54" s="7">
        <f>SUM(B54:D54)</f>
        <v>0</v>
      </c>
      <c r="R54" s="7">
        <f>SUM(E54:G54)</f>
        <v>100</v>
      </c>
      <c r="S54" s="7">
        <f>SUM(H54:J54)</f>
        <v>0</v>
      </c>
      <c r="T54" s="7">
        <f>SUM(K54:M54)</f>
        <v>0</v>
      </c>
      <c r="V54" s="7">
        <f>SUM(Q54:U54)</f>
        <v>100</v>
      </c>
    </row>
    <row r="55" spans="1:22" x14ac:dyDescent="0.2">
      <c r="A55" s="20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</row>
    <row r="56" spans="1:22" ht="13.5" thickBot="1" x14ac:dyDescent="0.25">
      <c r="A56" s="22" t="s">
        <v>62</v>
      </c>
      <c r="B56" s="31">
        <f t="shared" ref="B56:M56" si="13">SUM(B53:B54)</f>
        <v>0</v>
      </c>
      <c r="C56" s="31">
        <f t="shared" si="13"/>
        <v>0</v>
      </c>
      <c r="D56" s="31">
        <f t="shared" si="13"/>
        <v>0</v>
      </c>
      <c r="E56" s="31">
        <f t="shared" si="13"/>
        <v>0</v>
      </c>
      <c r="F56" s="31">
        <f t="shared" si="13"/>
        <v>100</v>
      </c>
      <c r="G56" s="31">
        <f t="shared" si="13"/>
        <v>80000</v>
      </c>
      <c r="H56" s="31">
        <f t="shared" si="13"/>
        <v>0</v>
      </c>
      <c r="I56" s="31">
        <f t="shared" si="13"/>
        <v>95342</v>
      </c>
      <c r="J56" s="31">
        <f t="shared" si="13"/>
        <v>47671</v>
      </c>
      <c r="K56" s="31">
        <f t="shared" si="13"/>
        <v>47671</v>
      </c>
      <c r="L56" s="31">
        <f t="shared" si="13"/>
        <v>47671</v>
      </c>
      <c r="M56" s="31">
        <f t="shared" si="13"/>
        <v>47674</v>
      </c>
      <c r="N56" s="31"/>
      <c r="O56" s="31">
        <f>SUM(O53:O54)</f>
        <v>366129</v>
      </c>
      <c r="P56" s="29"/>
      <c r="Q56" s="31">
        <f>SUM(B56:D56)</f>
        <v>0</v>
      </c>
      <c r="R56" s="31">
        <f>SUM(E56:G56)</f>
        <v>80100</v>
      </c>
      <c r="S56" s="31">
        <f>SUM(H56:J56)</f>
        <v>143013</v>
      </c>
      <c r="T56" s="31">
        <f>SUM(K56:M56)</f>
        <v>143016</v>
      </c>
      <c r="U56" s="29"/>
      <c r="V56" s="31">
        <f>SUM(Q56:U56)</f>
        <v>366129</v>
      </c>
    </row>
    <row r="57" spans="1:22" x14ac:dyDescent="0.2">
      <c r="A57" s="20"/>
    </row>
    <row r="58" spans="1:22" ht="13.5" thickBot="1" x14ac:dyDescent="0.25">
      <c r="A58" s="11" t="s">
        <v>51</v>
      </c>
      <c r="B58" s="23">
        <f t="shared" ref="B58:M58" si="14">+B8+B42+B50+B56</f>
        <v>0</v>
      </c>
      <c r="C58" s="23">
        <f t="shared" si="14"/>
        <v>97063.16</v>
      </c>
      <c r="D58" s="23">
        <f t="shared" si="14"/>
        <v>81589</v>
      </c>
      <c r="E58" s="23">
        <f t="shared" si="14"/>
        <v>151711.82999999999</v>
      </c>
      <c r="F58" s="23">
        <f t="shared" si="14"/>
        <v>231442</v>
      </c>
      <c r="G58" s="23">
        <f t="shared" si="14"/>
        <v>274200.32000000001</v>
      </c>
      <c r="H58" s="23">
        <f t="shared" si="14"/>
        <v>135740.28999999998</v>
      </c>
      <c r="I58" s="23">
        <f t="shared" si="14"/>
        <v>397085.14</v>
      </c>
      <c r="J58" s="23">
        <f t="shared" si="14"/>
        <v>272281.56</v>
      </c>
      <c r="K58" s="23">
        <f t="shared" si="14"/>
        <v>271525.33333333337</v>
      </c>
      <c r="L58" s="23">
        <f t="shared" si="14"/>
        <v>204524.47619047618</v>
      </c>
      <c r="M58" s="23">
        <f t="shared" si="14"/>
        <v>204525.47619047618</v>
      </c>
      <c r="N58" s="23"/>
      <c r="O58" s="23">
        <f>+O8+O42+O50+O56</f>
        <v>2321688.5857142857</v>
      </c>
      <c r="Q58" s="23">
        <f>SUM(B58:D58)</f>
        <v>178652.16</v>
      </c>
      <c r="R58" s="23">
        <f>SUM(E58:G58)</f>
        <v>657354.14999999991</v>
      </c>
      <c r="S58" s="23">
        <f>SUM(H58:J58)</f>
        <v>805106.99</v>
      </c>
      <c r="T58" s="23">
        <f>SUM(K58:M58)</f>
        <v>680575.2857142858</v>
      </c>
      <c r="V58" s="23">
        <f>SUM(Q58:U58)</f>
        <v>2321688.5857142857</v>
      </c>
    </row>
    <row r="59" spans="1:22" ht="13.5" thickTop="1" x14ac:dyDescent="0.2">
      <c r="A59" s="11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Q59" s="19"/>
      <c r="R59" s="19"/>
      <c r="S59" s="19"/>
      <c r="T59" s="19"/>
      <c r="V59" s="19"/>
    </row>
    <row r="60" spans="1:22" x14ac:dyDescent="0.2">
      <c r="A60" s="11" t="s">
        <v>52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O60" s="19"/>
      <c r="Q60" s="19"/>
      <c r="R60" s="19"/>
      <c r="S60" s="19"/>
      <c r="T60" s="19"/>
      <c r="V60" s="19"/>
    </row>
    <row r="61" spans="1:22" x14ac:dyDescent="0.2">
      <c r="A61" s="14" t="s">
        <v>53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15">
        <v>11570</v>
      </c>
      <c r="K61" s="7">
        <v>0</v>
      </c>
      <c r="L61" s="7">
        <v>0</v>
      </c>
      <c r="M61" s="7">
        <v>0</v>
      </c>
      <c r="O61" s="7">
        <f>SUM(B61:M61)</f>
        <v>11570</v>
      </c>
      <c r="Q61" s="7">
        <f>SUM(B61:D61)</f>
        <v>0</v>
      </c>
      <c r="R61" s="7">
        <f>SUM(E61:G61)</f>
        <v>0</v>
      </c>
      <c r="S61" s="7">
        <f>SUM(H61:J61)</f>
        <v>11570</v>
      </c>
      <c r="T61" s="7">
        <f>SUM(K61:M61)</f>
        <v>0</v>
      </c>
      <c r="V61" s="7">
        <f>SUM(Q61:U61)</f>
        <v>11570</v>
      </c>
    </row>
    <row r="62" spans="1:22" x14ac:dyDescent="0.2">
      <c r="A62" s="14" t="s">
        <v>54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15">
        <v>0</v>
      </c>
      <c r="K62" s="7">
        <v>384</v>
      </c>
      <c r="L62" s="7">
        <v>27327</v>
      </c>
      <c r="M62" s="7">
        <v>27327</v>
      </c>
      <c r="O62" s="7">
        <f>SUM(B62:M62)</f>
        <v>55038</v>
      </c>
      <c r="Q62" s="7">
        <f>SUM(B62:D62)</f>
        <v>0</v>
      </c>
      <c r="R62" s="7">
        <f>SUM(E62:G62)</f>
        <v>0</v>
      </c>
      <c r="S62" s="7">
        <f>SUM(H62:J62)</f>
        <v>0</v>
      </c>
      <c r="T62" s="7">
        <f>SUM(K62:M62)</f>
        <v>55038</v>
      </c>
      <c r="V62" s="7">
        <f>SUM(Q62:U62)</f>
        <v>55038</v>
      </c>
    </row>
    <row r="63" spans="1:22" x14ac:dyDescent="0.2">
      <c r="A63" s="17" t="s">
        <v>55</v>
      </c>
      <c r="B63" s="18">
        <f t="shared" ref="B63:M63" si="15">SUM(B61:B62)</f>
        <v>0</v>
      </c>
      <c r="C63" s="18">
        <f t="shared" si="15"/>
        <v>0</v>
      </c>
      <c r="D63" s="18">
        <f t="shared" si="15"/>
        <v>0</v>
      </c>
      <c r="E63" s="18">
        <f t="shared" si="15"/>
        <v>0</v>
      </c>
      <c r="F63" s="18">
        <f t="shared" si="15"/>
        <v>0</v>
      </c>
      <c r="G63" s="18">
        <f t="shared" si="15"/>
        <v>0</v>
      </c>
      <c r="H63" s="18">
        <f t="shared" si="15"/>
        <v>0</v>
      </c>
      <c r="I63" s="18">
        <f t="shared" si="15"/>
        <v>0</v>
      </c>
      <c r="J63" s="18">
        <f t="shared" si="15"/>
        <v>11570</v>
      </c>
      <c r="K63" s="18">
        <f t="shared" si="15"/>
        <v>384</v>
      </c>
      <c r="L63" s="18">
        <f t="shared" si="15"/>
        <v>27327</v>
      </c>
      <c r="M63" s="18">
        <f t="shared" si="15"/>
        <v>27327</v>
      </c>
      <c r="O63" s="18">
        <f>SUM(O61:O62)</f>
        <v>66608</v>
      </c>
      <c r="Q63" s="18">
        <f>SUM(B63:D63)</f>
        <v>0</v>
      </c>
      <c r="R63" s="18">
        <f>SUM(E63:G63)</f>
        <v>0</v>
      </c>
      <c r="S63" s="18">
        <f>SUM(H63:J63)</f>
        <v>11570</v>
      </c>
      <c r="T63" s="18">
        <f>SUM(K63:M63)</f>
        <v>55038</v>
      </c>
      <c r="V63" s="18">
        <f>SUM(Q63:U63)</f>
        <v>66608</v>
      </c>
    </row>
    <row r="64" spans="1:22" x14ac:dyDescent="0.2">
      <c r="A64" s="11"/>
    </row>
    <row r="65" spans="1:22" ht="13.5" thickBot="1" x14ac:dyDescent="0.25">
      <c r="A65" s="11" t="s">
        <v>56</v>
      </c>
      <c r="B65" s="24">
        <f t="shared" ref="B65:M65" si="16">B58+B63</f>
        <v>0</v>
      </c>
      <c r="C65" s="24">
        <f t="shared" si="16"/>
        <v>97063.16</v>
      </c>
      <c r="D65" s="24">
        <f t="shared" si="16"/>
        <v>81589</v>
      </c>
      <c r="E65" s="24">
        <f t="shared" si="16"/>
        <v>151711.82999999999</v>
      </c>
      <c r="F65" s="24">
        <f t="shared" si="16"/>
        <v>231442</v>
      </c>
      <c r="G65" s="24">
        <f t="shared" si="16"/>
        <v>274200.32000000001</v>
      </c>
      <c r="H65" s="24">
        <f t="shared" si="16"/>
        <v>135740.28999999998</v>
      </c>
      <c r="I65" s="24">
        <f t="shared" si="16"/>
        <v>397085.14</v>
      </c>
      <c r="J65" s="24">
        <f t="shared" si="16"/>
        <v>283851.56</v>
      </c>
      <c r="K65" s="24">
        <f t="shared" si="16"/>
        <v>271909.33333333337</v>
      </c>
      <c r="L65" s="24">
        <f t="shared" si="16"/>
        <v>231851.47619047618</v>
      </c>
      <c r="M65" s="24">
        <f t="shared" si="16"/>
        <v>231852.47619047618</v>
      </c>
      <c r="N65" s="24"/>
      <c r="O65" s="24">
        <f>O58+O63</f>
        <v>2388296.5857142857</v>
      </c>
      <c r="Q65" s="24">
        <f>SUM(B65:D65)</f>
        <v>178652.16</v>
      </c>
      <c r="R65" s="24">
        <f>SUM(E65:G65)</f>
        <v>657354.14999999991</v>
      </c>
      <c r="S65" s="24">
        <f>SUM(H65:J65)</f>
        <v>816676.99</v>
      </c>
      <c r="T65" s="24">
        <f>SUM(K65:M65)</f>
        <v>735613.2857142858</v>
      </c>
      <c r="U65" s="24"/>
      <c r="V65" s="24">
        <f>SUM(Q65:U65)</f>
        <v>2388296.5857142857</v>
      </c>
    </row>
    <row r="66" spans="1:22" ht="13.5" thickTop="1" x14ac:dyDescent="0.2">
      <c r="A66" s="11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/>
      <c r="N66"/>
      <c r="O66"/>
      <c r="Q66" s="19"/>
      <c r="R66" s="19"/>
      <c r="S66" s="19"/>
      <c r="T66" s="19"/>
      <c r="V66" s="19"/>
    </row>
    <row r="67" spans="1:22" ht="15.75" x14ac:dyDescent="0.25">
      <c r="A67" s="1" t="str">
        <f>+A1</f>
        <v>Lincoln Energy Center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 x14ac:dyDescent="0.25">
      <c r="A68" s="1" t="str">
        <f>+A2</f>
        <v>Expense Analysis Summary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 x14ac:dyDescent="0.25">
      <c r="A69" s="3" t="s">
        <v>57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5.75" x14ac:dyDescent="0.25">
      <c r="A70" s="4">
        <f>+A4</f>
        <v>36799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s="25" customFormat="1" x14ac:dyDescent="0.2">
      <c r="B71" s="26" t="s">
        <v>58</v>
      </c>
      <c r="C71" s="26" t="s">
        <v>58</v>
      </c>
      <c r="D71" s="26" t="s">
        <v>58</v>
      </c>
      <c r="E71" s="26" t="s">
        <v>58</v>
      </c>
      <c r="F71" s="26" t="s">
        <v>58</v>
      </c>
      <c r="G71" s="26" t="s">
        <v>58</v>
      </c>
      <c r="H71" s="26" t="s">
        <v>58</v>
      </c>
      <c r="I71" s="26" t="s">
        <v>58</v>
      </c>
      <c r="J71" s="26" t="s">
        <v>58</v>
      </c>
      <c r="K71" s="26" t="s">
        <v>58</v>
      </c>
      <c r="L71" s="26" t="s">
        <v>58</v>
      </c>
      <c r="M71" s="26" t="s">
        <v>58</v>
      </c>
      <c r="N71" s="27"/>
      <c r="O71" s="26" t="s">
        <v>58</v>
      </c>
      <c r="P71" s="27"/>
      <c r="Q71" s="26" t="s">
        <v>58</v>
      </c>
      <c r="R71" s="26" t="s">
        <v>58</v>
      </c>
      <c r="S71" s="26" t="s">
        <v>58</v>
      </c>
      <c r="T71" s="26" t="s">
        <v>58</v>
      </c>
      <c r="U71" s="27"/>
      <c r="V71" s="26" t="s">
        <v>58</v>
      </c>
    </row>
    <row r="72" spans="1:22" x14ac:dyDescent="0.2">
      <c r="A72" s="8"/>
      <c r="B72" s="9">
        <v>36526</v>
      </c>
      <c r="C72" s="9">
        <v>36557</v>
      </c>
      <c r="D72" s="9">
        <v>36586</v>
      </c>
      <c r="E72" s="9">
        <v>36617</v>
      </c>
      <c r="F72" s="9">
        <v>36647</v>
      </c>
      <c r="G72" s="9">
        <v>36678</v>
      </c>
      <c r="H72" s="9">
        <v>36708</v>
      </c>
      <c r="I72" s="9">
        <v>36739</v>
      </c>
      <c r="J72" s="9">
        <v>36770</v>
      </c>
      <c r="K72" s="9">
        <v>36800</v>
      </c>
      <c r="L72" s="9">
        <v>36831</v>
      </c>
      <c r="M72" s="9">
        <v>36861</v>
      </c>
      <c r="N72" s="9"/>
      <c r="O72" s="10" t="s">
        <v>5</v>
      </c>
      <c r="P72" s="10"/>
      <c r="Q72" s="10" t="s">
        <v>6</v>
      </c>
      <c r="R72" s="10" t="s">
        <v>7</v>
      </c>
      <c r="S72" s="10" t="s">
        <v>8</v>
      </c>
      <c r="T72" s="10" t="s">
        <v>9</v>
      </c>
      <c r="U72" s="10"/>
      <c r="V72" s="10" t="s">
        <v>5</v>
      </c>
    </row>
    <row r="74" spans="1:22" ht="13.5" thickBot="1" x14ac:dyDescent="0.25">
      <c r="A74" s="11" t="s">
        <v>10</v>
      </c>
      <c r="B74" s="12">
        <v>172157</v>
      </c>
      <c r="C74" s="12">
        <v>181773</v>
      </c>
      <c r="D74" s="12">
        <v>201278</v>
      </c>
      <c r="E74" s="12">
        <v>154777</v>
      </c>
      <c r="F74" s="12">
        <v>117662</v>
      </c>
      <c r="G74" s="12">
        <v>30833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O74" s="12">
        <f>SUM(B74:M74)</f>
        <v>858480</v>
      </c>
      <c r="Q74" s="12">
        <f>SUM(B74:D74)</f>
        <v>555208</v>
      </c>
      <c r="R74" s="12">
        <f>SUM(E74:G74)</f>
        <v>303272</v>
      </c>
      <c r="S74" s="12">
        <f>SUM(H74:J74)</f>
        <v>0</v>
      </c>
      <c r="T74" s="12">
        <f>SUM(K74:M74)</f>
        <v>0</v>
      </c>
      <c r="V74" s="12">
        <f>SUM(Q74:U74)</f>
        <v>858480</v>
      </c>
    </row>
    <row r="76" spans="1:22" x14ac:dyDescent="0.2">
      <c r="A76" s="11" t="s">
        <v>11</v>
      </c>
    </row>
    <row r="77" spans="1:22" x14ac:dyDescent="0.2">
      <c r="A77" s="13" t="s">
        <v>12</v>
      </c>
    </row>
    <row r="78" spans="1:22" x14ac:dyDescent="0.2">
      <c r="A78" s="14" t="s">
        <v>13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O78" s="7">
        <f t="shared" ref="O78:O106" si="17">SUM(B78:M78)</f>
        <v>0</v>
      </c>
      <c r="Q78" s="7">
        <f t="shared" ref="Q78:Q108" si="18">SUM(B78:D78)</f>
        <v>0</v>
      </c>
      <c r="R78" s="7">
        <f t="shared" ref="R78:R108" si="19">SUM(E78:G78)</f>
        <v>0</v>
      </c>
      <c r="S78" s="7">
        <f t="shared" ref="S78:S108" si="20">SUM(H78:J78)</f>
        <v>0</v>
      </c>
      <c r="T78" s="7">
        <f t="shared" ref="T78:T108" si="21">SUM(K78:M78)</f>
        <v>0</v>
      </c>
      <c r="V78" s="7">
        <f t="shared" ref="V78:V108" si="22">SUM(Q78:U78)</f>
        <v>0</v>
      </c>
    </row>
    <row r="79" spans="1:22" x14ac:dyDescent="0.2">
      <c r="A79" s="14" t="s">
        <v>14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O79" s="7">
        <f t="shared" si="17"/>
        <v>0</v>
      </c>
      <c r="Q79" s="7">
        <f t="shared" si="18"/>
        <v>0</v>
      </c>
      <c r="R79" s="7">
        <f t="shared" si="19"/>
        <v>0</v>
      </c>
      <c r="S79" s="7">
        <f t="shared" si="20"/>
        <v>0</v>
      </c>
      <c r="T79" s="7">
        <f t="shared" si="21"/>
        <v>0</v>
      </c>
      <c r="V79" s="7">
        <f t="shared" si="22"/>
        <v>0</v>
      </c>
    </row>
    <row r="80" spans="1:22" x14ac:dyDescent="0.2">
      <c r="A80" s="14" t="s">
        <v>15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O80" s="7">
        <f t="shared" si="17"/>
        <v>0</v>
      </c>
      <c r="Q80" s="7">
        <f t="shared" si="18"/>
        <v>0</v>
      </c>
      <c r="R80" s="7">
        <f t="shared" si="19"/>
        <v>0</v>
      </c>
      <c r="S80" s="7">
        <f t="shared" si="20"/>
        <v>0</v>
      </c>
      <c r="T80" s="7">
        <f t="shared" si="21"/>
        <v>0</v>
      </c>
      <c r="V80" s="7">
        <f t="shared" si="22"/>
        <v>0</v>
      </c>
    </row>
    <row r="81" spans="1:22" x14ac:dyDescent="0.2">
      <c r="A81" s="14" t="s">
        <v>16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O81" s="7">
        <f t="shared" si="17"/>
        <v>0</v>
      </c>
      <c r="Q81" s="7">
        <f t="shared" si="18"/>
        <v>0</v>
      </c>
      <c r="R81" s="7">
        <f t="shared" si="19"/>
        <v>0</v>
      </c>
      <c r="S81" s="7">
        <f t="shared" si="20"/>
        <v>0</v>
      </c>
      <c r="T81" s="7">
        <f t="shared" si="21"/>
        <v>0</v>
      </c>
      <c r="V81" s="7">
        <f t="shared" si="22"/>
        <v>0</v>
      </c>
    </row>
    <row r="82" spans="1:22" x14ac:dyDescent="0.2">
      <c r="A82" s="14" t="s">
        <v>17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O82" s="7">
        <f t="shared" si="17"/>
        <v>0</v>
      </c>
      <c r="Q82" s="7">
        <f t="shared" si="18"/>
        <v>0</v>
      </c>
      <c r="R82" s="7">
        <f t="shared" si="19"/>
        <v>0</v>
      </c>
      <c r="S82" s="7">
        <f t="shared" si="20"/>
        <v>0</v>
      </c>
      <c r="T82" s="7">
        <f t="shared" si="21"/>
        <v>0</v>
      </c>
      <c r="V82" s="7">
        <f t="shared" si="22"/>
        <v>0</v>
      </c>
    </row>
    <row r="83" spans="1:22" x14ac:dyDescent="0.2">
      <c r="A83" s="14" t="s">
        <v>18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O83" s="7">
        <f t="shared" si="17"/>
        <v>0</v>
      </c>
      <c r="Q83" s="7">
        <f t="shared" si="18"/>
        <v>0</v>
      </c>
      <c r="R83" s="7">
        <f t="shared" si="19"/>
        <v>0</v>
      </c>
      <c r="S83" s="7">
        <f t="shared" si="20"/>
        <v>0</v>
      </c>
      <c r="T83" s="7">
        <f t="shared" si="21"/>
        <v>0</v>
      </c>
      <c r="V83" s="7">
        <f t="shared" si="22"/>
        <v>0</v>
      </c>
    </row>
    <row r="84" spans="1:22" x14ac:dyDescent="0.2">
      <c r="A84" s="14" t="s">
        <v>19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1973</v>
      </c>
      <c r="H84" s="7">
        <v>1974</v>
      </c>
      <c r="I84" s="7">
        <v>1974</v>
      </c>
      <c r="J84" s="7">
        <v>1973</v>
      </c>
      <c r="K84" s="7">
        <v>7894</v>
      </c>
      <c r="L84" s="7">
        <v>1974</v>
      </c>
      <c r="M84" s="7">
        <v>1973</v>
      </c>
      <c r="O84" s="7">
        <f t="shared" si="17"/>
        <v>19735</v>
      </c>
      <c r="Q84" s="7">
        <f t="shared" si="18"/>
        <v>0</v>
      </c>
      <c r="R84" s="7">
        <f t="shared" si="19"/>
        <v>1973</v>
      </c>
      <c r="S84" s="7">
        <f t="shared" si="20"/>
        <v>5921</v>
      </c>
      <c r="T84" s="7">
        <f t="shared" si="21"/>
        <v>11841</v>
      </c>
      <c r="V84" s="7">
        <f t="shared" si="22"/>
        <v>19735</v>
      </c>
    </row>
    <row r="85" spans="1:22" x14ac:dyDescent="0.2">
      <c r="A85" s="14" t="s">
        <v>20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O85" s="7">
        <f t="shared" si="17"/>
        <v>0</v>
      </c>
      <c r="Q85" s="7">
        <f t="shared" si="18"/>
        <v>0</v>
      </c>
      <c r="R85" s="7">
        <f t="shared" si="19"/>
        <v>0</v>
      </c>
      <c r="S85" s="7">
        <f t="shared" si="20"/>
        <v>0</v>
      </c>
      <c r="T85" s="7">
        <f t="shared" si="21"/>
        <v>0</v>
      </c>
      <c r="V85" s="7">
        <f t="shared" si="22"/>
        <v>0</v>
      </c>
    </row>
    <row r="86" spans="1:22" x14ac:dyDescent="0.2">
      <c r="A86" s="14" t="s">
        <v>21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O86" s="7">
        <f t="shared" si="17"/>
        <v>0</v>
      </c>
      <c r="Q86" s="7">
        <f t="shared" si="18"/>
        <v>0</v>
      </c>
      <c r="R86" s="7">
        <f t="shared" si="19"/>
        <v>0</v>
      </c>
      <c r="S86" s="7">
        <f t="shared" si="20"/>
        <v>0</v>
      </c>
      <c r="T86" s="7">
        <f t="shared" si="21"/>
        <v>0</v>
      </c>
      <c r="V86" s="7">
        <f t="shared" si="22"/>
        <v>0</v>
      </c>
    </row>
    <row r="87" spans="1:22" x14ac:dyDescent="0.2">
      <c r="A87" s="14" t="s">
        <v>22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O87" s="7">
        <f t="shared" si="17"/>
        <v>0</v>
      </c>
      <c r="Q87" s="7">
        <f t="shared" si="18"/>
        <v>0</v>
      </c>
      <c r="R87" s="7">
        <f t="shared" si="19"/>
        <v>0</v>
      </c>
      <c r="S87" s="7">
        <f t="shared" si="20"/>
        <v>0</v>
      </c>
      <c r="T87" s="7">
        <f t="shared" si="21"/>
        <v>0</v>
      </c>
      <c r="V87" s="7">
        <f t="shared" si="22"/>
        <v>0</v>
      </c>
    </row>
    <row r="88" spans="1:22" x14ac:dyDescent="0.2">
      <c r="A88" s="14" t="s">
        <v>23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O88" s="7">
        <f t="shared" si="17"/>
        <v>0</v>
      </c>
      <c r="Q88" s="7">
        <f t="shared" si="18"/>
        <v>0</v>
      </c>
      <c r="R88" s="7">
        <f t="shared" si="19"/>
        <v>0</v>
      </c>
      <c r="S88" s="7">
        <f t="shared" si="20"/>
        <v>0</v>
      </c>
      <c r="T88" s="7">
        <f t="shared" si="21"/>
        <v>0</v>
      </c>
      <c r="V88" s="7">
        <f t="shared" si="22"/>
        <v>0</v>
      </c>
    </row>
    <row r="89" spans="1:22" x14ac:dyDescent="0.2">
      <c r="A89" s="14" t="s">
        <v>24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O89" s="7">
        <f t="shared" si="17"/>
        <v>0</v>
      </c>
      <c r="Q89" s="7">
        <f t="shared" si="18"/>
        <v>0</v>
      </c>
      <c r="R89" s="7">
        <f t="shared" si="19"/>
        <v>0</v>
      </c>
      <c r="S89" s="7">
        <f t="shared" si="20"/>
        <v>0</v>
      </c>
      <c r="T89" s="7">
        <f t="shared" si="21"/>
        <v>0</v>
      </c>
      <c r="V89" s="7">
        <f t="shared" si="22"/>
        <v>0</v>
      </c>
    </row>
    <row r="90" spans="1:22" x14ac:dyDescent="0.2">
      <c r="A90" s="14" t="s">
        <v>25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225</v>
      </c>
      <c r="H90" s="7">
        <v>224</v>
      </c>
      <c r="I90" s="7">
        <v>225</v>
      </c>
      <c r="J90" s="7">
        <v>225</v>
      </c>
      <c r="K90" s="7">
        <v>898</v>
      </c>
      <c r="L90" s="7">
        <v>224</v>
      </c>
      <c r="M90" s="7">
        <v>225</v>
      </c>
      <c r="O90" s="7">
        <f t="shared" si="17"/>
        <v>2246</v>
      </c>
      <c r="Q90" s="7">
        <f t="shared" si="18"/>
        <v>0</v>
      </c>
      <c r="R90" s="7">
        <f t="shared" si="19"/>
        <v>225</v>
      </c>
      <c r="S90" s="7">
        <f t="shared" si="20"/>
        <v>674</v>
      </c>
      <c r="T90" s="7">
        <f t="shared" si="21"/>
        <v>1347</v>
      </c>
      <c r="V90" s="7">
        <f t="shared" si="22"/>
        <v>2246</v>
      </c>
    </row>
    <row r="91" spans="1:22" x14ac:dyDescent="0.2">
      <c r="A91" s="14" t="s">
        <v>26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1193</v>
      </c>
      <c r="H91" s="7">
        <v>1193</v>
      </c>
      <c r="I91" s="7">
        <v>1193</v>
      </c>
      <c r="J91" s="7">
        <v>1192</v>
      </c>
      <c r="K91" s="7">
        <v>4772</v>
      </c>
      <c r="L91" s="7">
        <v>1193</v>
      </c>
      <c r="M91" s="7">
        <v>1193</v>
      </c>
      <c r="O91" s="7">
        <f t="shared" si="17"/>
        <v>11929</v>
      </c>
      <c r="Q91" s="7">
        <f t="shared" si="18"/>
        <v>0</v>
      </c>
      <c r="R91" s="7">
        <f t="shared" si="19"/>
        <v>1193</v>
      </c>
      <c r="S91" s="7">
        <f t="shared" si="20"/>
        <v>3578</v>
      </c>
      <c r="T91" s="7">
        <f t="shared" si="21"/>
        <v>7158</v>
      </c>
      <c r="V91" s="7">
        <f t="shared" si="22"/>
        <v>11929</v>
      </c>
    </row>
    <row r="92" spans="1:22" x14ac:dyDescent="0.2">
      <c r="A92" s="14" t="s">
        <v>27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O92" s="7">
        <f t="shared" si="17"/>
        <v>0</v>
      </c>
      <c r="Q92" s="7">
        <f t="shared" si="18"/>
        <v>0</v>
      </c>
      <c r="R92" s="7">
        <f t="shared" si="19"/>
        <v>0</v>
      </c>
      <c r="S92" s="7">
        <f t="shared" si="20"/>
        <v>0</v>
      </c>
      <c r="T92" s="7">
        <f t="shared" si="21"/>
        <v>0</v>
      </c>
      <c r="V92" s="7">
        <f t="shared" si="22"/>
        <v>0</v>
      </c>
    </row>
    <row r="93" spans="1:22" x14ac:dyDescent="0.2">
      <c r="A93" s="14" t="s">
        <v>28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466</v>
      </c>
      <c r="H93" s="7">
        <v>467</v>
      </c>
      <c r="I93" s="7">
        <v>466</v>
      </c>
      <c r="J93" s="7">
        <v>467</v>
      </c>
      <c r="K93" s="7">
        <v>1867</v>
      </c>
      <c r="L93" s="7">
        <v>467</v>
      </c>
      <c r="M93" s="7">
        <v>467</v>
      </c>
      <c r="O93" s="7">
        <f t="shared" si="17"/>
        <v>4667</v>
      </c>
      <c r="Q93" s="7">
        <f t="shared" si="18"/>
        <v>0</v>
      </c>
      <c r="R93" s="7">
        <f t="shared" si="19"/>
        <v>466</v>
      </c>
      <c r="S93" s="7">
        <f t="shared" si="20"/>
        <v>1400</v>
      </c>
      <c r="T93" s="7">
        <f t="shared" si="21"/>
        <v>2801</v>
      </c>
      <c r="V93" s="7">
        <f t="shared" si="22"/>
        <v>4667</v>
      </c>
    </row>
    <row r="94" spans="1:22" x14ac:dyDescent="0.2">
      <c r="A94" s="14" t="s">
        <v>29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1379</v>
      </c>
      <c r="H94" s="7">
        <v>1379</v>
      </c>
      <c r="I94" s="7">
        <v>1379</v>
      </c>
      <c r="J94" s="7">
        <v>1380</v>
      </c>
      <c r="K94" s="7">
        <v>1379</v>
      </c>
      <c r="L94" s="7">
        <v>1379</v>
      </c>
      <c r="M94" s="7">
        <v>1379</v>
      </c>
      <c r="O94" s="7">
        <f t="shared" si="17"/>
        <v>9654</v>
      </c>
      <c r="Q94" s="7">
        <f t="shared" si="18"/>
        <v>0</v>
      </c>
      <c r="R94" s="7">
        <f t="shared" si="19"/>
        <v>1379</v>
      </c>
      <c r="S94" s="7">
        <f t="shared" si="20"/>
        <v>4138</v>
      </c>
      <c r="T94" s="7">
        <f t="shared" si="21"/>
        <v>4137</v>
      </c>
      <c r="V94" s="7">
        <f t="shared" si="22"/>
        <v>9654</v>
      </c>
    </row>
    <row r="95" spans="1:22" x14ac:dyDescent="0.2">
      <c r="A95" s="14" t="s">
        <v>30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16877.142857142859</v>
      </c>
      <c r="H95" s="7">
        <v>16877.142857142859</v>
      </c>
      <c r="I95" s="7">
        <v>16877.142857142859</v>
      </c>
      <c r="J95" s="7">
        <v>16877.142857142859</v>
      </c>
      <c r="K95" s="7">
        <v>16877.142857142859</v>
      </c>
      <c r="L95" s="7">
        <v>16877.142857142859</v>
      </c>
      <c r="M95" s="7">
        <v>16877.142857142859</v>
      </c>
      <c r="O95" s="7">
        <f t="shared" si="17"/>
        <v>118140</v>
      </c>
      <c r="Q95" s="7">
        <f t="shared" si="18"/>
        <v>0</v>
      </c>
      <c r="R95" s="7">
        <f t="shared" si="19"/>
        <v>16877.142857142859</v>
      </c>
      <c r="S95" s="7">
        <f t="shared" si="20"/>
        <v>50631.42857142858</v>
      </c>
      <c r="T95" s="7">
        <f t="shared" si="21"/>
        <v>50631.42857142858</v>
      </c>
      <c r="V95" s="7">
        <f t="shared" si="22"/>
        <v>118140.00000000001</v>
      </c>
    </row>
    <row r="96" spans="1:22" x14ac:dyDescent="0.2">
      <c r="A96" s="14" t="s">
        <v>31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16">
        <v>65456</v>
      </c>
      <c r="H96" s="16">
        <v>65455</v>
      </c>
      <c r="I96" s="16">
        <v>65455</v>
      </c>
      <c r="J96" s="16">
        <v>65455</v>
      </c>
      <c r="K96" s="16">
        <v>65455</v>
      </c>
      <c r="L96" s="16">
        <v>65455</v>
      </c>
      <c r="M96" s="16">
        <v>65455</v>
      </c>
      <c r="O96" s="7">
        <f t="shared" si="17"/>
        <v>458186</v>
      </c>
      <c r="Q96" s="7">
        <f t="shared" si="18"/>
        <v>0</v>
      </c>
      <c r="R96" s="7">
        <f t="shared" si="19"/>
        <v>65456</v>
      </c>
      <c r="S96" s="7">
        <f t="shared" si="20"/>
        <v>196365</v>
      </c>
      <c r="T96" s="7">
        <f t="shared" si="21"/>
        <v>196365</v>
      </c>
      <c r="V96" s="7">
        <f t="shared" si="22"/>
        <v>458186</v>
      </c>
    </row>
    <row r="97" spans="1:22" x14ac:dyDescent="0.2">
      <c r="A97" s="14" t="s">
        <v>32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1571</v>
      </c>
      <c r="H97" s="7">
        <v>1572</v>
      </c>
      <c r="I97" s="7">
        <v>1572</v>
      </c>
      <c r="J97" s="7">
        <v>1571</v>
      </c>
      <c r="K97" s="7">
        <v>1571</v>
      </c>
      <c r="L97" s="7">
        <v>1572</v>
      </c>
      <c r="M97" s="7">
        <v>1571</v>
      </c>
      <c r="O97" s="7">
        <f t="shared" si="17"/>
        <v>11000</v>
      </c>
      <c r="Q97" s="7">
        <f t="shared" si="18"/>
        <v>0</v>
      </c>
      <c r="R97" s="7">
        <f t="shared" si="19"/>
        <v>1571</v>
      </c>
      <c r="S97" s="7">
        <f t="shared" si="20"/>
        <v>4715</v>
      </c>
      <c r="T97" s="7">
        <f t="shared" si="21"/>
        <v>4714</v>
      </c>
      <c r="V97" s="7">
        <f t="shared" si="22"/>
        <v>11000</v>
      </c>
    </row>
    <row r="98" spans="1:22" x14ac:dyDescent="0.2">
      <c r="A98" s="14" t="s">
        <v>33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56</v>
      </c>
      <c r="H98" s="7">
        <v>56</v>
      </c>
      <c r="I98" s="7">
        <v>56</v>
      </c>
      <c r="J98" s="7">
        <v>56</v>
      </c>
      <c r="K98" s="7">
        <v>56</v>
      </c>
      <c r="L98" s="7">
        <v>56</v>
      </c>
      <c r="M98" s="7">
        <v>58</v>
      </c>
      <c r="O98" s="7">
        <f t="shared" si="17"/>
        <v>394</v>
      </c>
      <c r="Q98" s="7">
        <f t="shared" si="18"/>
        <v>0</v>
      </c>
      <c r="R98" s="7">
        <f t="shared" si="19"/>
        <v>56</v>
      </c>
      <c r="S98" s="7">
        <f t="shared" si="20"/>
        <v>168</v>
      </c>
      <c r="T98" s="7">
        <f t="shared" si="21"/>
        <v>170</v>
      </c>
      <c r="V98" s="7">
        <f t="shared" si="22"/>
        <v>394</v>
      </c>
    </row>
    <row r="99" spans="1:22" x14ac:dyDescent="0.2">
      <c r="A99" s="14" t="s">
        <v>34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O99" s="7">
        <f t="shared" si="17"/>
        <v>0</v>
      </c>
      <c r="Q99" s="7">
        <f t="shared" si="18"/>
        <v>0</v>
      </c>
      <c r="R99" s="7">
        <f t="shared" si="19"/>
        <v>0</v>
      </c>
      <c r="S99" s="7">
        <f t="shared" si="20"/>
        <v>0</v>
      </c>
      <c r="T99" s="7">
        <f t="shared" si="21"/>
        <v>0</v>
      </c>
      <c r="V99" s="7">
        <f t="shared" si="22"/>
        <v>0</v>
      </c>
    </row>
    <row r="100" spans="1:22" x14ac:dyDescent="0.2">
      <c r="A100" s="14" t="s">
        <v>35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O100" s="7">
        <f t="shared" si="17"/>
        <v>0</v>
      </c>
      <c r="Q100" s="7">
        <f t="shared" si="18"/>
        <v>0</v>
      </c>
      <c r="R100" s="7">
        <f t="shared" si="19"/>
        <v>0</v>
      </c>
      <c r="S100" s="7">
        <f t="shared" si="20"/>
        <v>0</v>
      </c>
      <c r="T100" s="7">
        <f t="shared" si="21"/>
        <v>0</v>
      </c>
      <c r="V100" s="7">
        <f t="shared" si="22"/>
        <v>0</v>
      </c>
    </row>
    <row r="101" spans="1:22" x14ac:dyDescent="0.2">
      <c r="A101" s="14" t="s">
        <v>36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69</v>
      </c>
      <c r="H101" s="7">
        <v>69</v>
      </c>
      <c r="I101" s="7">
        <v>69</v>
      </c>
      <c r="J101" s="7">
        <v>69</v>
      </c>
      <c r="K101" s="7">
        <v>69</v>
      </c>
      <c r="L101" s="7">
        <v>69</v>
      </c>
      <c r="M101" s="7">
        <v>67</v>
      </c>
      <c r="O101" s="7">
        <f t="shared" si="17"/>
        <v>481</v>
      </c>
      <c r="Q101" s="7">
        <f t="shared" si="18"/>
        <v>0</v>
      </c>
      <c r="R101" s="7">
        <f t="shared" si="19"/>
        <v>69</v>
      </c>
      <c r="S101" s="7">
        <f t="shared" si="20"/>
        <v>207</v>
      </c>
      <c r="T101" s="7">
        <f t="shared" si="21"/>
        <v>205</v>
      </c>
      <c r="V101" s="7">
        <f t="shared" si="22"/>
        <v>481</v>
      </c>
    </row>
    <row r="102" spans="1:22" x14ac:dyDescent="0.2">
      <c r="A102" s="14" t="s">
        <v>37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945</v>
      </c>
      <c r="H102" s="7">
        <v>945</v>
      </c>
      <c r="I102" s="7">
        <v>945</v>
      </c>
      <c r="J102" s="7">
        <v>945</v>
      </c>
      <c r="K102" s="7">
        <v>945</v>
      </c>
      <c r="L102" s="7">
        <v>945</v>
      </c>
      <c r="M102" s="7">
        <v>945</v>
      </c>
      <c r="O102" s="7">
        <f t="shared" si="17"/>
        <v>6615</v>
      </c>
      <c r="Q102" s="7">
        <f t="shared" si="18"/>
        <v>0</v>
      </c>
      <c r="R102" s="7">
        <f t="shared" si="19"/>
        <v>945</v>
      </c>
      <c r="S102" s="7">
        <f t="shared" si="20"/>
        <v>2835</v>
      </c>
      <c r="T102" s="7">
        <f t="shared" si="21"/>
        <v>2835</v>
      </c>
      <c r="V102" s="7">
        <f t="shared" si="22"/>
        <v>6615</v>
      </c>
    </row>
    <row r="103" spans="1:22" x14ac:dyDescent="0.2">
      <c r="A103" s="14" t="s">
        <v>38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44</v>
      </c>
      <c r="H103" s="7">
        <v>44</v>
      </c>
      <c r="I103" s="7">
        <v>44</v>
      </c>
      <c r="J103" s="7">
        <v>44</v>
      </c>
      <c r="K103" s="7">
        <v>174</v>
      </c>
      <c r="L103" s="7">
        <v>44</v>
      </c>
      <c r="M103" s="7">
        <v>44</v>
      </c>
      <c r="O103" s="7">
        <f t="shared" si="17"/>
        <v>438</v>
      </c>
      <c r="Q103" s="7">
        <f t="shared" si="18"/>
        <v>0</v>
      </c>
      <c r="R103" s="7">
        <f t="shared" si="19"/>
        <v>44</v>
      </c>
      <c r="S103" s="7">
        <f t="shared" si="20"/>
        <v>132</v>
      </c>
      <c r="T103" s="7">
        <f t="shared" si="21"/>
        <v>262</v>
      </c>
      <c r="V103" s="7">
        <f t="shared" si="22"/>
        <v>438</v>
      </c>
    </row>
    <row r="104" spans="1:22" x14ac:dyDescent="0.2">
      <c r="A104" s="14" t="s">
        <v>39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30800</v>
      </c>
      <c r="H104" s="7">
        <v>30800</v>
      </c>
      <c r="I104" s="7">
        <v>30800</v>
      </c>
      <c r="J104" s="7">
        <v>30800</v>
      </c>
      <c r="K104" s="7">
        <v>123200</v>
      </c>
      <c r="L104" s="7">
        <v>30800</v>
      </c>
      <c r="M104" s="7">
        <v>30800</v>
      </c>
      <c r="O104" s="7">
        <f t="shared" si="17"/>
        <v>308000</v>
      </c>
      <c r="Q104" s="7">
        <f t="shared" si="18"/>
        <v>0</v>
      </c>
      <c r="R104" s="7">
        <f t="shared" si="19"/>
        <v>30800</v>
      </c>
      <c r="S104" s="7">
        <f t="shared" si="20"/>
        <v>92400</v>
      </c>
      <c r="T104" s="7">
        <f t="shared" si="21"/>
        <v>184800</v>
      </c>
      <c r="V104" s="7">
        <f t="shared" si="22"/>
        <v>308000</v>
      </c>
    </row>
    <row r="105" spans="1:22" x14ac:dyDescent="0.2">
      <c r="A105" s="14" t="s">
        <v>40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O105" s="7">
        <f t="shared" si="17"/>
        <v>0</v>
      </c>
      <c r="Q105" s="7">
        <f t="shared" si="18"/>
        <v>0</v>
      </c>
      <c r="R105" s="7">
        <f t="shared" si="19"/>
        <v>0</v>
      </c>
      <c r="S105" s="7">
        <f t="shared" si="20"/>
        <v>0</v>
      </c>
      <c r="T105" s="7">
        <f t="shared" si="21"/>
        <v>0</v>
      </c>
      <c r="V105" s="7">
        <f t="shared" si="22"/>
        <v>0</v>
      </c>
    </row>
    <row r="106" spans="1:22" x14ac:dyDescent="0.2">
      <c r="A106" s="14" t="s">
        <v>41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1459</v>
      </c>
      <c r="H106" s="7">
        <v>1458</v>
      </c>
      <c r="I106" s="7">
        <v>1458</v>
      </c>
      <c r="J106" s="7">
        <v>1459</v>
      </c>
      <c r="K106" s="7">
        <v>1458</v>
      </c>
      <c r="L106" s="7">
        <v>1458</v>
      </c>
      <c r="M106" s="7">
        <v>1458</v>
      </c>
      <c r="O106" s="7">
        <f t="shared" si="17"/>
        <v>10208</v>
      </c>
      <c r="Q106" s="7">
        <f t="shared" si="18"/>
        <v>0</v>
      </c>
      <c r="R106" s="7">
        <f t="shared" si="19"/>
        <v>1459</v>
      </c>
      <c r="S106" s="7">
        <f t="shared" si="20"/>
        <v>4375</v>
      </c>
      <c r="T106" s="7">
        <f t="shared" si="21"/>
        <v>4374</v>
      </c>
      <c r="V106" s="7">
        <f t="shared" si="22"/>
        <v>10208</v>
      </c>
    </row>
    <row r="107" spans="1:22" x14ac:dyDescent="0.2">
      <c r="A107" s="14"/>
    </row>
    <row r="108" spans="1:22" x14ac:dyDescent="0.2">
      <c r="A108" s="17" t="s">
        <v>42</v>
      </c>
      <c r="B108" s="18">
        <f t="shared" ref="B108:M108" si="23">SUM(B77:B107)</f>
        <v>0</v>
      </c>
      <c r="C108" s="18">
        <f t="shared" si="23"/>
        <v>0</v>
      </c>
      <c r="D108" s="18">
        <f t="shared" si="23"/>
        <v>0</v>
      </c>
      <c r="E108" s="18">
        <f t="shared" si="23"/>
        <v>0</v>
      </c>
      <c r="F108" s="18">
        <f t="shared" si="23"/>
        <v>0</v>
      </c>
      <c r="G108" s="18">
        <f t="shared" si="23"/>
        <v>122513.14285714286</v>
      </c>
      <c r="H108" s="18">
        <f t="shared" si="23"/>
        <v>122513.14285714286</v>
      </c>
      <c r="I108" s="18">
        <f t="shared" si="23"/>
        <v>122513.14285714286</v>
      </c>
      <c r="J108" s="18">
        <f t="shared" si="23"/>
        <v>122513.14285714286</v>
      </c>
      <c r="K108" s="18">
        <f t="shared" si="23"/>
        <v>226615.14285714284</v>
      </c>
      <c r="L108" s="18">
        <f t="shared" si="23"/>
        <v>122513.14285714286</v>
      </c>
      <c r="M108" s="18">
        <f t="shared" si="23"/>
        <v>122512.14285714286</v>
      </c>
      <c r="O108" s="18">
        <f>SUM(O77:O107)</f>
        <v>961693</v>
      </c>
      <c r="Q108" s="18">
        <f t="shared" si="18"/>
        <v>0</v>
      </c>
      <c r="R108" s="18">
        <f t="shared" si="19"/>
        <v>122513.14285714286</v>
      </c>
      <c r="S108" s="18">
        <f t="shared" si="20"/>
        <v>367539.42857142858</v>
      </c>
      <c r="T108" s="18">
        <f t="shared" si="21"/>
        <v>471640.42857142852</v>
      </c>
      <c r="V108" s="18">
        <f t="shared" si="22"/>
        <v>961693</v>
      </c>
    </row>
    <row r="109" spans="1:22" x14ac:dyDescent="0.2">
      <c r="A109" s="17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O109" s="19"/>
      <c r="Q109" s="19"/>
      <c r="R109" s="19"/>
      <c r="S109" s="19"/>
      <c r="T109" s="19"/>
      <c r="V109" s="19"/>
    </row>
    <row r="110" spans="1:22" x14ac:dyDescent="0.2">
      <c r="A110" s="11" t="s">
        <v>43</v>
      </c>
    </row>
    <row r="111" spans="1:22" x14ac:dyDescent="0.2">
      <c r="A111" s="20" t="s">
        <v>44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22228.5</v>
      </c>
      <c r="H111" s="7">
        <v>22228.5</v>
      </c>
      <c r="I111" s="7">
        <v>22229.5</v>
      </c>
      <c r="J111" s="7">
        <v>22228.5</v>
      </c>
      <c r="K111" s="7">
        <v>22229.5</v>
      </c>
      <c r="L111" s="7">
        <v>22228.5</v>
      </c>
      <c r="M111" s="7">
        <v>22229.5</v>
      </c>
      <c r="O111" s="7">
        <f>SUM(B111:M111)</f>
        <v>155602.5</v>
      </c>
      <c r="Q111" s="7">
        <f t="shared" ref="Q111:Q116" si="24">SUM(B111:D111)</f>
        <v>0</v>
      </c>
      <c r="R111" s="7">
        <f t="shared" ref="R111:R116" si="25">SUM(E111:G111)</f>
        <v>22228.5</v>
      </c>
      <c r="S111" s="7">
        <f t="shared" ref="S111:S116" si="26">SUM(H111:J111)</f>
        <v>66686.5</v>
      </c>
      <c r="T111" s="7">
        <f t="shared" ref="T111:T116" si="27">SUM(K111:M111)</f>
        <v>66687.5</v>
      </c>
      <c r="V111" s="7">
        <f t="shared" ref="V111:V116" si="28">SUM(Q111:U111)</f>
        <v>155602.5</v>
      </c>
    </row>
    <row r="112" spans="1:22" x14ac:dyDescent="0.2">
      <c r="A112" s="20" t="s">
        <v>46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8583.3333333333339</v>
      </c>
      <c r="H112" s="7">
        <v>8583.3333333333339</v>
      </c>
      <c r="I112" s="7">
        <v>8583.3333333333339</v>
      </c>
      <c r="J112" s="7">
        <v>8583.3333333333339</v>
      </c>
      <c r="K112" s="7">
        <v>8583.3333333333339</v>
      </c>
      <c r="L112" s="7">
        <v>8583.3333333333339</v>
      </c>
      <c r="M112" s="7">
        <v>8583.3333333333339</v>
      </c>
      <c r="O112" s="7">
        <f>SUM(B112:M112)</f>
        <v>60083.333333333343</v>
      </c>
      <c r="Q112" s="7">
        <f t="shared" si="24"/>
        <v>0</v>
      </c>
      <c r="R112" s="7">
        <f t="shared" si="25"/>
        <v>8583.3333333333339</v>
      </c>
      <c r="S112" s="7">
        <f t="shared" si="26"/>
        <v>25750</v>
      </c>
      <c r="T112" s="7">
        <f t="shared" si="27"/>
        <v>25750</v>
      </c>
      <c r="V112" s="7">
        <f t="shared" si="28"/>
        <v>60083.333333333336</v>
      </c>
    </row>
    <row r="113" spans="1:22" x14ac:dyDescent="0.2">
      <c r="A113" s="20" t="s">
        <v>47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2575</v>
      </c>
      <c r="H113" s="7">
        <v>2575</v>
      </c>
      <c r="I113" s="7">
        <v>2575</v>
      </c>
      <c r="J113" s="7">
        <v>2575</v>
      </c>
      <c r="K113" s="7">
        <v>2575</v>
      </c>
      <c r="L113" s="7">
        <v>2575</v>
      </c>
      <c r="M113" s="7">
        <v>2575</v>
      </c>
      <c r="O113" s="7">
        <f>SUM(B113:M113)</f>
        <v>18025</v>
      </c>
      <c r="Q113" s="7">
        <f t="shared" si="24"/>
        <v>0</v>
      </c>
      <c r="R113" s="7">
        <f t="shared" si="25"/>
        <v>2575</v>
      </c>
      <c r="S113" s="7">
        <f t="shared" si="26"/>
        <v>7725</v>
      </c>
      <c r="T113" s="7">
        <f t="shared" si="27"/>
        <v>7725</v>
      </c>
      <c r="V113" s="7">
        <f t="shared" si="28"/>
        <v>18025</v>
      </c>
    </row>
    <row r="114" spans="1:22" x14ac:dyDescent="0.2">
      <c r="A114" s="20" t="s">
        <v>48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21">
        <v>0</v>
      </c>
      <c r="O114" s="7">
        <f>SUM(B114:M114)</f>
        <v>0</v>
      </c>
      <c r="Q114" s="7">
        <f t="shared" si="24"/>
        <v>0</v>
      </c>
      <c r="R114" s="7">
        <f t="shared" si="25"/>
        <v>0</v>
      </c>
      <c r="S114" s="7">
        <f t="shared" si="26"/>
        <v>0</v>
      </c>
      <c r="T114" s="7">
        <f t="shared" si="27"/>
        <v>0</v>
      </c>
      <c r="V114" s="7">
        <f t="shared" si="28"/>
        <v>0</v>
      </c>
    </row>
    <row r="115" spans="1:22" x14ac:dyDescent="0.2">
      <c r="A115" s="20"/>
    </row>
    <row r="116" spans="1:22" x14ac:dyDescent="0.2">
      <c r="A116" s="22" t="s">
        <v>50</v>
      </c>
      <c r="B116" s="18">
        <f t="shared" ref="B116:M116" si="29">SUM(B110:B115)</f>
        <v>0</v>
      </c>
      <c r="C116" s="18">
        <f t="shared" si="29"/>
        <v>0</v>
      </c>
      <c r="D116" s="18">
        <f t="shared" si="29"/>
        <v>0</v>
      </c>
      <c r="E116" s="18">
        <f t="shared" si="29"/>
        <v>0</v>
      </c>
      <c r="F116" s="18">
        <f t="shared" si="29"/>
        <v>0</v>
      </c>
      <c r="G116" s="18">
        <f t="shared" si="29"/>
        <v>33386.833333333336</v>
      </c>
      <c r="H116" s="18">
        <f t="shared" si="29"/>
        <v>33386.833333333336</v>
      </c>
      <c r="I116" s="18">
        <f t="shared" si="29"/>
        <v>33387.833333333336</v>
      </c>
      <c r="J116" s="18">
        <f t="shared" si="29"/>
        <v>33386.833333333336</v>
      </c>
      <c r="K116" s="18">
        <f t="shared" si="29"/>
        <v>33387.833333333336</v>
      </c>
      <c r="L116" s="18">
        <f t="shared" si="29"/>
        <v>33386.833333333336</v>
      </c>
      <c r="M116" s="18">
        <f t="shared" si="29"/>
        <v>33387.833333333336</v>
      </c>
      <c r="O116" s="18">
        <f>SUM(O110:O115)</f>
        <v>233710.83333333334</v>
      </c>
      <c r="Q116" s="18">
        <f t="shared" si="24"/>
        <v>0</v>
      </c>
      <c r="R116" s="18">
        <f t="shared" si="25"/>
        <v>33386.833333333336</v>
      </c>
      <c r="S116" s="18">
        <f t="shared" si="26"/>
        <v>100161.5</v>
      </c>
      <c r="T116" s="18">
        <f t="shared" si="27"/>
        <v>100162.5</v>
      </c>
      <c r="V116" s="18">
        <f t="shared" si="28"/>
        <v>233710.83333333334</v>
      </c>
    </row>
    <row r="117" spans="1:22" x14ac:dyDescent="0.2">
      <c r="A117" s="20"/>
    </row>
    <row r="118" spans="1:22" x14ac:dyDescent="0.2">
      <c r="A118" s="11" t="s">
        <v>61</v>
      </c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29"/>
      <c r="Q118" s="30"/>
      <c r="R118" s="30"/>
      <c r="S118" s="30"/>
      <c r="T118" s="30"/>
      <c r="U118" s="29"/>
      <c r="V118" s="30"/>
    </row>
    <row r="119" spans="1:22" x14ac:dyDescent="0.2">
      <c r="A119" s="20" t="s">
        <v>45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O119" s="7">
        <f>SUM(B119:M119)</f>
        <v>0</v>
      </c>
      <c r="Q119" s="7">
        <f>SUM(B119:D119)</f>
        <v>0</v>
      </c>
      <c r="R119" s="7">
        <f>SUM(E119:G119)</f>
        <v>0</v>
      </c>
      <c r="S119" s="7">
        <f>SUM(H119:J119)</f>
        <v>0</v>
      </c>
      <c r="T119" s="7">
        <f>SUM(K119:M119)</f>
        <v>0</v>
      </c>
      <c r="V119" s="7">
        <f>SUM(Q119:U119)</f>
        <v>0</v>
      </c>
    </row>
    <row r="120" spans="1:22" x14ac:dyDescent="0.2">
      <c r="A120" s="20" t="s">
        <v>49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O120" s="7">
        <f>SUM(B120:M120)</f>
        <v>0</v>
      </c>
      <c r="Q120" s="7">
        <f>SUM(B120:D120)</f>
        <v>0</v>
      </c>
      <c r="R120" s="7">
        <f>SUM(E120:G120)</f>
        <v>0</v>
      </c>
      <c r="S120" s="7">
        <f>SUM(H120:J120)</f>
        <v>0</v>
      </c>
      <c r="T120" s="7">
        <f>SUM(K120:M120)</f>
        <v>0</v>
      </c>
      <c r="V120" s="7">
        <f>SUM(Q120:U120)</f>
        <v>0</v>
      </c>
    </row>
    <row r="121" spans="1:22" x14ac:dyDescent="0.2">
      <c r="A121" s="20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</row>
    <row r="122" spans="1:22" ht="13.5" thickBot="1" x14ac:dyDescent="0.25">
      <c r="A122" s="22" t="s">
        <v>62</v>
      </c>
      <c r="B122" s="31">
        <f t="shared" ref="B122:M122" si="30">SUM(B119:B120)</f>
        <v>0</v>
      </c>
      <c r="C122" s="31">
        <f t="shared" si="30"/>
        <v>0</v>
      </c>
      <c r="D122" s="31">
        <f t="shared" si="30"/>
        <v>0</v>
      </c>
      <c r="E122" s="31">
        <f t="shared" si="30"/>
        <v>0</v>
      </c>
      <c r="F122" s="31">
        <f t="shared" si="30"/>
        <v>0</v>
      </c>
      <c r="G122" s="31">
        <f t="shared" si="30"/>
        <v>0</v>
      </c>
      <c r="H122" s="31">
        <f t="shared" si="30"/>
        <v>0</v>
      </c>
      <c r="I122" s="31">
        <f t="shared" si="30"/>
        <v>0</v>
      </c>
      <c r="J122" s="31">
        <f t="shared" si="30"/>
        <v>0</v>
      </c>
      <c r="K122" s="31">
        <f t="shared" si="30"/>
        <v>0</v>
      </c>
      <c r="L122" s="31">
        <f t="shared" si="30"/>
        <v>0</v>
      </c>
      <c r="M122" s="31">
        <f t="shared" si="30"/>
        <v>0</v>
      </c>
      <c r="N122" s="31"/>
      <c r="O122" s="31">
        <f>SUM(O119:O120)</f>
        <v>0</v>
      </c>
      <c r="P122" s="29"/>
      <c r="Q122" s="31">
        <f>SUM(B122:D122)</f>
        <v>0</v>
      </c>
      <c r="R122" s="31">
        <f>SUM(E122:G122)</f>
        <v>0</v>
      </c>
      <c r="S122" s="31">
        <f>SUM(H122:J122)</f>
        <v>0</v>
      </c>
      <c r="T122" s="31">
        <f>SUM(K122:M122)</f>
        <v>0</v>
      </c>
      <c r="U122" s="29"/>
      <c r="V122" s="31">
        <f>SUM(Q122:U122)</f>
        <v>0</v>
      </c>
    </row>
    <row r="123" spans="1:22" x14ac:dyDescent="0.2">
      <c r="A123" s="20"/>
    </row>
    <row r="124" spans="1:22" ht="13.5" thickBot="1" x14ac:dyDescent="0.25">
      <c r="A124" s="11" t="s">
        <v>51</v>
      </c>
      <c r="B124" s="23">
        <f>+B74+B108+B116</f>
        <v>172157</v>
      </c>
      <c r="C124" s="23">
        <f>+C74+C108+C116</f>
        <v>181773</v>
      </c>
      <c r="D124" s="23">
        <f t="shared" ref="D124:M124" si="31">+D74+D108+D116+D122</f>
        <v>201278</v>
      </c>
      <c r="E124" s="23">
        <f t="shared" si="31"/>
        <v>154777</v>
      </c>
      <c r="F124" s="23">
        <f t="shared" si="31"/>
        <v>117662</v>
      </c>
      <c r="G124" s="23">
        <f t="shared" si="31"/>
        <v>186732.97619047618</v>
      </c>
      <c r="H124" s="23">
        <f t="shared" si="31"/>
        <v>155899.97619047618</v>
      </c>
      <c r="I124" s="23">
        <f t="shared" si="31"/>
        <v>155900.97619047618</v>
      </c>
      <c r="J124" s="23">
        <f t="shared" si="31"/>
        <v>155899.97619047618</v>
      </c>
      <c r="K124" s="23">
        <f t="shared" si="31"/>
        <v>260002.97619047618</v>
      </c>
      <c r="L124" s="23">
        <f t="shared" si="31"/>
        <v>155899.97619047618</v>
      </c>
      <c r="M124" s="23">
        <f t="shared" si="31"/>
        <v>155899.97619047618</v>
      </c>
      <c r="N124" s="23"/>
      <c r="O124" s="23">
        <f>+O74+O108+O116+O122</f>
        <v>2053883.8333333333</v>
      </c>
      <c r="Q124" s="23">
        <f>SUM(B124:D124)</f>
        <v>555208</v>
      </c>
      <c r="R124" s="23">
        <f>SUM(E124:G124)</f>
        <v>459171.97619047621</v>
      </c>
      <c r="S124" s="23">
        <f>SUM(H124:J124)</f>
        <v>467700.92857142852</v>
      </c>
      <c r="T124" s="23">
        <f>SUM(K124:M124)</f>
        <v>571802.92857142852</v>
      </c>
      <c r="V124" s="23">
        <f>SUM(Q124:U124)</f>
        <v>2053883.8333333335</v>
      </c>
    </row>
    <row r="125" spans="1:22" ht="13.5" thickTop="1" x14ac:dyDescent="0.2">
      <c r="A125" s="11"/>
    </row>
    <row r="126" spans="1:22" x14ac:dyDescent="0.2">
      <c r="A126" s="11" t="s">
        <v>52</v>
      </c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O126" s="19"/>
      <c r="Q126" s="19"/>
      <c r="R126" s="19"/>
      <c r="S126" s="19"/>
      <c r="T126" s="19"/>
      <c r="V126" s="19"/>
    </row>
    <row r="127" spans="1:22" x14ac:dyDescent="0.2">
      <c r="A127" s="14" t="s">
        <v>53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O127" s="7">
        <f>SUM(B127:M127)</f>
        <v>0</v>
      </c>
      <c r="Q127" s="7">
        <f>SUM(B127:D127)</f>
        <v>0</v>
      </c>
      <c r="R127" s="7">
        <f>SUM(E127:G127)</f>
        <v>0</v>
      </c>
      <c r="S127" s="7">
        <f>SUM(H127:J127)</f>
        <v>0</v>
      </c>
      <c r="T127" s="7">
        <f>SUM(K127:M127)</f>
        <v>0</v>
      </c>
      <c r="V127" s="7">
        <f>SUM(Q127:U127)</f>
        <v>0</v>
      </c>
    </row>
    <row r="128" spans="1:22" x14ac:dyDescent="0.2">
      <c r="A128" s="14" t="s">
        <v>54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27327</v>
      </c>
      <c r="H128" s="7">
        <v>27327</v>
      </c>
      <c r="I128" s="7">
        <v>27327</v>
      </c>
      <c r="J128" s="7">
        <v>27327</v>
      </c>
      <c r="K128" s="7">
        <v>27327</v>
      </c>
      <c r="L128" s="7">
        <v>27327</v>
      </c>
      <c r="M128" s="7">
        <v>27327</v>
      </c>
      <c r="O128" s="7">
        <f>SUM(B128:M128)</f>
        <v>191289</v>
      </c>
      <c r="Q128" s="7">
        <f>SUM(B128:D128)</f>
        <v>0</v>
      </c>
      <c r="R128" s="7">
        <f>SUM(E128:G128)</f>
        <v>27327</v>
      </c>
      <c r="S128" s="7">
        <f>SUM(H128:J128)</f>
        <v>81981</v>
      </c>
      <c r="T128" s="7">
        <f>SUM(K128:M128)</f>
        <v>81981</v>
      </c>
      <c r="V128" s="7">
        <f>SUM(Q128:U128)</f>
        <v>191289</v>
      </c>
    </row>
    <row r="129" spans="1:22" x14ac:dyDescent="0.2">
      <c r="A129" s="17" t="s">
        <v>55</v>
      </c>
      <c r="B129" s="18">
        <f t="shared" ref="B129:M129" si="32">SUM(B127:B128)</f>
        <v>0</v>
      </c>
      <c r="C129" s="18">
        <f t="shared" si="32"/>
        <v>0</v>
      </c>
      <c r="D129" s="18">
        <f t="shared" si="32"/>
        <v>0</v>
      </c>
      <c r="E129" s="18">
        <f t="shared" si="32"/>
        <v>0</v>
      </c>
      <c r="F129" s="18">
        <f t="shared" si="32"/>
        <v>0</v>
      </c>
      <c r="G129" s="18">
        <f t="shared" si="32"/>
        <v>27327</v>
      </c>
      <c r="H129" s="18">
        <f t="shared" si="32"/>
        <v>27327</v>
      </c>
      <c r="I129" s="18">
        <f t="shared" si="32"/>
        <v>27327</v>
      </c>
      <c r="J129" s="18">
        <f t="shared" si="32"/>
        <v>27327</v>
      </c>
      <c r="K129" s="18">
        <f t="shared" si="32"/>
        <v>27327</v>
      </c>
      <c r="L129" s="18">
        <f t="shared" si="32"/>
        <v>27327</v>
      </c>
      <c r="M129" s="18">
        <f t="shared" si="32"/>
        <v>27327</v>
      </c>
      <c r="O129" s="18">
        <f>SUM(O127:O128)</f>
        <v>191289</v>
      </c>
      <c r="Q129" s="18">
        <f>SUM(B129:D129)</f>
        <v>0</v>
      </c>
      <c r="R129" s="18">
        <f>SUM(E129:G129)</f>
        <v>27327</v>
      </c>
      <c r="S129" s="18">
        <f>SUM(H129:J129)</f>
        <v>81981</v>
      </c>
      <c r="T129" s="18">
        <f>SUM(K129:M129)</f>
        <v>81981</v>
      </c>
      <c r="V129" s="18">
        <f>SUM(Q129:U129)</f>
        <v>191289</v>
      </c>
    </row>
    <row r="130" spans="1:22" x14ac:dyDescent="0.2">
      <c r="B130" s="28"/>
    </row>
    <row r="131" spans="1:22" ht="13.5" thickBot="1" x14ac:dyDescent="0.25">
      <c r="A131" s="11" t="s">
        <v>56</v>
      </c>
      <c r="B131" s="24">
        <f t="shared" ref="B131:M131" si="33">B124+B129</f>
        <v>172157</v>
      </c>
      <c r="C131" s="24">
        <f t="shared" si="33"/>
        <v>181773</v>
      </c>
      <c r="D131" s="24">
        <f t="shared" si="33"/>
        <v>201278</v>
      </c>
      <c r="E131" s="24">
        <f t="shared" si="33"/>
        <v>154777</v>
      </c>
      <c r="F131" s="24">
        <f t="shared" si="33"/>
        <v>117662</v>
      </c>
      <c r="G131" s="24">
        <f t="shared" si="33"/>
        <v>214059.97619047618</v>
      </c>
      <c r="H131" s="24">
        <f t="shared" si="33"/>
        <v>183226.97619047618</v>
      </c>
      <c r="I131" s="24">
        <f t="shared" si="33"/>
        <v>183227.97619047618</v>
      </c>
      <c r="J131" s="24">
        <f t="shared" si="33"/>
        <v>183226.97619047618</v>
      </c>
      <c r="K131" s="24">
        <f t="shared" si="33"/>
        <v>287329.97619047621</v>
      </c>
      <c r="L131" s="24">
        <f t="shared" si="33"/>
        <v>183226.97619047618</v>
      </c>
      <c r="M131" s="24">
        <f t="shared" si="33"/>
        <v>183226.97619047618</v>
      </c>
      <c r="N131" s="24"/>
      <c r="O131" s="24">
        <f>O124+O129</f>
        <v>2245172.833333333</v>
      </c>
      <c r="Q131" s="24">
        <f>SUM(B131:D131)</f>
        <v>555208</v>
      </c>
      <c r="R131" s="24">
        <f>SUM(E131:G131)</f>
        <v>486498.97619047621</v>
      </c>
      <c r="S131" s="24">
        <f>SUM(H131:J131)</f>
        <v>549681.92857142852</v>
      </c>
      <c r="T131" s="24">
        <f>SUM(K131:M131)</f>
        <v>653783.92857142864</v>
      </c>
      <c r="U131" s="24"/>
      <c r="V131" s="24">
        <f>SUM(Q131:U131)</f>
        <v>2245172.8333333335</v>
      </c>
    </row>
    <row r="132" spans="1:22" ht="13.5" thickTop="1" x14ac:dyDescent="0.2"/>
    <row r="133" spans="1:22" ht="15.75" x14ac:dyDescent="0.25">
      <c r="A133" s="1" t="str">
        <f>+A1</f>
        <v>Lincoln Energy Center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x14ac:dyDescent="0.25">
      <c r="A134" s="1" t="str">
        <f>+A2</f>
        <v>Expense Analysis Summary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x14ac:dyDescent="0.25">
      <c r="A135" s="3" t="s">
        <v>59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5.75" x14ac:dyDescent="0.25">
      <c r="A136" s="4">
        <f>+A4</f>
        <v>36799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x14ac:dyDescent="0.2">
      <c r="B137" s="5" t="s">
        <v>60</v>
      </c>
      <c r="C137" s="5" t="s">
        <v>60</v>
      </c>
      <c r="D137" s="5" t="s">
        <v>60</v>
      </c>
      <c r="E137" s="5" t="s">
        <v>60</v>
      </c>
      <c r="F137" s="5" t="s">
        <v>60</v>
      </c>
      <c r="G137" s="5" t="s">
        <v>60</v>
      </c>
      <c r="H137" s="5" t="s">
        <v>60</v>
      </c>
      <c r="I137" s="5" t="s">
        <v>60</v>
      </c>
      <c r="J137" s="5" t="s">
        <v>60</v>
      </c>
      <c r="K137" s="5" t="s">
        <v>60</v>
      </c>
      <c r="L137" s="5" t="s">
        <v>60</v>
      </c>
      <c r="M137" s="5" t="s">
        <v>60</v>
      </c>
      <c r="O137" s="5" t="s">
        <v>60</v>
      </c>
      <c r="Q137" s="5" t="s">
        <v>60</v>
      </c>
      <c r="R137" s="5" t="s">
        <v>60</v>
      </c>
      <c r="S137" s="5" t="s">
        <v>60</v>
      </c>
      <c r="T137" s="5" t="s">
        <v>60</v>
      </c>
      <c r="V137" s="5" t="s">
        <v>60</v>
      </c>
    </row>
    <row r="138" spans="1:22" x14ac:dyDescent="0.2">
      <c r="A138" s="8"/>
      <c r="B138" s="9">
        <v>36526</v>
      </c>
      <c r="C138" s="9">
        <v>36557</v>
      </c>
      <c r="D138" s="9">
        <v>36586</v>
      </c>
      <c r="E138" s="9">
        <v>36617</v>
      </c>
      <c r="F138" s="9">
        <v>36647</v>
      </c>
      <c r="G138" s="9">
        <v>36678</v>
      </c>
      <c r="H138" s="9">
        <v>36708</v>
      </c>
      <c r="I138" s="9">
        <v>36739</v>
      </c>
      <c r="J138" s="9">
        <v>36770</v>
      </c>
      <c r="K138" s="9">
        <v>36800</v>
      </c>
      <c r="L138" s="9">
        <v>36831</v>
      </c>
      <c r="M138" s="9">
        <v>36861</v>
      </c>
      <c r="N138" s="9"/>
      <c r="O138" s="10" t="s">
        <v>5</v>
      </c>
      <c r="P138" s="10"/>
      <c r="Q138" s="10" t="s">
        <v>6</v>
      </c>
      <c r="R138" s="10" t="s">
        <v>7</v>
      </c>
      <c r="S138" s="10" t="s">
        <v>8</v>
      </c>
      <c r="T138" s="10" t="s">
        <v>9</v>
      </c>
      <c r="U138" s="10"/>
      <c r="V138" s="10" t="s">
        <v>5</v>
      </c>
    </row>
    <row r="140" spans="1:22" ht="13.5" thickBot="1" x14ac:dyDescent="0.25">
      <c r="A140" s="11" t="s">
        <v>10</v>
      </c>
      <c r="B140" s="12">
        <f t="shared" ref="B140:M140" si="34">+B74-B8</f>
        <v>172157</v>
      </c>
      <c r="C140" s="12">
        <f t="shared" si="34"/>
        <v>84709.84</v>
      </c>
      <c r="D140" s="12">
        <f t="shared" si="34"/>
        <v>119689</v>
      </c>
      <c r="E140" s="12">
        <f t="shared" si="34"/>
        <v>3065.1700000000128</v>
      </c>
      <c r="F140" s="12">
        <f t="shared" si="34"/>
        <v>-113680</v>
      </c>
      <c r="G140" s="12">
        <f t="shared" si="34"/>
        <v>-163367.32</v>
      </c>
      <c r="H140" s="12">
        <f t="shared" si="34"/>
        <v>-64914.39</v>
      </c>
      <c r="I140" s="12">
        <f t="shared" si="34"/>
        <v>-33881.379999999997</v>
      </c>
      <c r="J140" s="12">
        <f t="shared" si="34"/>
        <v>-37188.449999999997</v>
      </c>
      <c r="K140" s="12">
        <f t="shared" si="34"/>
        <v>-20139</v>
      </c>
      <c r="L140" s="12">
        <f t="shared" si="34"/>
        <v>0</v>
      </c>
      <c r="M140" s="12">
        <f t="shared" si="34"/>
        <v>0</v>
      </c>
      <c r="O140" s="12">
        <f>SUM(B140:M140)</f>
        <v>-53549.529999999992</v>
      </c>
      <c r="Q140" s="12">
        <f>SUM(B140:D140)</f>
        <v>376555.83999999997</v>
      </c>
      <c r="R140" s="12">
        <f>SUM(E140:G140)</f>
        <v>-273982.15000000002</v>
      </c>
      <c r="S140" s="12">
        <f>SUM(H140:J140)</f>
        <v>-135984.21999999997</v>
      </c>
      <c r="T140" s="12">
        <f>SUM(K140:M140)</f>
        <v>-20139</v>
      </c>
      <c r="V140" s="12">
        <f>SUM(Q140:U140)</f>
        <v>-53549.530000000028</v>
      </c>
    </row>
    <row r="142" spans="1:22" x14ac:dyDescent="0.2">
      <c r="A142" s="11" t="s">
        <v>11</v>
      </c>
    </row>
    <row r="143" spans="1:22" x14ac:dyDescent="0.2">
      <c r="A143" s="13" t="s">
        <v>12</v>
      </c>
    </row>
    <row r="144" spans="1:22" x14ac:dyDescent="0.2">
      <c r="A144" s="14" t="s">
        <v>13</v>
      </c>
      <c r="B144" s="7">
        <f t="shared" ref="B144:M144" si="35">+B78-B12</f>
        <v>0</v>
      </c>
      <c r="C144" s="7">
        <f t="shared" si="35"/>
        <v>0</v>
      </c>
      <c r="D144" s="7">
        <f t="shared" si="35"/>
        <v>0</v>
      </c>
      <c r="E144" s="7">
        <f t="shared" si="35"/>
        <v>0</v>
      </c>
      <c r="F144" s="7">
        <f t="shared" si="35"/>
        <v>0</v>
      </c>
      <c r="G144" s="7">
        <f t="shared" si="35"/>
        <v>0</v>
      </c>
      <c r="H144" s="7">
        <f t="shared" si="35"/>
        <v>0</v>
      </c>
      <c r="I144" s="7">
        <f t="shared" si="35"/>
        <v>0</v>
      </c>
      <c r="J144" s="7">
        <f t="shared" si="35"/>
        <v>0</v>
      </c>
      <c r="K144" s="7">
        <f t="shared" si="35"/>
        <v>0</v>
      </c>
      <c r="L144" s="7">
        <f t="shared" si="35"/>
        <v>0</v>
      </c>
      <c r="M144" s="7">
        <f t="shared" si="35"/>
        <v>0</v>
      </c>
      <c r="O144" s="7">
        <f t="shared" ref="O144:O172" si="36">SUM(B144:M144)</f>
        <v>0</v>
      </c>
      <c r="Q144" s="7">
        <f t="shared" ref="Q144:Q174" si="37">SUM(B144:D144)</f>
        <v>0</v>
      </c>
      <c r="R144" s="7">
        <f t="shared" ref="R144:R174" si="38">SUM(E144:G144)</f>
        <v>0</v>
      </c>
      <c r="S144" s="7">
        <f t="shared" ref="S144:S174" si="39">SUM(H144:J144)</f>
        <v>0</v>
      </c>
      <c r="T144" s="7">
        <f t="shared" ref="T144:T174" si="40">SUM(K144:M144)</f>
        <v>0</v>
      </c>
      <c r="V144" s="7">
        <f t="shared" ref="V144:V174" si="41">SUM(Q144:U144)</f>
        <v>0</v>
      </c>
    </row>
    <row r="145" spans="1:22" x14ac:dyDescent="0.2">
      <c r="A145" s="14" t="s">
        <v>14</v>
      </c>
      <c r="B145" s="7">
        <f t="shared" ref="B145:M145" si="42">+B79-B13</f>
        <v>0</v>
      </c>
      <c r="C145" s="7">
        <f t="shared" si="42"/>
        <v>0</v>
      </c>
      <c r="D145" s="7">
        <f t="shared" si="42"/>
        <v>0</v>
      </c>
      <c r="E145" s="7">
        <f t="shared" si="42"/>
        <v>0</v>
      </c>
      <c r="F145" s="7">
        <f t="shared" si="42"/>
        <v>0</v>
      </c>
      <c r="G145" s="7">
        <f t="shared" si="42"/>
        <v>0</v>
      </c>
      <c r="H145" s="7">
        <f t="shared" si="42"/>
        <v>-380</v>
      </c>
      <c r="I145" s="7">
        <f t="shared" si="42"/>
        <v>-294.8</v>
      </c>
      <c r="J145" s="7">
        <f t="shared" si="42"/>
        <v>-2291.86</v>
      </c>
      <c r="K145" s="7">
        <f t="shared" si="42"/>
        <v>-160</v>
      </c>
      <c r="L145" s="7">
        <f t="shared" si="42"/>
        <v>0</v>
      </c>
      <c r="M145" s="7">
        <f t="shared" si="42"/>
        <v>0</v>
      </c>
      <c r="O145" s="7">
        <f t="shared" si="36"/>
        <v>-3126.66</v>
      </c>
      <c r="Q145" s="7">
        <f t="shared" si="37"/>
        <v>0</v>
      </c>
      <c r="R145" s="7">
        <f t="shared" si="38"/>
        <v>0</v>
      </c>
      <c r="S145" s="7">
        <f t="shared" si="39"/>
        <v>-2966.66</v>
      </c>
      <c r="T145" s="7">
        <f t="shared" si="40"/>
        <v>-160</v>
      </c>
      <c r="V145" s="7">
        <f t="shared" si="41"/>
        <v>-3126.66</v>
      </c>
    </row>
    <row r="146" spans="1:22" x14ac:dyDescent="0.2">
      <c r="A146" s="14" t="s">
        <v>15</v>
      </c>
      <c r="B146" s="7">
        <f t="shared" ref="B146:M146" si="43">+B80-B14</f>
        <v>0</v>
      </c>
      <c r="C146" s="7">
        <f t="shared" si="43"/>
        <v>0</v>
      </c>
      <c r="D146" s="7">
        <f t="shared" si="43"/>
        <v>0</v>
      </c>
      <c r="E146" s="7">
        <f t="shared" si="43"/>
        <v>0</v>
      </c>
      <c r="F146" s="7">
        <f t="shared" si="43"/>
        <v>0</v>
      </c>
      <c r="G146" s="7">
        <f t="shared" si="43"/>
        <v>0</v>
      </c>
      <c r="H146" s="7">
        <f t="shared" si="43"/>
        <v>0</v>
      </c>
      <c r="I146" s="7">
        <f t="shared" si="43"/>
        <v>0</v>
      </c>
      <c r="J146" s="7">
        <f t="shared" si="43"/>
        <v>0</v>
      </c>
      <c r="K146" s="7">
        <f t="shared" si="43"/>
        <v>0</v>
      </c>
      <c r="L146" s="7">
        <f t="shared" si="43"/>
        <v>0</v>
      </c>
      <c r="M146" s="7">
        <f t="shared" si="43"/>
        <v>0</v>
      </c>
      <c r="O146" s="7">
        <f t="shared" si="36"/>
        <v>0</v>
      </c>
      <c r="Q146" s="7">
        <f t="shared" si="37"/>
        <v>0</v>
      </c>
      <c r="R146" s="7">
        <f t="shared" si="38"/>
        <v>0</v>
      </c>
      <c r="S146" s="7">
        <f t="shared" si="39"/>
        <v>0</v>
      </c>
      <c r="T146" s="7">
        <f t="shared" si="40"/>
        <v>0</v>
      </c>
      <c r="V146" s="7">
        <f t="shared" si="41"/>
        <v>0</v>
      </c>
    </row>
    <row r="147" spans="1:22" x14ac:dyDescent="0.2">
      <c r="A147" s="14" t="s">
        <v>16</v>
      </c>
      <c r="B147" s="7">
        <f t="shared" ref="B147:M147" si="44">+B81-B15</f>
        <v>0</v>
      </c>
      <c r="C147" s="7">
        <f t="shared" si="44"/>
        <v>0</v>
      </c>
      <c r="D147" s="7">
        <f t="shared" si="44"/>
        <v>0</v>
      </c>
      <c r="E147" s="7">
        <f t="shared" si="44"/>
        <v>0</v>
      </c>
      <c r="F147" s="7">
        <f t="shared" si="44"/>
        <v>0</v>
      </c>
      <c r="G147" s="7">
        <f t="shared" si="44"/>
        <v>0</v>
      </c>
      <c r="H147" s="7">
        <f t="shared" si="44"/>
        <v>0</v>
      </c>
      <c r="I147" s="7">
        <f t="shared" si="44"/>
        <v>0</v>
      </c>
      <c r="J147" s="7">
        <f t="shared" si="44"/>
        <v>0</v>
      </c>
      <c r="K147" s="7">
        <f t="shared" si="44"/>
        <v>0</v>
      </c>
      <c r="L147" s="7">
        <f t="shared" si="44"/>
        <v>0</v>
      </c>
      <c r="M147" s="7">
        <f t="shared" si="44"/>
        <v>0</v>
      </c>
      <c r="O147" s="7">
        <f t="shared" si="36"/>
        <v>0</v>
      </c>
      <c r="Q147" s="7">
        <f t="shared" si="37"/>
        <v>0</v>
      </c>
      <c r="R147" s="7">
        <f t="shared" si="38"/>
        <v>0</v>
      </c>
      <c r="S147" s="7">
        <f t="shared" si="39"/>
        <v>0</v>
      </c>
      <c r="T147" s="7">
        <f t="shared" si="40"/>
        <v>0</v>
      </c>
      <c r="V147" s="7">
        <f t="shared" si="41"/>
        <v>0</v>
      </c>
    </row>
    <row r="148" spans="1:22" x14ac:dyDescent="0.2">
      <c r="A148" s="14" t="s">
        <v>17</v>
      </c>
      <c r="B148" s="7">
        <f t="shared" ref="B148:M148" si="45">+B82-B16</f>
        <v>0</v>
      </c>
      <c r="C148" s="7">
        <f t="shared" si="45"/>
        <v>0</v>
      </c>
      <c r="D148" s="7">
        <f t="shared" si="45"/>
        <v>0</v>
      </c>
      <c r="E148" s="7">
        <f t="shared" si="45"/>
        <v>0</v>
      </c>
      <c r="F148" s="7">
        <f t="shared" si="45"/>
        <v>0</v>
      </c>
      <c r="G148" s="7">
        <f t="shared" si="45"/>
        <v>0</v>
      </c>
      <c r="H148" s="7">
        <f t="shared" si="45"/>
        <v>0</v>
      </c>
      <c r="I148" s="7">
        <f t="shared" si="45"/>
        <v>0</v>
      </c>
      <c r="J148" s="7">
        <f t="shared" si="45"/>
        <v>0</v>
      </c>
      <c r="K148" s="7">
        <f t="shared" si="45"/>
        <v>0</v>
      </c>
      <c r="L148" s="7">
        <f t="shared" si="45"/>
        <v>0</v>
      </c>
      <c r="M148" s="7">
        <f t="shared" si="45"/>
        <v>0</v>
      </c>
      <c r="O148" s="7">
        <f t="shared" si="36"/>
        <v>0</v>
      </c>
      <c r="Q148" s="7">
        <f t="shared" si="37"/>
        <v>0</v>
      </c>
      <c r="R148" s="7">
        <f t="shared" si="38"/>
        <v>0</v>
      </c>
      <c r="S148" s="7">
        <f t="shared" si="39"/>
        <v>0</v>
      </c>
      <c r="T148" s="7">
        <f t="shared" si="40"/>
        <v>0</v>
      </c>
      <c r="V148" s="7">
        <f t="shared" si="41"/>
        <v>0</v>
      </c>
    </row>
    <row r="149" spans="1:22" x14ac:dyDescent="0.2">
      <c r="A149" s="14" t="s">
        <v>18</v>
      </c>
      <c r="B149" s="7">
        <f t="shared" ref="B149:M149" si="46">+B83-B17</f>
        <v>0</v>
      </c>
      <c r="C149" s="7">
        <f t="shared" si="46"/>
        <v>0</v>
      </c>
      <c r="D149" s="7">
        <f t="shared" si="46"/>
        <v>0</v>
      </c>
      <c r="E149" s="7">
        <f t="shared" si="46"/>
        <v>0</v>
      </c>
      <c r="F149" s="7">
        <f t="shared" si="46"/>
        <v>0</v>
      </c>
      <c r="G149" s="7">
        <f t="shared" si="46"/>
        <v>0</v>
      </c>
      <c r="H149" s="7">
        <f t="shared" si="46"/>
        <v>0</v>
      </c>
      <c r="I149" s="7">
        <f t="shared" si="46"/>
        <v>0</v>
      </c>
      <c r="J149" s="7">
        <f t="shared" si="46"/>
        <v>0</v>
      </c>
      <c r="K149" s="7">
        <f t="shared" si="46"/>
        <v>0</v>
      </c>
      <c r="L149" s="7">
        <f t="shared" si="46"/>
        <v>0</v>
      </c>
      <c r="M149" s="7">
        <f t="shared" si="46"/>
        <v>0</v>
      </c>
      <c r="O149" s="7">
        <f t="shared" si="36"/>
        <v>0</v>
      </c>
      <c r="Q149" s="7">
        <f t="shared" si="37"/>
        <v>0</v>
      </c>
      <c r="R149" s="7">
        <f t="shared" si="38"/>
        <v>0</v>
      </c>
      <c r="S149" s="7">
        <f t="shared" si="39"/>
        <v>0</v>
      </c>
      <c r="T149" s="7">
        <f t="shared" si="40"/>
        <v>0</v>
      </c>
      <c r="V149" s="7">
        <f t="shared" si="41"/>
        <v>0</v>
      </c>
    </row>
    <row r="150" spans="1:22" x14ac:dyDescent="0.2">
      <c r="A150" s="14" t="s">
        <v>19</v>
      </c>
      <c r="B150" s="7">
        <f t="shared" ref="B150:M150" si="47">+B84-B18</f>
        <v>0</v>
      </c>
      <c r="C150" s="7">
        <f t="shared" si="47"/>
        <v>0</v>
      </c>
      <c r="D150" s="7">
        <f t="shared" si="47"/>
        <v>0</v>
      </c>
      <c r="E150" s="7">
        <f t="shared" si="47"/>
        <v>0</v>
      </c>
      <c r="F150" s="7">
        <f t="shared" si="47"/>
        <v>0</v>
      </c>
      <c r="G150" s="7">
        <f t="shared" si="47"/>
        <v>1973</v>
      </c>
      <c r="H150" s="7">
        <f t="shared" si="47"/>
        <v>1974</v>
      </c>
      <c r="I150" s="7">
        <f t="shared" si="47"/>
        <v>1414</v>
      </c>
      <c r="J150" s="7">
        <f t="shared" si="47"/>
        <v>1973</v>
      </c>
      <c r="K150" s="7">
        <f t="shared" si="47"/>
        <v>6150</v>
      </c>
      <c r="L150" s="7">
        <f t="shared" si="47"/>
        <v>0</v>
      </c>
      <c r="M150" s="7">
        <f t="shared" si="47"/>
        <v>0</v>
      </c>
      <c r="O150" s="7">
        <f t="shared" si="36"/>
        <v>13484</v>
      </c>
      <c r="Q150" s="7">
        <f t="shared" si="37"/>
        <v>0</v>
      </c>
      <c r="R150" s="7">
        <f t="shared" si="38"/>
        <v>1973</v>
      </c>
      <c r="S150" s="7">
        <f t="shared" si="39"/>
        <v>5361</v>
      </c>
      <c r="T150" s="7">
        <f t="shared" si="40"/>
        <v>6150</v>
      </c>
      <c r="V150" s="7">
        <f t="shared" si="41"/>
        <v>13484</v>
      </c>
    </row>
    <row r="151" spans="1:22" x14ac:dyDescent="0.2">
      <c r="A151" s="14" t="s">
        <v>20</v>
      </c>
      <c r="B151" s="7">
        <f t="shared" ref="B151:M151" si="48">+B85-B19</f>
        <v>0</v>
      </c>
      <c r="C151" s="7">
        <f t="shared" si="48"/>
        <v>0</v>
      </c>
      <c r="D151" s="7">
        <f t="shared" si="48"/>
        <v>0</v>
      </c>
      <c r="E151" s="7">
        <f t="shared" si="48"/>
        <v>0</v>
      </c>
      <c r="F151" s="7">
        <f t="shared" si="48"/>
        <v>0</v>
      </c>
      <c r="G151" s="7">
        <f t="shared" si="48"/>
        <v>0</v>
      </c>
      <c r="H151" s="7">
        <f t="shared" si="48"/>
        <v>0</v>
      </c>
      <c r="I151" s="7">
        <f t="shared" si="48"/>
        <v>0</v>
      </c>
      <c r="J151" s="7">
        <f t="shared" si="48"/>
        <v>0</v>
      </c>
      <c r="K151" s="7">
        <f t="shared" si="48"/>
        <v>0</v>
      </c>
      <c r="L151" s="7">
        <f t="shared" si="48"/>
        <v>0</v>
      </c>
      <c r="M151" s="7">
        <f t="shared" si="48"/>
        <v>0</v>
      </c>
      <c r="O151" s="7">
        <f t="shared" si="36"/>
        <v>0</v>
      </c>
      <c r="Q151" s="7">
        <f t="shared" si="37"/>
        <v>0</v>
      </c>
      <c r="R151" s="7">
        <f t="shared" si="38"/>
        <v>0</v>
      </c>
      <c r="S151" s="7">
        <f t="shared" si="39"/>
        <v>0</v>
      </c>
      <c r="T151" s="7">
        <f t="shared" si="40"/>
        <v>0</v>
      </c>
      <c r="V151" s="7">
        <f t="shared" si="41"/>
        <v>0</v>
      </c>
    </row>
    <row r="152" spans="1:22" x14ac:dyDescent="0.2">
      <c r="A152" s="14" t="s">
        <v>21</v>
      </c>
      <c r="B152" s="7">
        <f t="shared" ref="B152:M152" si="49">+B86-B20</f>
        <v>0</v>
      </c>
      <c r="C152" s="7">
        <f t="shared" si="49"/>
        <v>0</v>
      </c>
      <c r="D152" s="7">
        <f t="shared" si="49"/>
        <v>0</v>
      </c>
      <c r="E152" s="7">
        <f t="shared" si="49"/>
        <v>0</v>
      </c>
      <c r="F152" s="7">
        <f t="shared" si="49"/>
        <v>0</v>
      </c>
      <c r="G152" s="7">
        <f t="shared" si="49"/>
        <v>0</v>
      </c>
      <c r="H152" s="7">
        <f t="shared" si="49"/>
        <v>0</v>
      </c>
      <c r="I152" s="7">
        <f t="shared" si="49"/>
        <v>-1318.92</v>
      </c>
      <c r="J152" s="7">
        <f t="shared" si="49"/>
        <v>0</v>
      </c>
      <c r="K152" s="7">
        <f t="shared" si="49"/>
        <v>-946</v>
      </c>
      <c r="L152" s="7">
        <f t="shared" si="49"/>
        <v>0</v>
      </c>
      <c r="M152" s="7">
        <f t="shared" si="49"/>
        <v>0</v>
      </c>
      <c r="O152" s="7">
        <f t="shared" si="36"/>
        <v>-2264.92</v>
      </c>
      <c r="Q152" s="7">
        <f t="shared" si="37"/>
        <v>0</v>
      </c>
      <c r="R152" s="7">
        <f t="shared" si="38"/>
        <v>0</v>
      </c>
      <c r="S152" s="7">
        <f t="shared" si="39"/>
        <v>-1318.92</v>
      </c>
      <c r="T152" s="7">
        <f t="shared" si="40"/>
        <v>-946</v>
      </c>
      <c r="V152" s="7">
        <f t="shared" si="41"/>
        <v>-2264.92</v>
      </c>
    </row>
    <row r="153" spans="1:22" x14ac:dyDescent="0.2">
      <c r="A153" s="14" t="s">
        <v>22</v>
      </c>
      <c r="B153" s="7">
        <f t="shared" ref="B153:M153" si="50">+B87-B21</f>
        <v>0</v>
      </c>
      <c r="C153" s="7">
        <f t="shared" si="50"/>
        <v>0</v>
      </c>
      <c r="D153" s="7">
        <f t="shared" si="50"/>
        <v>0</v>
      </c>
      <c r="E153" s="7">
        <f t="shared" si="50"/>
        <v>0</v>
      </c>
      <c r="F153" s="7">
        <f t="shared" si="50"/>
        <v>0</v>
      </c>
      <c r="G153" s="7">
        <f t="shared" si="50"/>
        <v>0</v>
      </c>
      <c r="H153" s="7">
        <f t="shared" si="50"/>
        <v>0</v>
      </c>
      <c r="I153" s="7">
        <f t="shared" si="50"/>
        <v>0</v>
      </c>
      <c r="J153" s="7">
        <f t="shared" si="50"/>
        <v>0</v>
      </c>
      <c r="K153" s="7">
        <f t="shared" si="50"/>
        <v>0</v>
      </c>
      <c r="L153" s="7">
        <f t="shared" si="50"/>
        <v>0</v>
      </c>
      <c r="M153" s="7">
        <f t="shared" si="50"/>
        <v>0</v>
      </c>
      <c r="O153" s="7">
        <f t="shared" si="36"/>
        <v>0</v>
      </c>
      <c r="Q153" s="7">
        <f t="shared" si="37"/>
        <v>0</v>
      </c>
      <c r="R153" s="7">
        <f t="shared" si="38"/>
        <v>0</v>
      </c>
      <c r="S153" s="7">
        <f t="shared" si="39"/>
        <v>0</v>
      </c>
      <c r="T153" s="7">
        <f t="shared" si="40"/>
        <v>0</v>
      </c>
      <c r="V153" s="7">
        <f t="shared" si="41"/>
        <v>0</v>
      </c>
    </row>
    <row r="154" spans="1:22" x14ac:dyDescent="0.2">
      <c r="A154" s="14" t="s">
        <v>23</v>
      </c>
      <c r="B154" s="7">
        <f t="shared" ref="B154:M154" si="51">+B88-B22</f>
        <v>0</v>
      </c>
      <c r="C154" s="7">
        <f t="shared" si="51"/>
        <v>0</v>
      </c>
      <c r="D154" s="7">
        <f t="shared" si="51"/>
        <v>0</v>
      </c>
      <c r="E154" s="7">
        <f t="shared" si="51"/>
        <v>0</v>
      </c>
      <c r="F154" s="7">
        <f t="shared" si="51"/>
        <v>0</v>
      </c>
      <c r="G154" s="7">
        <f t="shared" si="51"/>
        <v>0</v>
      </c>
      <c r="H154" s="7">
        <f t="shared" si="51"/>
        <v>0</v>
      </c>
      <c r="I154" s="7">
        <f t="shared" si="51"/>
        <v>0</v>
      </c>
      <c r="J154" s="7">
        <f t="shared" si="51"/>
        <v>0</v>
      </c>
      <c r="K154" s="7">
        <f t="shared" si="51"/>
        <v>0</v>
      </c>
      <c r="L154" s="7">
        <f t="shared" si="51"/>
        <v>0</v>
      </c>
      <c r="M154" s="7">
        <f t="shared" si="51"/>
        <v>0</v>
      </c>
      <c r="O154" s="7">
        <f t="shared" si="36"/>
        <v>0</v>
      </c>
      <c r="Q154" s="7">
        <f t="shared" si="37"/>
        <v>0</v>
      </c>
      <c r="R154" s="7">
        <f t="shared" si="38"/>
        <v>0</v>
      </c>
      <c r="S154" s="7">
        <f t="shared" si="39"/>
        <v>0</v>
      </c>
      <c r="T154" s="7">
        <f t="shared" si="40"/>
        <v>0</v>
      </c>
      <c r="V154" s="7">
        <f t="shared" si="41"/>
        <v>0</v>
      </c>
    </row>
    <row r="155" spans="1:22" x14ac:dyDescent="0.2">
      <c r="A155" s="14" t="s">
        <v>24</v>
      </c>
      <c r="B155" s="7">
        <f t="shared" ref="B155:M155" si="52">+B89-B23</f>
        <v>0</v>
      </c>
      <c r="C155" s="7">
        <f t="shared" si="52"/>
        <v>0</v>
      </c>
      <c r="D155" s="7">
        <f t="shared" si="52"/>
        <v>0</v>
      </c>
      <c r="E155" s="7">
        <f t="shared" si="52"/>
        <v>0</v>
      </c>
      <c r="F155" s="7">
        <f t="shared" si="52"/>
        <v>0</v>
      </c>
      <c r="G155" s="7">
        <f t="shared" si="52"/>
        <v>0</v>
      </c>
      <c r="H155" s="7">
        <f t="shared" si="52"/>
        <v>0</v>
      </c>
      <c r="I155" s="7">
        <f t="shared" si="52"/>
        <v>0</v>
      </c>
      <c r="J155" s="7">
        <f t="shared" si="52"/>
        <v>0</v>
      </c>
      <c r="K155" s="7">
        <f t="shared" si="52"/>
        <v>0</v>
      </c>
      <c r="L155" s="7">
        <f t="shared" si="52"/>
        <v>0</v>
      </c>
      <c r="M155" s="7">
        <f t="shared" si="52"/>
        <v>0</v>
      </c>
      <c r="O155" s="7">
        <f t="shared" si="36"/>
        <v>0</v>
      </c>
      <c r="Q155" s="7">
        <f t="shared" si="37"/>
        <v>0</v>
      </c>
      <c r="R155" s="7">
        <f t="shared" si="38"/>
        <v>0</v>
      </c>
      <c r="S155" s="7">
        <f t="shared" si="39"/>
        <v>0</v>
      </c>
      <c r="T155" s="7">
        <f t="shared" si="40"/>
        <v>0</v>
      </c>
      <c r="V155" s="7">
        <f t="shared" si="41"/>
        <v>0</v>
      </c>
    </row>
    <row r="156" spans="1:22" x14ac:dyDescent="0.2">
      <c r="A156" s="14" t="s">
        <v>25</v>
      </c>
      <c r="B156" s="7">
        <f t="shared" ref="B156:M156" si="53">+B90-B24</f>
        <v>0</v>
      </c>
      <c r="C156" s="7">
        <f t="shared" si="53"/>
        <v>0</v>
      </c>
      <c r="D156" s="7">
        <f t="shared" si="53"/>
        <v>0</v>
      </c>
      <c r="E156" s="7">
        <f t="shared" si="53"/>
        <v>0</v>
      </c>
      <c r="F156" s="7">
        <f t="shared" si="53"/>
        <v>0</v>
      </c>
      <c r="G156" s="7">
        <f t="shared" si="53"/>
        <v>225</v>
      </c>
      <c r="H156" s="7">
        <f t="shared" si="53"/>
        <v>224</v>
      </c>
      <c r="I156" s="7">
        <f t="shared" si="53"/>
        <v>225</v>
      </c>
      <c r="J156" s="7">
        <f t="shared" si="53"/>
        <v>225</v>
      </c>
      <c r="K156" s="7">
        <f t="shared" si="53"/>
        <v>898</v>
      </c>
      <c r="L156" s="7">
        <f t="shared" si="53"/>
        <v>0</v>
      </c>
      <c r="M156" s="7">
        <f t="shared" si="53"/>
        <v>0</v>
      </c>
      <c r="O156" s="7">
        <f t="shared" si="36"/>
        <v>1797</v>
      </c>
      <c r="Q156" s="7">
        <f t="shared" si="37"/>
        <v>0</v>
      </c>
      <c r="R156" s="7">
        <f t="shared" si="38"/>
        <v>225</v>
      </c>
      <c r="S156" s="7">
        <f t="shared" si="39"/>
        <v>674</v>
      </c>
      <c r="T156" s="7">
        <f t="shared" si="40"/>
        <v>898</v>
      </c>
      <c r="V156" s="7">
        <f t="shared" si="41"/>
        <v>1797</v>
      </c>
    </row>
    <row r="157" spans="1:22" x14ac:dyDescent="0.2">
      <c r="A157" s="14" t="s">
        <v>26</v>
      </c>
      <c r="B157" s="7">
        <f t="shared" ref="B157:M157" si="54">+B91-B25</f>
        <v>0</v>
      </c>
      <c r="C157" s="7">
        <f t="shared" si="54"/>
        <v>0</v>
      </c>
      <c r="D157" s="7">
        <f t="shared" si="54"/>
        <v>0</v>
      </c>
      <c r="E157" s="7">
        <f t="shared" si="54"/>
        <v>0</v>
      </c>
      <c r="F157" s="7">
        <f t="shared" si="54"/>
        <v>0</v>
      </c>
      <c r="G157" s="7">
        <f t="shared" si="54"/>
        <v>1193</v>
      </c>
      <c r="H157" s="7">
        <f t="shared" si="54"/>
        <v>1193</v>
      </c>
      <c r="I157" s="7">
        <f t="shared" si="54"/>
        <v>1181.6500000000001</v>
      </c>
      <c r="J157" s="7">
        <f t="shared" si="54"/>
        <v>515</v>
      </c>
      <c r="K157" s="7">
        <f t="shared" si="54"/>
        <v>4316</v>
      </c>
      <c r="L157" s="7">
        <f t="shared" si="54"/>
        <v>0</v>
      </c>
      <c r="M157" s="7">
        <f t="shared" si="54"/>
        <v>0</v>
      </c>
      <c r="O157" s="7">
        <f t="shared" si="36"/>
        <v>8398.65</v>
      </c>
      <c r="Q157" s="7">
        <f t="shared" si="37"/>
        <v>0</v>
      </c>
      <c r="R157" s="7">
        <f t="shared" si="38"/>
        <v>1193</v>
      </c>
      <c r="S157" s="7">
        <f t="shared" si="39"/>
        <v>2889.65</v>
      </c>
      <c r="T157" s="7">
        <f t="shared" si="40"/>
        <v>4316</v>
      </c>
      <c r="V157" s="7">
        <f t="shared" si="41"/>
        <v>8398.65</v>
      </c>
    </row>
    <row r="158" spans="1:22" x14ac:dyDescent="0.2">
      <c r="A158" s="14" t="s">
        <v>27</v>
      </c>
      <c r="B158" s="7">
        <f t="shared" ref="B158:M158" si="55">+B92-B26</f>
        <v>0</v>
      </c>
      <c r="C158" s="7">
        <f t="shared" si="55"/>
        <v>0</v>
      </c>
      <c r="D158" s="7">
        <f t="shared" si="55"/>
        <v>0</v>
      </c>
      <c r="E158" s="7">
        <f t="shared" si="55"/>
        <v>0</v>
      </c>
      <c r="F158" s="7">
        <f t="shared" si="55"/>
        <v>0</v>
      </c>
      <c r="G158" s="7">
        <f t="shared" si="55"/>
        <v>0</v>
      </c>
      <c r="H158" s="7">
        <f t="shared" si="55"/>
        <v>0</v>
      </c>
      <c r="I158" s="7">
        <f t="shared" si="55"/>
        <v>0</v>
      </c>
      <c r="J158" s="7">
        <f t="shared" si="55"/>
        <v>0</v>
      </c>
      <c r="K158" s="7">
        <f t="shared" si="55"/>
        <v>0</v>
      </c>
      <c r="L158" s="7">
        <f t="shared" si="55"/>
        <v>0</v>
      </c>
      <c r="M158" s="7">
        <f t="shared" si="55"/>
        <v>0</v>
      </c>
      <c r="O158" s="7">
        <f t="shared" si="36"/>
        <v>0</v>
      </c>
      <c r="Q158" s="7">
        <f t="shared" si="37"/>
        <v>0</v>
      </c>
      <c r="R158" s="7">
        <f t="shared" si="38"/>
        <v>0</v>
      </c>
      <c r="S158" s="7">
        <f t="shared" si="39"/>
        <v>0</v>
      </c>
      <c r="T158" s="7">
        <f t="shared" si="40"/>
        <v>0</v>
      </c>
      <c r="V158" s="7">
        <f t="shared" si="41"/>
        <v>0</v>
      </c>
    </row>
    <row r="159" spans="1:22" x14ac:dyDescent="0.2">
      <c r="A159" s="14" t="s">
        <v>28</v>
      </c>
      <c r="B159" s="7">
        <f t="shared" ref="B159:M159" si="56">+B93-B27</f>
        <v>0</v>
      </c>
      <c r="C159" s="7">
        <f t="shared" si="56"/>
        <v>0</v>
      </c>
      <c r="D159" s="7">
        <f t="shared" si="56"/>
        <v>0</v>
      </c>
      <c r="E159" s="7">
        <f t="shared" si="56"/>
        <v>0</v>
      </c>
      <c r="F159" s="7">
        <f t="shared" si="56"/>
        <v>0</v>
      </c>
      <c r="G159" s="7">
        <f t="shared" si="56"/>
        <v>466</v>
      </c>
      <c r="H159" s="7">
        <f t="shared" si="56"/>
        <v>467</v>
      </c>
      <c r="I159" s="7">
        <f t="shared" si="56"/>
        <v>466</v>
      </c>
      <c r="J159" s="7">
        <f t="shared" si="56"/>
        <v>467</v>
      </c>
      <c r="K159" s="7">
        <f t="shared" si="56"/>
        <v>1867</v>
      </c>
      <c r="L159" s="7">
        <f t="shared" si="56"/>
        <v>0</v>
      </c>
      <c r="M159" s="7">
        <f t="shared" si="56"/>
        <v>0</v>
      </c>
      <c r="O159" s="7">
        <f t="shared" si="36"/>
        <v>3733</v>
      </c>
      <c r="Q159" s="7">
        <f t="shared" si="37"/>
        <v>0</v>
      </c>
      <c r="R159" s="7">
        <f t="shared" si="38"/>
        <v>466</v>
      </c>
      <c r="S159" s="7">
        <f t="shared" si="39"/>
        <v>1400</v>
      </c>
      <c r="T159" s="7">
        <f t="shared" si="40"/>
        <v>1867</v>
      </c>
      <c r="V159" s="7">
        <f t="shared" si="41"/>
        <v>3733</v>
      </c>
    </row>
    <row r="160" spans="1:22" x14ac:dyDescent="0.2">
      <c r="A160" s="14" t="s">
        <v>29</v>
      </c>
      <c r="B160" s="7">
        <f t="shared" ref="B160:M160" si="57">+B94-B28</f>
        <v>0</v>
      </c>
      <c r="C160" s="7">
        <f t="shared" si="57"/>
        <v>0</v>
      </c>
      <c r="D160" s="7">
        <f t="shared" si="57"/>
        <v>0</v>
      </c>
      <c r="E160" s="7">
        <f t="shared" si="57"/>
        <v>0</v>
      </c>
      <c r="F160" s="7">
        <f t="shared" si="57"/>
        <v>0</v>
      </c>
      <c r="G160" s="7">
        <f t="shared" si="57"/>
        <v>1379</v>
      </c>
      <c r="H160" s="7">
        <f t="shared" si="57"/>
        <v>1342.98</v>
      </c>
      <c r="I160" s="7">
        <f t="shared" si="57"/>
        <v>-3671.54</v>
      </c>
      <c r="J160" s="7">
        <f t="shared" si="57"/>
        <v>-2544.5700000000002</v>
      </c>
      <c r="K160" s="7">
        <f t="shared" si="57"/>
        <v>-4770</v>
      </c>
      <c r="L160" s="7">
        <f t="shared" si="57"/>
        <v>0</v>
      </c>
      <c r="M160" s="7">
        <f t="shared" si="57"/>
        <v>0</v>
      </c>
      <c r="O160" s="7">
        <f t="shared" si="36"/>
        <v>-8264.130000000001</v>
      </c>
      <c r="Q160" s="7">
        <f t="shared" si="37"/>
        <v>0</v>
      </c>
      <c r="R160" s="7">
        <f t="shared" si="38"/>
        <v>1379</v>
      </c>
      <c r="S160" s="7">
        <f t="shared" si="39"/>
        <v>-4873.13</v>
      </c>
      <c r="T160" s="7">
        <f t="shared" si="40"/>
        <v>-4770</v>
      </c>
      <c r="V160" s="7">
        <f t="shared" si="41"/>
        <v>-8264.130000000001</v>
      </c>
    </row>
    <row r="161" spans="1:22" x14ac:dyDescent="0.2">
      <c r="A161" s="14" t="s">
        <v>30</v>
      </c>
      <c r="B161" s="7">
        <f t="shared" ref="B161:M161" si="58">+B95-B29</f>
        <v>0</v>
      </c>
      <c r="C161" s="7">
        <f t="shared" si="58"/>
        <v>0</v>
      </c>
      <c r="D161" s="7">
        <f t="shared" si="58"/>
        <v>0</v>
      </c>
      <c r="E161" s="7">
        <f t="shared" si="58"/>
        <v>0</v>
      </c>
      <c r="F161" s="7">
        <f t="shared" si="58"/>
        <v>0</v>
      </c>
      <c r="G161" s="7">
        <f t="shared" si="58"/>
        <v>16877.142857142859</v>
      </c>
      <c r="H161" s="7">
        <f t="shared" si="58"/>
        <v>14541.152857142859</v>
      </c>
      <c r="I161" s="7">
        <f t="shared" si="58"/>
        <v>-4699.6071428571413</v>
      </c>
      <c r="J161" s="7">
        <f t="shared" si="58"/>
        <v>-16275.897142857142</v>
      </c>
      <c r="K161" s="7">
        <f t="shared" si="58"/>
        <v>-19128.857142857141</v>
      </c>
      <c r="L161" s="7">
        <f t="shared" si="58"/>
        <v>0</v>
      </c>
      <c r="M161" s="7">
        <f t="shared" si="58"/>
        <v>0</v>
      </c>
      <c r="O161" s="7">
        <f t="shared" si="36"/>
        <v>-8686.0657142857053</v>
      </c>
      <c r="Q161" s="7">
        <f t="shared" si="37"/>
        <v>0</v>
      </c>
      <c r="R161" s="7">
        <f t="shared" si="38"/>
        <v>16877.142857142859</v>
      </c>
      <c r="S161" s="7">
        <f t="shared" si="39"/>
        <v>-6434.3514285714245</v>
      </c>
      <c r="T161" s="7">
        <f t="shared" si="40"/>
        <v>-19128.857142857141</v>
      </c>
      <c r="V161" s="7">
        <f t="shared" si="41"/>
        <v>-8686.0657142857071</v>
      </c>
    </row>
    <row r="162" spans="1:22" x14ac:dyDescent="0.2">
      <c r="A162" s="14" t="s">
        <v>31</v>
      </c>
      <c r="B162" s="7">
        <f t="shared" ref="B162:M162" si="59">+B96-B30</f>
        <v>0</v>
      </c>
      <c r="C162" s="7">
        <f t="shared" si="59"/>
        <v>0</v>
      </c>
      <c r="D162" s="7">
        <f t="shared" si="59"/>
        <v>0</v>
      </c>
      <c r="E162" s="7">
        <f t="shared" si="59"/>
        <v>0</v>
      </c>
      <c r="F162" s="7">
        <f t="shared" si="59"/>
        <v>0</v>
      </c>
      <c r="G162" s="7">
        <f t="shared" si="59"/>
        <v>65456</v>
      </c>
      <c r="H162" s="7">
        <f t="shared" si="59"/>
        <v>-515.82000000000698</v>
      </c>
      <c r="I162" s="7">
        <f t="shared" si="59"/>
        <v>-15751.949999999997</v>
      </c>
      <c r="J162" s="7">
        <f t="shared" si="59"/>
        <v>-8589.2899999999936</v>
      </c>
      <c r="K162" s="7">
        <f t="shared" si="59"/>
        <v>-9231</v>
      </c>
      <c r="L162" s="7">
        <f t="shared" si="59"/>
        <v>0</v>
      </c>
      <c r="M162" s="7">
        <f t="shared" si="59"/>
        <v>0</v>
      </c>
      <c r="O162" s="7">
        <f t="shared" si="36"/>
        <v>31367.940000000002</v>
      </c>
      <c r="Q162" s="7">
        <f t="shared" si="37"/>
        <v>0</v>
      </c>
      <c r="R162" s="7">
        <f t="shared" si="38"/>
        <v>65456</v>
      </c>
      <c r="S162" s="7">
        <f t="shared" si="39"/>
        <v>-24857.059999999998</v>
      </c>
      <c r="T162" s="7">
        <f t="shared" si="40"/>
        <v>-9231</v>
      </c>
      <c r="V162" s="7">
        <f t="shared" si="41"/>
        <v>31367.940000000002</v>
      </c>
    </row>
    <row r="163" spans="1:22" x14ac:dyDescent="0.2">
      <c r="A163" s="14" t="s">
        <v>32</v>
      </c>
      <c r="B163" s="7">
        <f t="shared" ref="B163:M163" si="60">+B97-B31</f>
        <v>0</v>
      </c>
      <c r="C163" s="7">
        <f t="shared" si="60"/>
        <v>0</v>
      </c>
      <c r="D163" s="7">
        <f t="shared" si="60"/>
        <v>0</v>
      </c>
      <c r="E163" s="7">
        <f t="shared" si="60"/>
        <v>0</v>
      </c>
      <c r="F163" s="7">
        <f t="shared" si="60"/>
        <v>0</v>
      </c>
      <c r="G163" s="7">
        <f t="shared" si="60"/>
        <v>1571</v>
      </c>
      <c r="H163" s="7">
        <f t="shared" si="60"/>
        <v>1011.14</v>
      </c>
      <c r="I163" s="7">
        <f t="shared" si="60"/>
        <v>-1011.5</v>
      </c>
      <c r="J163" s="7">
        <f t="shared" si="60"/>
        <v>-15435.45</v>
      </c>
      <c r="K163" s="7">
        <f t="shared" si="60"/>
        <v>-3799</v>
      </c>
      <c r="L163" s="7">
        <f t="shared" si="60"/>
        <v>0</v>
      </c>
      <c r="M163" s="7">
        <f t="shared" si="60"/>
        <v>0</v>
      </c>
      <c r="O163" s="7">
        <f t="shared" si="36"/>
        <v>-17663.810000000001</v>
      </c>
      <c r="Q163" s="7">
        <f t="shared" si="37"/>
        <v>0</v>
      </c>
      <c r="R163" s="7">
        <f t="shared" si="38"/>
        <v>1571</v>
      </c>
      <c r="S163" s="7">
        <f t="shared" si="39"/>
        <v>-15435.810000000001</v>
      </c>
      <c r="T163" s="7">
        <f t="shared" si="40"/>
        <v>-3799</v>
      </c>
      <c r="V163" s="7">
        <f t="shared" si="41"/>
        <v>-17663.810000000001</v>
      </c>
    </row>
    <row r="164" spans="1:22" x14ac:dyDescent="0.2">
      <c r="A164" s="14" t="s">
        <v>33</v>
      </c>
      <c r="B164" s="7">
        <f t="shared" ref="B164:M164" si="61">+B98-B32</f>
        <v>0</v>
      </c>
      <c r="C164" s="7">
        <f t="shared" si="61"/>
        <v>0</v>
      </c>
      <c r="D164" s="7">
        <f t="shared" si="61"/>
        <v>0</v>
      </c>
      <c r="E164" s="7">
        <f t="shared" si="61"/>
        <v>0</v>
      </c>
      <c r="F164" s="7">
        <f t="shared" si="61"/>
        <v>0</v>
      </c>
      <c r="G164" s="7">
        <f t="shared" si="61"/>
        <v>56</v>
      </c>
      <c r="H164" s="7">
        <f t="shared" si="61"/>
        <v>-20.58</v>
      </c>
      <c r="I164" s="7">
        <f t="shared" si="61"/>
        <v>56</v>
      </c>
      <c r="J164" s="7">
        <f t="shared" si="61"/>
        <v>-283.24</v>
      </c>
      <c r="K164" s="7">
        <f t="shared" si="61"/>
        <v>-92</v>
      </c>
      <c r="L164" s="7">
        <f t="shared" si="61"/>
        <v>0</v>
      </c>
      <c r="M164" s="7">
        <f t="shared" si="61"/>
        <v>0</v>
      </c>
      <c r="O164" s="7">
        <f t="shared" si="36"/>
        <v>-283.82</v>
      </c>
      <c r="Q164" s="7">
        <f t="shared" si="37"/>
        <v>0</v>
      </c>
      <c r="R164" s="7">
        <f t="shared" si="38"/>
        <v>56</v>
      </c>
      <c r="S164" s="7">
        <f t="shared" si="39"/>
        <v>-247.82</v>
      </c>
      <c r="T164" s="7">
        <f t="shared" si="40"/>
        <v>-92</v>
      </c>
      <c r="V164" s="7">
        <f t="shared" si="41"/>
        <v>-283.82</v>
      </c>
    </row>
    <row r="165" spans="1:22" x14ac:dyDescent="0.2">
      <c r="A165" s="14" t="s">
        <v>34</v>
      </c>
      <c r="B165" s="7">
        <f t="shared" ref="B165:M165" si="62">+B99-B33</f>
        <v>0</v>
      </c>
      <c r="C165" s="7">
        <f t="shared" si="62"/>
        <v>0</v>
      </c>
      <c r="D165" s="7">
        <f t="shared" si="62"/>
        <v>0</v>
      </c>
      <c r="E165" s="7">
        <f t="shared" si="62"/>
        <v>0</v>
      </c>
      <c r="F165" s="7">
        <f t="shared" si="62"/>
        <v>0</v>
      </c>
      <c r="G165" s="7">
        <f t="shared" si="62"/>
        <v>0</v>
      </c>
      <c r="H165" s="7">
        <f t="shared" si="62"/>
        <v>0</v>
      </c>
      <c r="I165" s="7">
        <f t="shared" si="62"/>
        <v>0</v>
      </c>
      <c r="J165" s="7">
        <f t="shared" si="62"/>
        <v>0</v>
      </c>
      <c r="K165" s="7">
        <f t="shared" si="62"/>
        <v>0</v>
      </c>
      <c r="L165" s="7">
        <f t="shared" si="62"/>
        <v>0</v>
      </c>
      <c r="M165" s="7">
        <f t="shared" si="62"/>
        <v>0</v>
      </c>
      <c r="O165" s="7">
        <f t="shared" si="36"/>
        <v>0</v>
      </c>
      <c r="Q165" s="7">
        <f t="shared" si="37"/>
        <v>0</v>
      </c>
      <c r="R165" s="7">
        <f t="shared" si="38"/>
        <v>0</v>
      </c>
      <c r="S165" s="7">
        <f t="shared" si="39"/>
        <v>0</v>
      </c>
      <c r="T165" s="7">
        <f t="shared" si="40"/>
        <v>0</v>
      </c>
      <c r="V165" s="7">
        <f t="shared" si="41"/>
        <v>0</v>
      </c>
    </row>
    <row r="166" spans="1:22" x14ac:dyDescent="0.2">
      <c r="A166" s="14" t="s">
        <v>35</v>
      </c>
      <c r="B166" s="7">
        <f t="shared" ref="B166:M166" si="63">+B100-B34</f>
        <v>0</v>
      </c>
      <c r="C166" s="7">
        <f t="shared" si="63"/>
        <v>0</v>
      </c>
      <c r="D166" s="7">
        <f t="shared" si="63"/>
        <v>0</v>
      </c>
      <c r="E166" s="7">
        <f t="shared" si="63"/>
        <v>0</v>
      </c>
      <c r="F166" s="7">
        <f t="shared" si="63"/>
        <v>0</v>
      </c>
      <c r="G166" s="7">
        <f t="shared" si="63"/>
        <v>0</v>
      </c>
      <c r="H166" s="7">
        <f t="shared" si="63"/>
        <v>-285.51</v>
      </c>
      <c r="I166" s="7">
        <f t="shared" si="63"/>
        <v>0</v>
      </c>
      <c r="J166" s="7">
        <f t="shared" si="63"/>
        <v>0</v>
      </c>
      <c r="K166" s="7">
        <f t="shared" si="63"/>
        <v>-125</v>
      </c>
      <c r="L166" s="7">
        <f t="shared" si="63"/>
        <v>0</v>
      </c>
      <c r="M166" s="7">
        <f t="shared" si="63"/>
        <v>0</v>
      </c>
      <c r="O166" s="7">
        <f t="shared" si="36"/>
        <v>-410.51</v>
      </c>
      <c r="Q166" s="7">
        <f t="shared" si="37"/>
        <v>0</v>
      </c>
      <c r="R166" s="7">
        <f t="shared" si="38"/>
        <v>0</v>
      </c>
      <c r="S166" s="7">
        <f t="shared" si="39"/>
        <v>-285.51</v>
      </c>
      <c r="T166" s="7">
        <f t="shared" si="40"/>
        <v>-125</v>
      </c>
      <c r="V166" s="7">
        <f t="shared" si="41"/>
        <v>-410.51</v>
      </c>
    </row>
    <row r="167" spans="1:22" x14ac:dyDescent="0.2">
      <c r="A167" s="14" t="s">
        <v>36</v>
      </c>
      <c r="B167" s="7">
        <f t="shared" ref="B167:M167" si="64">+B101-B35</f>
        <v>0</v>
      </c>
      <c r="C167" s="7">
        <f t="shared" si="64"/>
        <v>0</v>
      </c>
      <c r="D167" s="7">
        <f t="shared" si="64"/>
        <v>0</v>
      </c>
      <c r="E167" s="7">
        <f t="shared" si="64"/>
        <v>0</v>
      </c>
      <c r="F167" s="7">
        <f t="shared" si="64"/>
        <v>0</v>
      </c>
      <c r="G167" s="7">
        <f t="shared" si="64"/>
        <v>69</v>
      </c>
      <c r="H167" s="7">
        <f t="shared" si="64"/>
        <v>69</v>
      </c>
      <c r="I167" s="7">
        <f t="shared" si="64"/>
        <v>69</v>
      </c>
      <c r="J167" s="7">
        <f t="shared" si="64"/>
        <v>17.72</v>
      </c>
      <c r="K167" s="7">
        <f t="shared" si="64"/>
        <v>-123</v>
      </c>
      <c r="L167" s="7">
        <f t="shared" si="64"/>
        <v>0</v>
      </c>
      <c r="M167" s="7">
        <f t="shared" si="64"/>
        <v>0</v>
      </c>
      <c r="O167" s="7">
        <f t="shared" si="36"/>
        <v>101.72</v>
      </c>
      <c r="Q167" s="7">
        <f t="shared" si="37"/>
        <v>0</v>
      </c>
      <c r="R167" s="7">
        <f t="shared" si="38"/>
        <v>69</v>
      </c>
      <c r="S167" s="7">
        <f t="shared" si="39"/>
        <v>155.72</v>
      </c>
      <c r="T167" s="7">
        <f t="shared" si="40"/>
        <v>-123</v>
      </c>
      <c r="V167" s="7">
        <f t="shared" si="41"/>
        <v>101.72</v>
      </c>
    </row>
    <row r="168" spans="1:22" x14ac:dyDescent="0.2">
      <c r="A168" s="14" t="s">
        <v>37</v>
      </c>
      <c r="B168" s="7">
        <f t="shared" ref="B168:M168" si="65">+B102-B36</f>
        <v>0</v>
      </c>
      <c r="C168" s="7">
        <f t="shared" si="65"/>
        <v>0</v>
      </c>
      <c r="D168" s="7">
        <f t="shared" si="65"/>
        <v>0</v>
      </c>
      <c r="E168" s="7">
        <f t="shared" si="65"/>
        <v>0</v>
      </c>
      <c r="F168" s="7">
        <f t="shared" si="65"/>
        <v>0</v>
      </c>
      <c r="G168" s="7">
        <f t="shared" si="65"/>
        <v>945</v>
      </c>
      <c r="H168" s="7">
        <f t="shared" si="65"/>
        <v>-235.11999999999989</v>
      </c>
      <c r="I168" s="7">
        <f t="shared" si="65"/>
        <v>397.74</v>
      </c>
      <c r="J168" s="7">
        <f t="shared" si="65"/>
        <v>-152.36999999999989</v>
      </c>
      <c r="K168" s="7">
        <f t="shared" si="65"/>
        <v>-1257</v>
      </c>
      <c r="L168" s="7">
        <f t="shared" si="65"/>
        <v>0</v>
      </c>
      <c r="M168" s="7">
        <f t="shared" si="65"/>
        <v>0</v>
      </c>
      <c r="O168" s="7">
        <f t="shared" si="36"/>
        <v>-301.74999999999977</v>
      </c>
      <c r="Q168" s="7">
        <f t="shared" si="37"/>
        <v>0</v>
      </c>
      <c r="R168" s="7">
        <f t="shared" si="38"/>
        <v>945</v>
      </c>
      <c r="S168" s="7">
        <f t="shared" si="39"/>
        <v>10.250000000000227</v>
      </c>
      <c r="T168" s="7">
        <f t="shared" si="40"/>
        <v>-1257</v>
      </c>
      <c r="V168" s="7">
        <f t="shared" si="41"/>
        <v>-301.74999999999977</v>
      </c>
    </row>
    <row r="169" spans="1:22" x14ac:dyDescent="0.2">
      <c r="A169" s="14" t="s">
        <v>38</v>
      </c>
      <c r="B169" s="7">
        <f t="shared" ref="B169:M169" si="66">+B103-B37</f>
        <v>0</v>
      </c>
      <c r="C169" s="7">
        <f t="shared" si="66"/>
        <v>0</v>
      </c>
      <c r="D169" s="7">
        <f t="shared" si="66"/>
        <v>0</v>
      </c>
      <c r="E169" s="7">
        <f t="shared" si="66"/>
        <v>0</v>
      </c>
      <c r="F169" s="7">
        <f t="shared" si="66"/>
        <v>0</v>
      </c>
      <c r="G169" s="7">
        <f t="shared" si="66"/>
        <v>44</v>
      </c>
      <c r="H169" s="7">
        <f t="shared" si="66"/>
        <v>44</v>
      </c>
      <c r="I169" s="7">
        <f t="shared" si="66"/>
        <v>44</v>
      </c>
      <c r="J169" s="7">
        <f t="shared" si="66"/>
        <v>44</v>
      </c>
      <c r="K169" s="7">
        <f t="shared" si="66"/>
        <v>174</v>
      </c>
      <c r="L169" s="7">
        <f t="shared" si="66"/>
        <v>0</v>
      </c>
      <c r="M169" s="7">
        <f t="shared" si="66"/>
        <v>0</v>
      </c>
      <c r="O169" s="7">
        <f t="shared" si="36"/>
        <v>350</v>
      </c>
      <c r="Q169" s="7">
        <f t="shared" si="37"/>
        <v>0</v>
      </c>
      <c r="R169" s="7">
        <f t="shared" si="38"/>
        <v>44</v>
      </c>
      <c r="S169" s="7">
        <f t="shared" si="39"/>
        <v>132</v>
      </c>
      <c r="T169" s="7">
        <f t="shared" si="40"/>
        <v>174</v>
      </c>
      <c r="V169" s="7">
        <f t="shared" si="41"/>
        <v>350</v>
      </c>
    </row>
    <row r="170" spans="1:22" x14ac:dyDescent="0.2">
      <c r="A170" s="14" t="s">
        <v>39</v>
      </c>
      <c r="B170" s="7">
        <f t="shared" ref="B170:M170" si="67">+B104-B38</f>
        <v>0</v>
      </c>
      <c r="C170" s="7">
        <f t="shared" si="67"/>
        <v>0</v>
      </c>
      <c r="D170" s="7">
        <f t="shared" si="67"/>
        <v>0</v>
      </c>
      <c r="E170" s="7">
        <f t="shared" si="67"/>
        <v>0</v>
      </c>
      <c r="F170" s="7">
        <f t="shared" si="67"/>
        <v>0</v>
      </c>
      <c r="G170" s="7">
        <f t="shared" si="67"/>
        <v>30800</v>
      </c>
      <c r="H170" s="7">
        <f t="shared" si="67"/>
        <v>30800</v>
      </c>
      <c r="I170" s="7">
        <f t="shared" si="67"/>
        <v>30643.08</v>
      </c>
      <c r="J170" s="7">
        <f t="shared" si="67"/>
        <v>19231.989999999998</v>
      </c>
      <c r="K170" s="7">
        <f t="shared" si="67"/>
        <v>115258</v>
      </c>
      <c r="L170" s="7">
        <f t="shared" si="67"/>
        <v>0</v>
      </c>
      <c r="M170" s="7">
        <f t="shared" si="67"/>
        <v>0</v>
      </c>
      <c r="O170" s="7">
        <f t="shared" si="36"/>
        <v>226733.07</v>
      </c>
      <c r="Q170" s="7">
        <f t="shared" si="37"/>
        <v>0</v>
      </c>
      <c r="R170" s="7">
        <f t="shared" si="38"/>
        <v>30800</v>
      </c>
      <c r="S170" s="7">
        <f t="shared" si="39"/>
        <v>80675.070000000007</v>
      </c>
      <c r="T170" s="7">
        <f t="shared" si="40"/>
        <v>115258</v>
      </c>
      <c r="V170" s="7">
        <f t="shared" si="41"/>
        <v>226733.07</v>
      </c>
    </row>
    <row r="171" spans="1:22" x14ac:dyDescent="0.2">
      <c r="A171" s="14" t="s">
        <v>40</v>
      </c>
      <c r="B171" s="7">
        <f t="shared" ref="B171:M171" si="68">+B105-B39</f>
        <v>0</v>
      </c>
      <c r="C171" s="7">
        <f t="shared" si="68"/>
        <v>0</v>
      </c>
      <c r="D171" s="7">
        <f t="shared" si="68"/>
        <v>0</v>
      </c>
      <c r="E171" s="7">
        <f t="shared" si="68"/>
        <v>0</v>
      </c>
      <c r="F171" s="7">
        <f t="shared" si="68"/>
        <v>0</v>
      </c>
      <c r="G171" s="7">
        <f t="shared" si="68"/>
        <v>0</v>
      </c>
      <c r="H171" s="7">
        <f t="shared" si="68"/>
        <v>0</v>
      </c>
      <c r="I171" s="7">
        <f t="shared" si="68"/>
        <v>-14.64</v>
      </c>
      <c r="J171" s="7">
        <f t="shared" si="68"/>
        <v>0</v>
      </c>
      <c r="K171" s="7">
        <f t="shared" si="68"/>
        <v>0</v>
      </c>
      <c r="L171" s="7">
        <f t="shared" si="68"/>
        <v>0</v>
      </c>
      <c r="M171" s="7">
        <f t="shared" si="68"/>
        <v>0</v>
      </c>
      <c r="O171" s="7">
        <f t="shared" si="36"/>
        <v>-14.64</v>
      </c>
      <c r="Q171" s="7">
        <f t="shared" si="37"/>
        <v>0</v>
      </c>
      <c r="R171" s="7">
        <f t="shared" si="38"/>
        <v>0</v>
      </c>
      <c r="S171" s="7">
        <f t="shared" si="39"/>
        <v>-14.64</v>
      </c>
      <c r="T171" s="7">
        <f t="shared" si="40"/>
        <v>0</v>
      </c>
      <c r="V171" s="7">
        <f t="shared" si="41"/>
        <v>-14.64</v>
      </c>
    </row>
    <row r="172" spans="1:22" x14ac:dyDescent="0.2">
      <c r="A172" s="14" t="s">
        <v>41</v>
      </c>
      <c r="B172" s="7">
        <f t="shared" ref="B172:M172" si="69">+B106-B40</f>
        <v>0</v>
      </c>
      <c r="C172" s="7">
        <f t="shared" si="69"/>
        <v>0</v>
      </c>
      <c r="D172" s="7">
        <f t="shared" si="69"/>
        <v>0</v>
      </c>
      <c r="E172" s="7">
        <f t="shared" si="69"/>
        <v>0</v>
      </c>
      <c r="F172" s="7">
        <f t="shared" si="69"/>
        <v>0</v>
      </c>
      <c r="G172" s="7">
        <f t="shared" si="69"/>
        <v>1459</v>
      </c>
      <c r="H172" s="7">
        <f t="shared" si="69"/>
        <v>1458</v>
      </c>
      <c r="I172" s="7">
        <f t="shared" si="69"/>
        <v>1458</v>
      </c>
      <c r="J172" s="7">
        <f t="shared" si="69"/>
        <v>-791</v>
      </c>
      <c r="K172" s="7">
        <f t="shared" si="69"/>
        <v>-31295</v>
      </c>
      <c r="L172" s="7">
        <f t="shared" si="69"/>
        <v>0</v>
      </c>
      <c r="M172" s="7">
        <f t="shared" si="69"/>
        <v>0</v>
      </c>
      <c r="O172" s="7">
        <f t="shared" si="36"/>
        <v>-27711</v>
      </c>
      <c r="Q172" s="7">
        <f t="shared" si="37"/>
        <v>0</v>
      </c>
      <c r="R172" s="7">
        <f t="shared" si="38"/>
        <v>1459</v>
      </c>
      <c r="S172" s="7">
        <f t="shared" si="39"/>
        <v>2125</v>
      </c>
      <c r="T172" s="7">
        <f t="shared" si="40"/>
        <v>-31295</v>
      </c>
      <c r="V172" s="7">
        <f t="shared" si="41"/>
        <v>-27711</v>
      </c>
    </row>
    <row r="173" spans="1:22" x14ac:dyDescent="0.2">
      <c r="A173" s="14"/>
    </row>
    <row r="174" spans="1:22" x14ac:dyDescent="0.2">
      <c r="A174" s="17" t="s">
        <v>42</v>
      </c>
      <c r="B174" s="18">
        <f t="shared" ref="B174:M174" si="70">SUM(B143:B173)</f>
        <v>0</v>
      </c>
      <c r="C174" s="18">
        <f t="shared" si="70"/>
        <v>0</v>
      </c>
      <c r="D174" s="18">
        <f t="shared" si="70"/>
        <v>0</v>
      </c>
      <c r="E174" s="18">
        <f t="shared" si="70"/>
        <v>0</v>
      </c>
      <c r="F174" s="18">
        <f t="shared" si="70"/>
        <v>0</v>
      </c>
      <c r="G174" s="18">
        <f t="shared" si="70"/>
        <v>122513.14285714286</v>
      </c>
      <c r="H174" s="18">
        <f t="shared" si="70"/>
        <v>51687.242857142854</v>
      </c>
      <c r="I174" s="18">
        <f t="shared" si="70"/>
        <v>9191.512857142865</v>
      </c>
      <c r="J174" s="18">
        <f t="shared" si="70"/>
        <v>-23889.967142857138</v>
      </c>
      <c r="K174" s="18">
        <f t="shared" si="70"/>
        <v>57736.142857142855</v>
      </c>
      <c r="L174" s="18">
        <f t="shared" si="70"/>
        <v>0</v>
      </c>
      <c r="M174" s="18">
        <f t="shared" si="70"/>
        <v>0</v>
      </c>
      <c r="O174" s="18">
        <f>SUM(O143:O173)</f>
        <v>217238.07428571431</v>
      </c>
      <c r="Q174" s="18">
        <f t="shared" si="37"/>
        <v>0</v>
      </c>
      <c r="R174" s="18">
        <f t="shared" si="38"/>
        <v>122513.14285714286</v>
      </c>
      <c r="S174" s="18">
        <f t="shared" si="39"/>
        <v>36988.78857142858</v>
      </c>
      <c r="T174" s="18">
        <f t="shared" si="40"/>
        <v>57736.142857142855</v>
      </c>
      <c r="V174" s="18">
        <f t="shared" si="41"/>
        <v>217238.07428571431</v>
      </c>
    </row>
    <row r="175" spans="1:22" x14ac:dyDescent="0.2">
      <c r="A175" s="17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O175" s="19"/>
      <c r="Q175" s="19"/>
      <c r="R175" s="19"/>
      <c r="S175" s="19"/>
      <c r="T175" s="19"/>
      <c r="V175" s="19"/>
    </row>
    <row r="176" spans="1:22" x14ac:dyDescent="0.2">
      <c r="A176" s="11" t="s">
        <v>43</v>
      </c>
    </row>
    <row r="177" spans="1:22" x14ac:dyDescent="0.2">
      <c r="A177" s="20" t="s">
        <v>44</v>
      </c>
      <c r="B177" s="7">
        <f t="shared" ref="B177:M177" si="71">+B111-B45</f>
        <v>0</v>
      </c>
      <c r="C177" s="7">
        <f t="shared" si="71"/>
        <v>0</v>
      </c>
      <c r="D177" s="7">
        <f t="shared" si="71"/>
        <v>0</v>
      </c>
      <c r="E177" s="7">
        <f t="shared" si="71"/>
        <v>0</v>
      </c>
      <c r="F177" s="7">
        <f t="shared" si="71"/>
        <v>0</v>
      </c>
      <c r="G177" s="7">
        <f t="shared" si="71"/>
        <v>22228.5</v>
      </c>
      <c r="H177" s="7">
        <f t="shared" si="71"/>
        <v>22228.5</v>
      </c>
      <c r="I177" s="7">
        <f t="shared" si="71"/>
        <v>-132310.63</v>
      </c>
      <c r="J177" s="7">
        <f t="shared" si="71"/>
        <v>-3527.5</v>
      </c>
      <c r="K177" s="7">
        <f t="shared" si="71"/>
        <v>-3527.5</v>
      </c>
      <c r="L177" s="7">
        <f t="shared" si="71"/>
        <v>-3528.5</v>
      </c>
      <c r="M177" s="7">
        <f t="shared" si="71"/>
        <v>-3526.5</v>
      </c>
      <c r="O177" s="7">
        <f>SUM(B177:M177)</f>
        <v>-101963.63</v>
      </c>
      <c r="Q177" s="7">
        <f t="shared" ref="Q177:Q182" si="72">SUM(B177:D177)</f>
        <v>0</v>
      </c>
      <c r="R177" s="7">
        <f t="shared" ref="R177:R182" si="73">SUM(E177:G177)</f>
        <v>22228.5</v>
      </c>
      <c r="S177" s="7">
        <f t="shared" ref="S177:S182" si="74">SUM(H177:J177)</f>
        <v>-113609.63</v>
      </c>
      <c r="T177" s="7">
        <f t="shared" ref="T177:T182" si="75">SUM(K177:M177)</f>
        <v>-10582.5</v>
      </c>
      <c r="V177" s="7">
        <f t="shared" ref="V177:V182" si="76">SUM(Q177:U177)</f>
        <v>-101963.63</v>
      </c>
    </row>
    <row r="178" spans="1:22" x14ac:dyDescent="0.2">
      <c r="A178" s="20" t="s">
        <v>46</v>
      </c>
      <c r="B178" s="7">
        <f t="shared" ref="B178:M178" si="77">+B112-B46</f>
        <v>0</v>
      </c>
      <c r="C178" s="7">
        <f t="shared" si="77"/>
        <v>0</v>
      </c>
      <c r="D178" s="7">
        <f t="shared" si="77"/>
        <v>0</v>
      </c>
      <c r="E178" s="7">
        <f t="shared" si="77"/>
        <v>0</v>
      </c>
      <c r="F178" s="7">
        <f t="shared" si="77"/>
        <v>0</v>
      </c>
      <c r="G178" s="7">
        <f t="shared" si="77"/>
        <v>8583.3333333333339</v>
      </c>
      <c r="H178" s="7">
        <f t="shared" si="77"/>
        <v>8583.3333333333339</v>
      </c>
      <c r="I178" s="7">
        <f t="shared" si="77"/>
        <v>8583.3333333333339</v>
      </c>
      <c r="J178" s="7">
        <f t="shared" si="77"/>
        <v>8583.3333333333339</v>
      </c>
      <c r="K178" s="7">
        <f t="shared" si="77"/>
        <v>0</v>
      </c>
      <c r="L178" s="7">
        <f t="shared" si="77"/>
        <v>0</v>
      </c>
      <c r="M178" s="7">
        <f t="shared" si="77"/>
        <v>0</v>
      </c>
      <c r="O178" s="7">
        <f>SUM(B178:M178)</f>
        <v>34333.333333333336</v>
      </c>
      <c r="Q178" s="7">
        <f t="shared" si="72"/>
        <v>0</v>
      </c>
      <c r="R178" s="7">
        <f t="shared" si="73"/>
        <v>8583.3333333333339</v>
      </c>
      <c r="S178" s="7">
        <f t="shared" si="74"/>
        <v>25750</v>
      </c>
      <c r="T178" s="7">
        <f t="shared" si="75"/>
        <v>0</v>
      </c>
      <c r="V178" s="7">
        <f t="shared" si="76"/>
        <v>34333.333333333336</v>
      </c>
    </row>
    <row r="179" spans="1:22" x14ac:dyDescent="0.2">
      <c r="A179" s="20" t="s">
        <v>47</v>
      </c>
      <c r="B179" s="7">
        <f t="shared" ref="B179:M179" si="78">+B113-B47</f>
        <v>0</v>
      </c>
      <c r="C179" s="7">
        <f t="shared" si="78"/>
        <v>0</v>
      </c>
      <c r="D179" s="7">
        <f t="shared" si="78"/>
        <v>0</v>
      </c>
      <c r="E179" s="7">
        <f t="shared" si="78"/>
        <v>0</v>
      </c>
      <c r="F179" s="7">
        <f t="shared" si="78"/>
        <v>0</v>
      </c>
      <c r="G179" s="7">
        <f t="shared" si="78"/>
        <v>2575</v>
      </c>
      <c r="H179" s="7">
        <f t="shared" si="78"/>
        <v>2575</v>
      </c>
      <c r="I179" s="7">
        <f t="shared" si="78"/>
        <v>2575</v>
      </c>
      <c r="J179" s="7">
        <f t="shared" si="78"/>
        <v>2575</v>
      </c>
      <c r="K179" s="7">
        <f t="shared" si="78"/>
        <v>2575</v>
      </c>
      <c r="L179" s="7">
        <f t="shared" si="78"/>
        <v>2575</v>
      </c>
      <c r="M179" s="7">
        <f t="shared" si="78"/>
        <v>2575</v>
      </c>
      <c r="O179" s="7">
        <f>SUM(B179:M179)</f>
        <v>18025</v>
      </c>
      <c r="Q179" s="7">
        <f t="shared" si="72"/>
        <v>0</v>
      </c>
      <c r="R179" s="7">
        <f t="shared" si="73"/>
        <v>2575</v>
      </c>
      <c r="S179" s="7">
        <f t="shared" si="74"/>
        <v>7725</v>
      </c>
      <c r="T179" s="7">
        <f t="shared" si="75"/>
        <v>7725</v>
      </c>
      <c r="V179" s="7">
        <f t="shared" si="76"/>
        <v>18025</v>
      </c>
    </row>
    <row r="180" spans="1:22" x14ac:dyDescent="0.2">
      <c r="A180" s="20" t="s">
        <v>48</v>
      </c>
      <c r="B180" s="7">
        <f t="shared" ref="B180:M180" si="79">+B114-B48</f>
        <v>0</v>
      </c>
      <c r="C180" s="7">
        <f t="shared" si="79"/>
        <v>0</v>
      </c>
      <c r="D180" s="7">
        <f t="shared" si="79"/>
        <v>0</v>
      </c>
      <c r="E180" s="7">
        <f t="shared" si="79"/>
        <v>0</v>
      </c>
      <c r="F180" s="7">
        <f t="shared" si="79"/>
        <v>0</v>
      </c>
      <c r="G180" s="7">
        <f t="shared" si="79"/>
        <v>0</v>
      </c>
      <c r="H180" s="7">
        <f t="shared" si="79"/>
        <v>0</v>
      </c>
      <c r="I180" s="7">
        <f t="shared" si="79"/>
        <v>0</v>
      </c>
      <c r="J180" s="7">
        <f t="shared" si="79"/>
        <v>-15263</v>
      </c>
      <c r="K180" s="7">
        <f t="shared" si="79"/>
        <v>-496</v>
      </c>
      <c r="L180" s="7">
        <f t="shared" si="79"/>
        <v>0</v>
      </c>
      <c r="M180" s="7">
        <f t="shared" si="79"/>
        <v>0</v>
      </c>
      <c r="O180" s="7">
        <f>SUM(B180:M180)</f>
        <v>-15759</v>
      </c>
      <c r="Q180" s="7">
        <f t="shared" si="72"/>
        <v>0</v>
      </c>
      <c r="R180" s="7">
        <f t="shared" si="73"/>
        <v>0</v>
      </c>
      <c r="S180" s="7">
        <f t="shared" si="74"/>
        <v>-15263</v>
      </c>
      <c r="T180" s="7">
        <f t="shared" si="75"/>
        <v>-496</v>
      </c>
      <c r="V180" s="7">
        <f t="shared" si="76"/>
        <v>-15759</v>
      </c>
    </row>
    <row r="181" spans="1:22" x14ac:dyDescent="0.2">
      <c r="A181" s="20"/>
    </row>
    <row r="182" spans="1:22" x14ac:dyDescent="0.2">
      <c r="A182" s="22" t="s">
        <v>50</v>
      </c>
      <c r="B182" s="18">
        <f t="shared" ref="B182:M182" si="80">SUM(B176:B181)</f>
        <v>0</v>
      </c>
      <c r="C182" s="18">
        <f t="shared" si="80"/>
        <v>0</v>
      </c>
      <c r="D182" s="18">
        <f t="shared" si="80"/>
        <v>0</v>
      </c>
      <c r="E182" s="18">
        <f t="shared" si="80"/>
        <v>0</v>
      </c>
      <c r="F182" s="18">
        <f t="shared" si="80"/>
        <v>0</v>
      </c>
      <c r="G182" s="18">
        <f t="shared" si="80"/>
        <v>33386.833333333336</v>
      </c>
      <c r="H182" s="18">
        <f t="shared" si="80"/>
        <v>33386.833333333336</v>
      </c>
      <c r="I182" s="18">
        <f t="shared" si="80"/>
        <v>-121152.29666666668</v>
      </c>
      <c r="J182" s="18">
        <f t="shared" si="80"/>
        <v>-7632.1666666666661</v>
      </c>
      <c r="K182" s="18">
        <f t="shared" si="80"/>
        <v>-1448.5</v>
      </c>
      <c r="L182" s="18">
        <f t="shared" si="80"/>
        <v>-953.5</v>
      </c>
      <c r="M182" s="18">
        <f t="shared" si="80"/>
        <v>-951.5</v>
      </c>
      <c r="O182" s="18">
        <f>SUM(O176:O181)</f>
        <v>-65364.296666666662</v>
      </c>
      <c r="Q182" s="18">
        <f t="shared" si="72"/>
        <v>0</v>
      </c>
      <c r="R182" s="18">
        <f t="shared" si="73"/>
        <v>33386.833333333336</v>
      </c>
      <c r="S182" s="18">
        <f t="shared" si="74"/>
        <v>-95397.630000000019</v>
      </c>
      <c r="T182" s="18">
        <f t="shared" si="75"/>
        <v>-3353.5</v>
      </c>
      <c r="V182" s="18">
        <f t="shared" si="76"/>
        <v>-65364.296666666683</v>
      </c>
    </row>
    <row r="183" spans="1:22" x14ac:dyDescent="0.2">
      <c r="A183" s="20"/>
    </row>
    <row r="184" spans="1:22" x14ac:dyDescent="0.2">
      <c r="A184" s="11" t="s">
        <v>61</v>
      </c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29"/>
      <c r="Q184" s="30"/>
      <c r="R184" s="30"/>
      <c r="S184" s="30"/>
      <c r="T184" s="30"/>
      <c r="U184" s="29"/>
      <c r="V184" s="30"/>
    </row>
    <row r="185" spans="1:22" x14ac:dyDescent="0.2">
      <c r="A185" s="20" t="s">
        <v>45</v>
      </c>
      <c r="B185" s="7">
        <f t="shared" ref="B185:M185" si="81">+B119-B53</f>
        <v>0</v>
      </c>
      <c r="C185" s="7">
        <f t="shared" si="81"/>
        <v>0</v>
      </c>
      <c r="D185" s="7">
        <f t="shared" si="81"/>
        <v>0</v>
      </c>
      <c r="E185" s="7">
        <f t="shared" si="81"/>
        <v>0</v>
      </c>
      <c r="F185" s="7">
        <f t="shared" si="81"/>
        <v>0</v>
      </c>
      <c r="G185" s="7">
        <f t="shared" si="81"/>
        <v>-80000</v>
      </c>
      <c r="H185" s="7">
        <f t="shared" si="81"/>
        <v>0</v>
      </c>
      <c r="I185" s="7">
        <f t="shared" si="81"/>
        <v>-95342</v>
      </c>
      <c r="J185" s="7">
        <f t="shared" si="81"/>
        <v>-47671</v>
      </c>
      <c r="K185" s="7">
        <f t="shared" si="81"/>
        <v>-47671</v>
      </c>
      <c r="L185" s="7">
        <f t="shared" si="81"/>
        <v>-47671</v>
      </c>
      <c r="M185" s="7">
        <f t="shared" si="81"/>
        <v>-47674</v>
      </c>
      <c r="O185" s="7">
        <f>SUM(B185:M185)</f>
        <v>-366029</v>
      </c>
      <c r="Q185" s="7">
        <f>SUM(B185:D185)</f>
        <v>0</v>
      </c>
      <c r="R185" s="7">
        <f>SUM(E185:G185)</f>
        <v>-80000</v>
      </c>
      <c r="S185" s="7">
        <f>SUM(H185:J185)</f>
        <v>-143013</v>
      </c>
      <c r="T185" s="7">
        <f>SUM(K185:M185)</f>
        <v>-143016</v>
      </c>
      <c r="V185" s="7">
        <f>SUM(Q185:U185)</f>
        <v>-366029</v>
      </c>
    </row>
    <row r="186" spans="1:22" x14ac:dyDescent="0.2">
      <c r="A186" s="20" t="s">
        <v>49</v>
      </c>
      <c r="B186" s="7">
        <f t="shared" ref="B186:M186" si="82">+B120-B54</f>
        <v>0</v>
      </c>
      <c r="C186" s="7">
        <f t="shared" si="82"/>
        <v>0</v>
      </c>
      <c r="D186" s="7">
        <f t="shared" si="82"/>
        <v>0</v>
      </c>
      <c r="E186" s="7">
        <f t="shared" si="82"/>
        <v>0</v>
      </c>
      <c r="F186" s="7">
        <f t="shared" si="82"/>
        <v>-100</v>
      </c>
      <c r="G186" s="7">
        <f t="shared" si="82"/>
        <v>0</v>
      </c>
      <c r="H186" s="7">
        <f t="shared" si="82"/>
        <v>0</v>
      </c>
      <c r="I186" s="7">
        <f t="shared" si="82"/>
        <v>0</v>
      </c>
      <c r="J186" s="7">
        <f t="shared" si="82"/>
        <v>0</v>
      </c>
      <c r="K186" s="7">
        <f t="shared" si="82"/>
        <v>0</v>
      </c>
      <c r="L186" s="7">
        <f t="shared" si="82"/>
        <v>0</v>
      </c>
      <c r="M186" s="7">
        <f t="shared" si="82"/>
        <v>0</v>
      </c>
      <c r="O186" s="7">
        <f>SUM(B186:M186)</f>
        <v>-100</v>
      </c>
      <c r="Q186" s="7">
        <f>SUM(B186:D186)</f>
        <v>0</v>
      </c>
      <c r="R186" s="7">
        <f>SUM(E186:G186)</f>
        <v>-100</v>
      </c>
      <c r="S186" s="7">
        <f>SUM(H186:J186)</f>
        <v>0</v>
      </c>
      <c r="T186" s="7">
        <f>SUM(K186:M186)</f>
        <v>0</v>
      </c>
      <c r="V186" s="7">
        <f>SUM(Q186:U186)</f>
        <v>-100</v>
      </c>
    </row>
    <row r="187" spans="1:22" x14ac:dyDescent="0.2">
      <c r="A187" s="20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</row>
    <row r="188" spans="1:22" ht="13.5" thickBot="1" x14ac:dyDescent="0.25">
      <c r="A188" s="22" t="s">
        <v>62</v>
      </c>
      <c r="B188" s="31">
        <f t="shared" ref="B188:M188" si="83">SUM(B185:B186)</f>
        <v>0</v>
      </c>
      <c r="C188" s="31">
        <f t="shared" si="83"/>
        <v>0</v>
      </c>
      <c r="D188" s="31">
        <f t="shared" si="83"/>
        <v>0</v>
      </c>
      <c r="E188" s="31">
        <f t="shared" si="83"/>
        <v>0</v>
      </c>
      <c r="F188" s="31">
        <f t="shared" si="83"/>
        <v>-100</v>
      </c>
      <c r="G188" s="31">
        <f t="shared" si="83"/>
        <v>-80000</v>
      </c>
      <c r="H188" s="31">
        <f t="shared" si="83"/>
        <v>0</v>
      </c>
      <c r="I188" s="31">
        <f t="shared" si="83"/>
        <v>-95342</v>
      </c>
      <c r="J188" s="31">
        <f t="shared" si="83"/>
        <v>-47671</v>
      </c>
      <c r="K188" s="31">
        <f t="shared" si="83"/>
        <v>-47671</v>
      </c>
      <c r="L188" s="31">
        <f t="shared" si="83"/>
        <v>-47671</v>
      </c>
      <c r="M188" s="31">
        <f t="shared" si="83"/>
        <v>-47674</v>
      </c>
      <c r="N188" s="31"/>
      <c r="O188" s="31">
        <f>SUM(O185:O186)</f>
        <v>-366129</v>
      </c>
      <c r="P188" s="29"/>
      <c r="Q188" s="31">
        <f>SUM(B188:D188)</f>
        <v>0</v>
      </c>
      <c r="R188" s="31">
        <f>SUM(E188:G188)</f>
        <v>-80100</v>
      </c>
      <c r="S188" s="31">
        <f>SUM(H188:J188)</f>
        <v>-143013</v>
      </c>
      <c r="T188" s="31">
        <f>SUM(K188:M188)</f>
        <v>-143016</v>
      </c>
      <c r="U188" s="29"/>
      <c r="V188" s="31">
        <f>SUM(Q188:U188)</f>
        <v>-366129</v>
      </c>
    </row>
    <row r="189" spans="1:22" x14ac:dyDescent="0.2">
      <c r="A189" s="20"/>
    </row>
    <row r="190" spans="1:22" ht="13.5" thickBot="1" x14ac:dyDescent="0.25">
      <c r="A190" s="11" t="s">
        <v>51</v>
      </c>
      <c r="B190" s="23">
        <f>+B140+B174+B182+B188</f>
        <v>172157</v>
      </c>
      <c r="C190" s="23">
        <f t="shared" ref="C190:O190" si="84">+C140+C174+C182+C188</f>
        <v>84709.84</v>
      </c>
      <c r="D190" s="23">
        <f t="shared" si="84"/>
        <v>119689</v>
      </c>
      <c r="E190" s="23">
        <f t="shared" si="84"/>
        <v>3065.1700000000128</v>
      </c>
      <c r="F190" s="23">
        <f t="shared" si="84"/>
        <v>-113780</v>
      </c>
      <c r="G190" s="23">
        <f t="shared" si="84"/>
        <v>-87467.343809523823</v>
      </c>
      <c r="H190" s="23">
        <f t="shared" si="84"/>
        <v>20159.68619047619</v>
      </c>
      <c r="I190" s="23">
        <f t="shared" si="84"/>
        <v>-241184.1638095238</v>
      </c>
      <c r="J190" s="23">
        <f t="shared" si="84"/>
        <v>-116381.5838095238</v>
      </c>
      <c r="K190" s="23">
        <f t="shared" si="84"/>
        <v>-11522.357142857145</v>
      </c>
      <c r="L190" s="23">
        <f t="shared" si="84"/>
        <v>-48624.5</v>
      </c>
      <c r="M190" s="23">
        <f t="shared" si="84"/>
        <v>-48625.5</v>
      </c>
      <c r="N190" s="23"/>
      <c r="O190" s="23">
        <f t="shared" si="84"/>
        <v>-267804.75238095236</v>
      </c>
      <c r="Q190" s="23">
        <f>SUM(B190:D190)</f>
        <v>376555.83999999997</v>
      </c>
      <c r="R190" s="23">
        <f>SUM(E190:G190)</f>
        <v>-198182.17380952381</v>
      </c>
      <c r="S190" s="23">
        <f>SUM(H190:J190)</f>
        <v>-337406.06142857141</v>
      </c>
      <c r="T190" s="23">
        <f>SUM(K190:M190)</f>
        <v>-108772.35714285714</v>
      </c>
      <c r="V190" s="23">
        <f>SUM(Q190:U190)</f>
        <v>-267804.75238095241</v>
      </c>
    </row>
    <row r="191" spans="1:22" ht="13.5" thickTop="1" x14ac:dyDescent="0.2">
      <c r="A191" s="11"/>
    </row>
    <row r="192" spans="1:22" x14ac:dyDescent="0.2">
      <c r="A192" s="11" t="s">
        <v>52</v>
      </c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O192" s="19"/>
      <c r="Q192" s="19"/>
      <c r="R192" s="19"/>
      <c r="S192" s="19"/>
      <c r="T192" s="19"/>
      <c r="V192" s="19"/>
    </row>
    <row r="193" spans="1:22" x14ac:dyDescent="0.2">
      <c r="A193" s="14" t="s">
        <v>53</v>
      </c>
      <c r="B193" s="7">
        <f t="shared" ref="B193:M193" si="85">+B127-B61</f>
        <v>0</v>
      </c>
      <c r="C193" s="7">
        <f t="shared" si="85"/>
        <v>0</v>
      </c>
      <c r="D193" s="7">
        <f t="shared" si="85"/>
        <v>0</v>
      </c>
      <c r="E193" s="7">
        <f t="shared" si="85"/>
        <v>0</v>
      </c>
      <c r="F193" s="7">
        <f t="shared" si="85"/>
        <v>0</v>
      </c>
      <c r="G193" s="7">
        <f t="shared" si="85"/>
        <v>0</v>
      </c>
      <c r="H193" s="7">
        <f t="shared" si="85"/>
        <v>0</v>
      </c>
      <c r="I193" s="7">
        <f t="shared" si="85"/>
        <v>0</v>
      </c>
      <c r="J193" s="7">
        <f t="shared" si="85"/>
        <v>-11570</v>
      </c>
      <c r="K193" s="7">
        <f t="shared" si="85"/>
        <v>0</v>
      </c>
      <c r="L193" s="7">
        <f t="shared" si="85"/>
        <v>0</v>
      </c>
      <c r="M193" s="7">
        <f t="shared" si="85"/>
        <v>0</v>
      </c>
      <c r="O193" s="7">
        <f>SUM(B193:M193)</f>
        <v>-11570</v>
      </c>
      <c r="Q193" s="7">
        <f>SUM(B193:D193)</f>
        <v>0</v>
      </c>
      <c r="R193" s="7">
        <f>SUM(E193:G193)</f>
        <v>0</v>
      </c>
      <c r="S193" s="7">
        <f>SUM(H193:J193)</f>
        <v>-11570</v>
      </c>
      <c r="T193" s="7">
        <f>SUM(K193:M193)</f>
        <v>0</v>
      </c>
      <c r="V193" s="7">
        <f>SUM(Q193:U193)</f>
        <v>-11570</v>
      </c>
    </row>
    <row r="194" spans="1:22" x14ac:dyDescent="0.2">
      <c r="A194" s="14" t="s">
        <v>54</v>
      </c>
      <c r="B194" s="7">
        <f t="shared" ref="B194:M194" si="86">+B128-B62</f>
        <v>0</v>
      </c>
      <c r="C194" s="7">
        <f t="shared" si="86"/>
        <v>0</v>
      </c>
      <c r="D194" s="7">
        <f t="shared" si="86"/>
        <v>0</v>
      </c>
      <c r="E194" s="7">
        <f t="shared" si="86"/>
        <v>0</v>
      </c>
      <c r="F194" s="7">
        <f t="shared" si="86"/>
        <v>0</v>
      </c>
      <c r="G194" s="7">
        <f t="shared" si="86"/>
        <v>27327</v>
      </c>
      <c r="H194" s="7">
        <f t="shared" si="86"/>
        <v>27327</v>
      </c>
      <c r="I194" s="7">
        <f t="shared" si="86"/>
        <v>27327</v>
      </c>
      <c r="J194" s="7">
        <f t="shared" si="86"/>
        <v>27327</v>
      </c>
      <c r="K194" s="7">
        <f t="shared" si="86"/>
        <v>26943</v>
      </c>
      <c r="L194" s="7">
        <f t="shared" si="86"/>
        <v>0</v>
      </c>
      <c r="M194" s="7">
        <f t="shared" si="86"/>
        <v>0</v>
      </c>
      <c r="O194" s="7">
        <f>SUM(B194:M194)</f>
        <v>136251</v>
      </c>
      <c r="Q194" s="7">
        <f>SUM(B194:D194)</f>
        <v>0</v>
      </c>
      <c r="R194" s="7">
        <f>SUM(E194:G194)</f>
        <v>27327</v>
      </c>
      <c r="S194" s="7">
        <f>SUM(H194:J194)</f>
        <v>81981</v>
      </c>
      <c r="T194" s="7">
        <f>SUM(K194:M194)</f>
        <v>26943</v>
      </c>
      <c r="V194" s="7">
        <f>SUM(Q194:U194)</f>
        <v>136251</v>
      </c>
    </row>
    <row r="195" spans="1:22" x14ac:dyDescent="0.2">
      <c r="A195" s="17" t="s">
        <v>55</v>
      </c>
      <c r="B195" s="18">
        <f t="shared" ref="B195:M195" si="87">SUM(B193:B194)</f>
        <v>0</v>
      </c>
      <c r="C195" s="18">
        <f t="shared" si="87"/>
        <v>0</v>
      </c>
      <c r="D195" s="18">
        <f t="shared" si="87"/>
        <v>0</v>
      </c>
      <c r="E195" s="18">
        <f t="shared" si="87"/>
        <v>0</v>
      </c>
      <c r="F195" s="18">
        <f t="shared" si="87"/>
        <v>0</v>
      </c>
      <c r="G195" s="18">
        <f t="shared" si="87"/>
        <v>27327</v>
      </c>
      <c r="H195" s="18">
        <f t="shared" si="87"/>
        <v>27327</v>
      </c>
      <c r="I195" s="18">
        <f t="shared" si="87"/>
        <v>27327</v>
      </c>
      <c r="J195" s="18">
        <f t="shared" si="87"/>
        <v>15757</v>
      </c>
      <c r="K195" s="18">
        <f t="shared" si="87"/>
        <v>26943</v>
      </c>
      <c r="L195" s="18">
        <f t="shared" si="87"/>
        <v>0</v>
      </c>
      <c r="M195" s="18">
        <f t="shared" si="87"/>
        <v>0</v>
      </c>
      <c r="O195" s="18">
        <f>SUM(O193:O194)</f>
        <v>124681</v>
      </c>
      <c r="Q195" s="18">
        <f>SUM(B195:D195)</f>
        <v>0</v>
      </c>
      <c r="R195" s="18">
        <f>SUM(E195:G195)</f>
        <v>27327</v>
      </c>
      <c r="S195" s="18">
        <f>SUM(H195:J195)</f>
        <v>70411</v>
      </c>
      <c r="T195" s="18">
        <f>SUM(K195:M195)</f>
        <v>26943</v>
      </c>
      <c r="V195" s="18">
        <f>SUM(Q195:U195)</f>
        <v>124681</v>
      </c>
    </row>
    <row r="197" spans="1:22" ht="13.5" thickBot="1" x14ac:dyDescent="0.25">
      <c r="A197" s="11" t="s">
        <v>56</v>
      </c>
      <c r="B197" s="24">
        <f t="shared" ref="B197:M197" si="88">B190+B195</f>
        <v>172157</v>
      </c>
      <c r="C197" s="24">
        <f t="shared" si="88"/>
        <v>84709.84</v>
      </c>
      <c r="D197" s="24">
        <f t="shared" si="88"/>
        <v>119689</v>
      </c>
      <c r="E197" s="24">
        <f t="shared" si="88"/>
        <v>3065.1700000000128</v>
      </c>
      <c r="F197" s="24">
        <f t="shared" si="88"/>
        <v>-113780</v>
      </c>
      <c r="G197" s="24">
        <f t="shared" si="88"/>
        <v>-60140.343809523823</v>
      </c>
      <c r="H197" s="24">
        <f t="shared" si="88"/>
        <v>47486.68619047619</v>
      </c>
      <c r="I197" s="24">
        <f t="shared" si="88"/>
        <v>-213857.1638095238</v>
      </c>
      <c r="J197" s="24">
        <f t="shared" si="88"/>
        <v>-100624.5838095238</v>
      </c>
      <c r="K197" s="24">
        <f t="shared" si="88"/>
        <v>15420.642857142855</v>
      </c>
      <c r="L197" s="24">
        <f t="shared" si="88"/>
        <v>-48624.5</v>
      </c>
      <c r="M197" s="24">
        <f t="shared" si="88"/>
        <v>-48625.5</v>
      </c>
      <c r="N197" s="24"/>
      <c r="O197" s="24">
        <f>O190+O195</f>
        <v>-143123.75238095236</v>
      </c>
      <c r="Q197" s="24">
        <f>SUM(B197:D197)</f>
        <v>376555.83999999997</v>
      </c>
      <c r="R197" s="24">
        <f>SUM(E197:G197)</f>
        <v>-170855.17380952381</v>
      </c>
      <c r="S197" s="24">
        <f>SUM(H197:J197)</f>
        <v>-266995.06142857141</v>
      </c>
      <c r="T197" s="24">
        <f>SUM(K197:M197)</f>
        <v>-81829.357142857145</v>
      </c>
      <c r="U197" s="24"/>
      <c r="V197" s="24">
        <f>SUM(Q197:U197)</f>
        <v>-143123.75238095241</v>
      </c>
    </row>
    <row r="198" spans="1:22" ht="13.5" thickTop="1" x14ac:dyDescent="0.2"/>
  </sheetData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66" max="16383" man="1"/>
    <brk id="13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Lincoln Energy Center 00 Exp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Felienne</cp:lastModifiedBy>
  <cp:lastPrinted>2000-10-31T00:13:27Z</cp:lastPrinted>
  <dcterms:created xsi:type="dcterms:W3CDTF">2000-10-06T17:56:15Z</dcterms:created>
  <dcterms:modified xsi:type="dcterms:W3CDTF">2014-09-03T11:17:43Z</dcterms:modified>
</cp:coreProperties>
</file>