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 activeTab="1"/>
  </bookViews>
  <sheets>
    <sheet name="1999" sheetId="1" r:id="rId1"/>
    <sheet name="2000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3" i="1" l="1"/>
  <c r="D4" i="1"/>
  <c r="D8" i="1" s="1"/>
  <c r="D5" i="1"/>
  <c r="D6" i="1"/>
  <c r="C8" i="1"/>
  <c r="D12" i="1"/>
  <c r="D17" i="1" s="1"/>
  <c r="D13" i="1"/>
  <c r="D14" i="1"/>
  <c r="D15" i="1"/>
  <c r="C17" i="1"/>
  <c r="D21" i="1"/>
  <c r="D22" i="1"/>
  <c r="D23" i="1"/>
  <c r="D26" i="1" s="1"/>
  <c r="D24" i="1"/>
  <c r="D81" i="1" s="1"/>
  <c r="C26" i="1"/>
  <c r="D36" i="1"/>
  <c r="D37" i="1"/>
  <c r="D38" i="1"/>
  <c r="D39" i="1"/>
  <c r="C41" i="1"/>
  <c r="D41" i="1"/>
  <c r="D45" i="1"/>
  <c r="D46" i="1"/>
  <c r="D50" i="1" s="1"/>
  <c r="D47" i="1"/>
  <c r="D48" i="1"/>
  <c r="C50" i="1"/>
  <c r="D54" i="1"/>
  <c r="D59" i="1" s="1"/>
  <c r="D55" i="1"/>
  <c r="D56" i="1"/>
  <c r="D57" i="1"/>
  <c r="C59" i="1"/>
  <c r="D69" i="1"/>
  <c r="D70" i="1"/>
  <c r="D71" i="1"/>
  <c r="D74" i="1" s="1"/>
  <c r="D72" i="1"/>
  <c r="C74" i="1"/>
  <c r="C86" i="1" s="1"/>
  <c r="D86" i="1" s="1"/>
  <c r="C78" i="1"/>
  <c r="C79" i="1"/>
  <c r="C80" i="1"/>
  <c r="D80" i="1"/>
  <c r="C81" i="1"/>
  <c r="C82" i="1"/>
  <c r="D82" i="1"/>
  <c r="E86" i="1"/>
  <c r="D3" i="2"/>
  <c r="D124" i="2" s="1"/>
  <c r="D4" i="2"/>
  <c r="D5" i="2"/>
  <c r="D126" i="2" s="1"/>
  <c r="D6" i="2"/>
  <c r="D7" i="2"/>
  <c r="C8" i="2"/>
  <c r="D12" i="2"/>
  <c r="D17" i="2" s="1"/>
  <c r="D13" i="2"/>
  <c r="D125" i="2" s="1"/>
  <c r="D14" i="2"/>
  <c r="D15" i="2"/>
  <c r="D127" i="2" s="1"/>
  <c r="D16" i="2"/>
  <c r="C17" i="2"/>
  <c r="D21" i="2"/>
  <c r="D26" i="2" s="1"/>
  <c r="D22" i="2"/>
  <c r="D23" i="2"/>
  <c r="D24" i="2"/>
  <c r="D25" i="2"/>
  <c r="D128" i="2" s="1"/>
  <c r="C26" i="2"/>
  <c r="D34" i="2"/>
  <c r="D39" i="2" s="1"/>
  <c r="D35" i="2"/>
  <c r="D36" i="2"/>
  <c r="D37" i="2"/>
  <c r="D38" i="2"/>
  <c r="C39" i="2"/>
  <c r="D43" i="2"/>
  <c r="D44" i="2"/>
  <c r="D45" i="2"/>
  <c r="D46" i="2"/>
  <c r="D48" i="2" s="1"/>
  <c r="D47" i="2"/>
  <c r="C48" i="2"/>
  <c r="D52" i="2"/>
  <c r="D53" i="2"/>
  <c r="D54" i="2"/>
  <c r="D55" i="2"/>
  <c r="D57" i="2" s="1"/>
  <c r="D56" i="2"/>
  <c r="C57" i="2"/>
  <c r="D65" i="2"/>
  <c r="D66" i="2"/>
  <c r="D67" i="2"/>
  <c r="D68" i="2"/>
  <c r="D69" i="2"/>
  <c r="C70" i="2"/>
  <c r="D70" i="2"/>
  <c r="D74" i="2"/>
  <c r="D75" i="2"/>
  <c r="D76" i="2"/>
  <c r="D77" i="2"/>
  <c r="D78" i="2"/>
  <c r="C79" i="2"/>
  <c r="D79" i="2"/>
  <c r="D83" i="2"/>
  <c r="D88" i="2" s="1"/>
  <c r="D84" i="2"/>
  <c r="D85" i="2"/>
  <c r="D86" i="2"/>
  <c r="D87" i="2"/>
  <c r="C88" i="2"/>
  <c r="D96" i="2"/>
  <c r="D101" i="2" s="1"/>
  <c r="D97" i="2"/>
  <c r="D98" i="2"/>
  <c r="D99" i="2"/>
  <c r="D100" i="2"/>
  <c r="C101" i="2"/>
  <c r="D105" i="2"/>
  <c r="D110" i="2" s="1"/>
  <c r="D106" i="2"/>
  <c r="D107" i="2"/>
  <c r="D108" i="2"/>
  <c r="D109" i="2"/>
  <c r="C110" i="2"/>
  <c r="D114" i="2"/>
  <c r="D119" i="2" s="1"/>
  <c r="D115" i="2"/>
  <c r="D116" i="2"/>
  <c r="D117" i="2"/>
  <c r="D118" i="2"/>
  <c r="C119" i="2"/>
  <c r="C133" i="2" s="1"/>
  <c r="D133" i="2" s="1"/>
  <c r="C124" i="2"/>
  <c r="C125" i="2"/>
  <c r="C126" i="2"/>
  <c r="C127" i="2"/>
  <c r="C128" i="2"/>
  <c r="E133" i="2"/>
  <c r="D78" i="1" l="1"/>
  <c r="D8" i="2"/>
  <c r="D79" i="1"/>
</calcChain>
</file>

<file path=xl/sharedStrings.xml><?xml version="1.0" encoding="utf-8"?>
<sst xmlns="http://schemas.openxmlformats.org/spreadsheetml/2006/main" count="242" uniqueCount="23">
  <si>
    <t>Unit ID</t>
  </si>
  <si>
    <t>AA-001</t>
  </si>
  <si>
    <t>AA-002</t>
  </si>
  <si>
    <t>AA-003</t>
  </si>
  <si>
    <t>AA-004</t>
  </si>
  <si>
    <t>AA-005</t>
  </si>
  <si>
    <t>0.00</t>
  </si>
  <si>
    <t>MONTHLY TOTALS</t>
  </si>
  <si>
    <r>
      <t>Heat Content of Fuel (BTU/ft</t>
    </r>
    <r>
      <rPr>
        <b/>
        <vertAlign val="superscript"/>
        <sz val="12"/>
        <rFont val="Arial"/>
        <family val="2"/>
      </rPr>
      <t>3</t>
    </r>
    <r>
      <rPr>
        <b/>
        <sz val="12"/>
        <rFont val="Arial"/>
        <family val="2"/>
      </rPr>
      <t>)</t>
    </r>
  </si>
  <si>
    <r>
      <t>Fuel Usage (ft</t>
    </r>
    <r>
      <rPr>
        <b/>
        <vertAlign val="superscript"/>
        <sz val="12"/>
        <rFont val="Arial"/>
        <family val="2"/>
      </rPr>
      <t>3</t>
    </r>
    <r>
      <rPr>
        <b/>
        <sz val="12"/>
        <rFont val="Arial"/>
        <family val="2"/>
      </rPr>
      <t>/month)</t>
    </r>
  </si>
  <si>
    <t>PLANT YTD TOTALS</t>
  </si>
  <si>
    <t>UNIT YTD TOTALS</t>
  </si>
  <si>
    <r>
      <t xml:space="preserve">Heat Input  (MMBTU/month) </t>
    </r>
    <r>
      <rPr>
        <sz val="10"/>
        <rFont val="Arial"/>
        <family val="2"/>
      </rPr>
      <t>(as calculated on site)</t>
    </r>
  </si>
  <si>
    <r>
      <t xml:space="preserve">Heat Input  (MMBTU/month) </t>
    </r>
    <r>
      <rPr>
        <sz val="10"/>
        <rFont val="Arial"/>
        <family val="2"/>
      </rPr>
      <t>(as calculated by ANR)</t>
    </r>
  </si>
  <si>
    <t>PLANT MONTHLY TOTALS</t>
  </si>
  <si>
    <r>
      <t>NOTE:</t>
    </r>
    <r>
      <rPr>
        <sz val="10"/>
        <rFont val="Arial"/>
        <family val="2"/>
      </rPr>
      <t xml:space="preserve">  Inconsistencies in comparison totals for the months of June &amp; July and the Total for 1999 are due to the CEM not being certified until July 22, 1999.</t>
    </r>
  </si>
  <si>
    <t>Total YTD Heat Input (MMBTU)</t>
  </si>
  <si>
    <t>(As calculated on Site)</t>
  </si>
  <si>
    <t>As Calculaated by ANR</t>
  </si>
  <si>
    <r>
      <t xml:space="preserve">Total Heat Input by Unit YTD (MMBTU)                                 </t>
    </r>
    <r>
      <rPr>
        <sz val="10"/>
        <rFont val="Arial"/>
        <family val="2"/>
      </rPr>
      <t>(As calculated on Site)</t>
    </r>
  </si>
  <si>
    <r>
      <t>Total Fuel Usage By UNIT YTD (ft</t>
    </r>
    <r>
      <rPr>
        <b/>
        <vertAlign val="superscript"/>
        <sz val="12"/>
        <rFont val="Arial"/>
        <family val="2"/>
      </rPr>
      <t>3</t>
    </r>
    <r>
      <rPr>
        <b/>
        <sz val="12"/>
        <rFont val="Arial"/>
        <family val="2"/>
      </rPr>
      <t>)</t>
    </r>
  </si>
  <si>
    <t>Total Plant Fuel Usage</t>
  </si>
  <si>
    <t>YTD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</si>
</sst>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0.00_);[Red]\(0.00\)"/>
    <numFmt numFmtId="166" formatCode="0.00;[Red]0.00"/>
  </numFmts>
  <fonts count="8" x14ac:knownFonts="1">
    <font>
      <sz val="10"/>
      <name val="Arial"/>
    </font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vertAlign val="superscript"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" fontId="4" fillId="0" borderId="0" xfId="0" applyNumberFormat="1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right" vertical="center"/>
    </xf>
    <xf numFmtId="43" fontId="3" fillId="0" borderId="1" xfId="1" applyFont="1" applyBorder="1" applyAlignment="1">
      <alignment horizontal="center" vertical="center"/>
    </xf>
    <xf numFmtId="43" fontId="2" fillId="0" borderId="2" xfId="1" applyFont="1" applyBorder="1" applyAlignment="1">
      <alignment horizontal="center" vertical="center"/>
    </xf>
    <xf numFmtId="43" fontId="2" fillId="0" borderId="3" xfId="1" applyFont="1" applyBorder="1" applyAlignment="1">
      <alignment horizontal="center" vertical="center"/>
    </xf>
    <xf numFmtId="43" fontId="2" fillId="0" borderId="4" xfId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43" fontId="2" fillId="0" borderId="6" xfId="1" applyFont="1" applyBorder="1" applyAlignment="1">
      <alignment horizontal="center" vertical="center"/>
    </xf>
    <xf numFmtId="43" fontId="2" fillId="0" borderId="7" xfId="1" applyFont="1" applyBorder="1" applyAlignment="1">
      <alignment horizontal="center" vertical="center"/>
    </xf>
    <xf numFmtId="43" fontId="2" fillId="0" borderId="8" xfId="1" applyFont="1" applyBorder="1" applyAlignment="1">
      <alignment horizontal="center" vertical="center"/>
    </xf>
    <xf numFmtId="49" fontId="2" fillId="0" borderId="2" xfId="1" applyNumberFormat="1" applyFont="1" applyBorder="1" applyAlignment="1">
      <alignment horizontal="right" vertical="center"/>
    </xf>
    <xf numFmtId="49" fontId="2" fillId="0" borderId="3" xfId="1" applyNumberFormat="1" applyFont="1" applyBorder="1" applyAlignment="1">
      <alignment horizontal="right" vertical="center"/>
    </xf>
    <xf numFmtId="165" fontId="2" fillId="0" borderId="6" xfId="1" applyNumberFormat="1" applyFont="1" applyBorder="1" applyAlignment="1">
      <alignment horizontal="right" vertical="center"/>
    </xf>
    <xf numFmtId="165" fontId="2" fillId="0" borderId="7" xfId="1" applyNumberFormat="1" applyFont="1" applyBorder="1" applyAlignment="1">
      <alignment horizontal="right" vertical="center"/>
    </xf>
    <xf numFmtId="0" fontId="4" fillId="0" borderId="9" xfId="0" applyFont="1" applyBorder="1" applyAlignment="1">
      <alignment horizontal="center" vertical="center"/>
    </xf>
    <xf numFmtId="43" fontId="4" fillId="0" borderId="9" xfId="0" applyNumberFormat="1" applyFont="1" applyBorder="1" applyAlignment="1">
      <alignment horizontal="center" vertical="center"/>
    </xf>
    <xf numFmtId="43" fontId="4" fillId="0" borderId="9" xfId="1" applyFont="1" applyBorder="1" applyAlignment="1">
      <alignment horizontal="center" vertical="center"/>
    </xf>
    <xf numFmtId="0" fontId="3" fillId="2" borderId="0" xfId="0" applyFont="1" applyFill="1" applyBorder="1" applyAlignment="1">
      <alignment horizontal="right" vertical="center"/>
    </xf>
    <xf numFmtId="43" fontId="3" fillId="0" borderId="0" xfId="1" applyFont="1" applyBorder="1" applyAlignment="1">
      <alignment horizontal="center" vertical="center"/>
    </xf>
    <xf numFmtId="166" fontId="2" fillId="0" borderId="2" xfId="1" applyNumberFormat="1" applyFont="1" applyBorder="1" applyAlignment="1">
      <alignment horizontal="right" vertical="center"/>
    </xf>
    <xf numFmtId="166" fontId="2" fillId="0" borderId="6" xfId="1" applyNumberFormat="1" applyFont="1" applyBorder="1" applyAlignment="1">
      <alignment horizontal="right" vertical="center"/>
    </xf>
    <xf numFmtId="166" fontId="2" fillId="0" borderId="3" xfId="1" applyNumberFormat="1" applyFont="1" applyBorder="1" applyAlignment="1">
      <alignment horizontal="right" vertical="center"/>
    </xf>
    <xf numFmtId="166" fontId="2" fillId="0" borderId="7" xfId="1" applyNumberFormat="1" applyFont="1" applyBorder="1" applyAlignment="1">
      <alignment horizontal="right" vertical="center"/>
    </xf>
    <xf numFmtId="166" fontId="2" fillId="0" borderId="4" xfId="1" applyNumberFormat="1" applyFont="1" applyBorder="1" applyAlignment="1">
      <alignment horizontal="right" vertical="center"/>
    </xf>
    <xf numFmtId="166" fontId="2" fillId="0" borderId="8" xfId="1" applyNumberFormat="1" applyFont="1" applyBorder="1" applyAlignment="1">
      <alignment horizontal="right" vertical="center"/>
    </xf>
    <xf numFmtId="166" fontId="3" fillId="0" borderId="1" xfId="1" applyNumberFormat="1" applyFont="1" applyBorder="1" applyAlignment="1">
      <alignment horizontal="right" vertical="center"/>
    </xf>
    <xf numFmtId="0" fontId="2" fillId="0" borderId="10" xfId="0" applyFont="1" applyBorder="1" applyAlignment="1">
      <alignment horizontal="center" vertical="center"/>
    </xf>
    <xf numFmtId="43" fontId="3" fillId="0" borderId="11" xfId="1" applyFont="1" applyBorder="1" applyAlignment="1">
      <alignment horizontal="center" vertical="center"/>
    </xf>
    <xf numFmtId="0" fontId="0" fillId="3" borderId="12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2" fillId="0" borderId="13" xfId="0" applyFont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3" fillId="0" borderId="5" xfId="0" applyFont="1" applyBorder="1" applyAlignment="1">
      <alignment horizontal="center" vertical="center" wrapText="1"/>
    </xf>
    <xf numFmtId="43" fontId="3" fillId="0" borderId="1" xfId="1" applyNumberFormat="1" applyFont="1" applyBorder="1" applyAlignment="1">
      <alignment horizontal="center" vertical="center"/>
    </xf>
    <xf numFmtId="166" fontId="3" fillId="0" borderId="0" xfId="1" applyNumberFormat="1" applyFont="1" applyBorder="1" applyAlignment="1">
      <alignment horizontal="right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43" fontId="2" fillId="0" borderId="17" xfId="1" applyFont="1" applyBorder="1" applyAlignment="1">
      <alignment horizontal="center" vertical="center"/>
    </xf>
    <xf numFmtId="43" fontId="2" fillId="0" borderId="18" xfId="1" applyFont="1" applyBorder="1" applyAlignment="1">
      <alignment horizontal="center" vertical="center"/>
    </xf>
    <xf numFmtId="43" fontId="2" fillId="0" borderId="19" xfId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43" fontId="2" fillId="0" borderId="20" xfId="1" applyFont="1" applyBorder="1" applyAlignment="1">
      <alignment horizontal="center" vertical="center"/>
    </xf>
    <xf numFmtId="43" fontId="2" fillId="0" borderId="21" xfId="1" applyFont="1" applyBorder="1" applyAlignment="1">
      <alignment horizontal="center" vertical="center"/>
    </xf>
    <xf numFmtId="43" fontId="2" fillId="0" borderId="22" xfId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43" fontId="2" fillId="0" borderId="8" xfId="1" applyNumberFormat="1" applyFont="1" applyBorder="1" applyAlignment="1">
      <alignment horizontal="right" vertical="center"/>
    </xf>
    <xf numFmtId="43" fontId="2" fillId="0" borderId="0" xfId="0" applyNumberFormat="1" applyFont="1" applyAlignment="1">
      <alignment horizontal="center" vertical="center"/>
    </xf>
    <xf numFmtId="0" fontId="3" fillId="3" borderId="23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43" fontId="2" fillId="3" borderId="23" xfId="1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topLeftCell="A68" workbookViewId="0">
      <selection activeCell="C68" sqref="C68"/>
    </sheetView>
  </sheetViews>
  <sheetFormatPr defaultRowHeight="15" x14ac:dyDescent="0.2"/>
  <cols>
    <col min="1" max="1" width="11.7109375" style="1" customWidth="1"/>
    <col min="2" max="2" width="34.7109375" style="1" customWidth="1"/>
    <col min="3" max="3" width="27.7109375" style="1" customWidth="1"/>
    <col min="4" max="5" width="31.7109375" style="1" customWidth="1"/>
    <col min="6" max="16384" width="9.140625" style="1"/>
  </cols>
  <sheetData>
    <row r="1" spans="1:5" ht="18" x14ac:dyDescent="0.2">
      <c r="A1" s="3">
        <v>36312</v>
      </c>
    </row>
    <row r="2" spans="1:5" s="40" customFormat="1" ht="28.5" customHeight="1" x14ac:dyDescent="0.2">
      <c r="A2" s="37" t="s">
        <v>0</v>
      </c>
      <c r="B2" s="37" t="s">
        <v>8</v>
      </c>
      <c r="C2" s="37" t="s">
        <v>9</v>
      </c>
      <c r="D2" s="37" t="s">
        <v>12</v>
      </c>
      <c r="E2" s="37" t="s">
        <v>13</v>
      </c>
    </row>
    <row r="3" spans="1:5" x14ac:dyDescent="0.2">
      <c r="A3" s="43" t="s">
        <v>1</v>
      </c>
      <c r="B3" s="46">
        <v>1021.2666</v>
      </c>
      <c r="C3" s="8">
        <v>1889702.97</v>
      </c>
      <c r="D3" s="12">
        <f>B3*C3/1000000</f>
        <v>1929.8905271818021</v>
      </c>
      <c r="E3" s="63"/>
    </row>
    <row r="4" spans="1:5" x14ac:dyDescent="0.2">
      <c r="A4" s="44" t="s">
        <v>2</v>
      </c>
      <c r="B4" s="47">
        <v>1021.2666</v>
      </c>
      <c r="C4" s="9">
        <v>7229253.1399999997</v>
      </c>
      <c r="D4" s="13">
        <f>B4*C4/1000000</f>
        <v>7382.9947748271234</v>
      </c>
      <c r="E4" s="64"/>
    </row>
    <row r="5" spans="1:5" x14ac:dyDescent="0.2">
      <c r="A5" s="44" t="s">
        <v>3</v>
      </c>
      <c r="B5" s="47">
        <v>1021.2666</v>
      </c>
      <c r="C5" s="9">
        <v>11180243.02</v>
      </c>
      <c r="D5" s="13">
        <f>B5*C5/1000000</f>
        <v>11418.008776209132</v>
      </c>
      <c r="E5" s="64"/>
    </row>
    <row r="6" spans="1:5" x14ac:dyDescent="0.2">
      <c r="A6" s="44" t="s">
        <v>4</v>
      </c>
      <c r="B6" s="47">
        <v>1021.2666</v>
      </c>
      <c r="C6" s="9">
        <v>16571419.140000001</v>
      </c>
      <c r="D6" s="13">
        <f>B6*C6/1000000</f>
        <v>16923.836882282725</v>
      </c>
      <c r="E6" s="64"/>
    </row>
    <row r="7" spans="1:5" x14ac:dyDescent="0.2">
      <c r="A7" s="45" t="s">
        <v>5</v>
      </c>
      <c r="B7" s="48">
        <v>1021.2666</v>
      </c>
      <c r="C7" s="10"/>
      <c r="D7" s="14"/>
      <c r="E7" s="65"/>
    </row>
    <row r="8" spans="1:5" ht="15.75" x14ac:dyDescent="0.2">
      <c r="A8" s="5"/>
      <c r="B8" s="6" t="s">
        <v>7</v>
      </c>
      <c r="C8" s="7">
        <f>SUM(C3:C7)</f>
        <v>36870618.269999996</v>
      </c>
      <c r="D8" s="7">
        <f>SUM(D3:D7)</f>
        <v>37654.730960500783</v>
      </c>
      <c r="E8" s="38">
        <v>378550</v>
      </c>
    </row>
    <row r="10" spans="1:5" ht="18" x14ac:dyDescent="0.2">
      <c r="A10" s="3">
        <v>36342</v>
      </c>
    </row>
    <row r="11" spans="1:5" ht="44.25" x14ac:dyDescent="0.2">
      <c r="A11" s="11" t="s">
        <v>0</v>
      </c>
      <c r="B11" s="49" t="s">
        <v>8</v>
      </c>
      <c r="C11" s="11" t="s">
        <v>9</v>
      </c>
      <c r="D11" s="37" t="s">
        <v>12</v>
      </c>
      <c r="E11" s="37" t="s">
        <v>13</v>
      </c>
    </row>
    <row r="12" spans="1:5" x14ac:dyDescent="0.2">
      <c r="A12" s="53" t="s">
        <v>1</v>
      </c>
      <c r="B12" s="50">
        <v>1020.61923</v>
      </c>
      <c r="C12" s="8">
        <v>111283625.38</v>
      </c>
      <c r="D12" s="12">
        <f>B12*C12/1000000</f>
        <v>113578.20804694406</v>
      </c>
      <c r="E12" s="63"/>
    </row>
    <row r="13" spans="1:5" x14ac:dyDescent="0.2">
      <c r="A13" s="53" t="s">
        <v>2</v>
      </c>
      <c r="B13" s="51">
        <v>1020.61923</v>
      </c>
      <c r="C13" s="9">
        <v>154683333.09999999</v>
      </c>
      <c r="D13" s="13">
        <f>B13*C13/1000000</f>
        <v>157872.7843223555</v>
      </c>
      <c r="E13" s="64"/>
    </row>
    <row r="14" spans="1:5" x14ac:dyDescent="0.2">
      <c r="A14" s="53" t="s">
        <v>3</v>
      </c>
      <c r="B14" s="51">
        <v>1020.61923</v>
      </c>
      <c r="C14" s="9">
        <v>162898946.52000001</v>
      </c>
      <c r="D14" s="13">
        <f>B14*C14/1000000</f>
        <v>166257.79736505359</v>
      </c>
      <c r="E14" s="64"/>
    </row>
    <row r="15" spans="1:5" x14ac:dyDescent="0.2">
      <c r="A15" s="53" t="s">
        <v>4</v>
      </c>
      <c r="B15" s="51">
        <v>1020.61923</v>
      </c>
      <c r="C15" s="9">
        <v>169872125.49000001</v>
      </c>
      <c r="D15" s="13">
        <f>B15*C15/1000000</f>
        <v>173374.7579160672</v>
      </c>
      <c r="E15" s="64"/>
    </row>
    <row r="16" spans="1:5" x14ac:dyDescent="0.2">
      <c r="A16" s="53" t="s">
        <v>5</v>
      </c>
      <c r="B16" s="52">
        <v>1020.61923</v>
      </c>
      <c r="C16" s="10"/>
      <c r="D16" s="14"/>
      <c r="E16" s="65"/>
    </row>
    <row r="17" spans="1:5" ht="15.75" x14ac:dyDescent="0.2">
      <c r="A17" s="5"/>
      <c r="B17" s="6" t="s">
        <v>7</v>
      </c>
      <c r="C17" s="7">
        <f>SUM(C12:C16)</f>
        <v>598738030.49000001</v>
      </c>
      <c r="D17" s="7">
        <f>SUM(D12:D16)</f>
        <v>611083.54765042034</v>
      </c>
      <c r="E17" s="38">
        <v>1042308</v>
      </c>
    </row>
    <row r="19" spans="1:5" ht="18" x14ac:dyDescent="0.2">
      <c r="A19" s="3">
        <v>36373</v>
      </c>
    </row>
    <row r="20" spans="1:5" s="2" customFormat="1" ht="44.25" x14ac:dyDescent="0.2">
      <c r="A20" s="11" t="s">
        <v>0</v>
      </c>
      <c r="B20" s="49" t="s">
        <v>8</v>
      </c>
      <c r="C20" s="11" t="s">
        <v>9</v>
      </c>
      <c r="D20" s="37" t="s">
        <v>12</v>
      </c>
      <c r="E20" s="37" t="s">
        <v>13</v>
      </c>
    </row>
    <row r="21" spans="1:5" x14ac:dyDescent="0.2">
      <c r="A21" s="53" t="s">
        <v>1</v>
      </c>
      <c r="B21" s="50">
        <v>1019.6</v>
      </c>
      <c r="C21" s="8">
        <v>177858032</v>
      </c>
      <c r="D21" s="12">
        <f>B21*C21/1000000</f>
        <v>181344.04942720002</v>
      </c>
      <c r="E21" s="63"/>
    </row>
    <row r="22" spans="1:5" x14ac:dyDescent="0.2">
      <c r="A22" s="53" t="s">
        <v>2</v>
      </c>
      <c r="B22" s="51">
        <v>1019.6</v>
      </c>
      <c r="C22" s="9">
        <v>185617527.96000001</v>
      </c>
      <c r="D22" s="13">
        <f>B22*C22/1000000</f>
        <v>189255.63150801603</v>
      </c>
      <c r="E22" s="64"/>
    </row>
    <row r="23" spans="1:5" x14ac:dyDescent="0.2">
      <c r="A23" s="53" t="s">
        <v>3</v>
      </c>
      <c r="B23" s="51">
        <v>1019.6</v>
      </c>
      <c r="C23" s="9">
        <v>212893066.5</v>
      </c>
      <c r="D23" s="13">
        <f>B23*C23/1000000</f>
        <v>217065.77060339999</v>
      </c>
      <c r="E23" s="64"/>
    </row>
    <row r="24" spans="1:5" x14ac:dyDescent="0.2">
      <c r="A24" s="53" t="s">
        <v>4</v>
      </c>
      <c r="B24" s="51">
        <v>1019.6</v>
      </c>
      <c r="C24" s="9">
        <v>255218257.38</v>
      </c>
      <c r="D24" s="13">
        <f>B24*C24/1000000</f>
        <v>260220.53522464802</v>
      </c>
      <c r="E24" s="64"/>
    </row>
    <row r="25" spans="1:5" x14ac:dyDescent="0.2">
      <c r="A25" s="53" t="s">
        <v>5</v>
      </c>
      <c r="B25" s="52">
        <v>1019.6</v>
      </c>
      <c r="C25" s="10"/>
      <c r="D25" s="14"/>
      <c r="E25" s="65"/>
    </row>
    <row r="26" spans="1:5" ht="15.75" x14ac:dyDescent="0.2">
      <c r="A26" s="5"/>
      <c r="B26" s="6" t="s">
        <v>7</v>
      </c>
      <c r="C26" s="7">
        <f>SUM(C21:C25)</f>
        <v>831586883.84000003</v>
      </c>
      <c r="D26" s="7">
        <f>SUM(D21:D25)</f>
        <v>847885.98676326405</v>
      </c>
      <c r="E26" s="38">
        <v>844239</v>
      </c>
    </row>
    <row r="34" spans="1:5" ht="18" x14ac:dyDescent="0.2">
      <c r="A34" s="3">
        <v>36404</v>
      </c>
    </row>
    <row r="35" spans="1:5" ht="44.25" x14ac:dyDescent="0.2">
      <c r="A35" s="11" t="s">
        <v>0</v>
      </c>
      <c r="B35" s="49" t="s">
        <v>8</v>
      </c>
      <c r="C35" s="11" t="s">
        <v>9</v>
      </c>
      <c r="D35" s="37" t="s">
        <v>12</v>
      </c>
      <c r="E35" s="37" t="s">
        <v>13</v>
      </c>
    </row>
    <row r="36" spans="1:5" x14ac:dyDescent="0.2">
      <c r="A36" s="53" t="s">
        <v>1</v>
      </c>
      <c r="B36" s="50">
        <v>1018.2666</v>
      </c>
      <c r="C36" s="8">
        <v>23428264.18</v>
      </c>
      <c r="D36" s="12">
        <f>B36*C36/1000000</f>
        <v>23856.21891047039</v>
      </c>
      <c r="E36" s="63"/>
    </row>
    <row r="37" spans="1:5" x14ac:dyDescent="0.2">
      <c r="A37" s="53" t="s">
        <v>2</v>
      </c>
      <c r="B37" s="51">
        <v>1018.2666</v>
      </c>
      <c r="C37" s="9">
        <v>1240686.48</v>
      </c>
      <c r="D37" s="13">
        <f>B37*C37/1000000</f>
        <v>1263.3496036555682</v>
      </c>
      <c r="E37" s="64"/>
    </row>
    <row r="38" spans="1:5" x14ac:dyDescent="0.2">
      <c r="A38" s="53" t="s">
        <v>3</v>
      </c>
      <c r="B38" s="51">
        <v>1018.2666</v>
      </c>
      <c r="C38" s="9">
        <v>36088884.140000001</v>
      </c>
      <c r="D38" s="13">
        <f>B38*C38/1000000</f>
        <v>36748.105351031722</v>
      </c>
      <c r="E38" s="64"/>
    </row>
    <row r="39" spans="1:5" x14ac:dyDescent="0.2">
      <c r="A39" s="53" t="s">
        <v>4</v>
      </c>
      <c r="B39" s="51">
        <v>1018.2666</v>
      </c>
      <c r="C39" s="9">
        <v>33220820.620000001</v>
      </c>
      <c r="D39" s="13">
        <f>B39*C39/1000000</f>
        <v>33827.652061937297</v>
      </c>
      <c r="E39" s="64"/>
    </row>
    <row r="40" spans="1:5" x14ac:dyDescent="0.2">
      <c r="A40" s="53" t="s">
        <v>5</v>
      </c>
      <c r="B40" s="52">
        <v>1018.2666</v>
      </c>
      <c r="C40" s="10"/>
      <c r="D40" s="14"/>
      <c r="E40" s="65"/>
    </row>
    <row r="41" spans="1:5" ht="15.75" x14ac:dyDescent="0.2">
      <c r="A41" s="5"/>
      <c r="B41" s="6" t="s">
        <v>7</v>
      </c>
      <c r="C41" s="7">
        <f>SUM(C36:C40)</f>
        <v>93978655.420000002</v>
      </c>
      <c r="D41" s="7">
        <f>SUM(D36:D40)</f>
        <v>95695.325927094978</v>
      </c>
      <c r="E41" s="38">
        <v>97697</v>
      </c>
    </row>
    <row r="43" spans="1:5" ht="18" x14ac:dyDescent="0.2">
      <c r="A43" s="3">
        <v>36434</v>
      </c>
    </row>
    <row r="44" spans="1:5" ht="44.25" x14ac:dyDescent="0.2">
      <c r="A44" s="11" t="s">
        <v>0</v>
      </c>
      <c r="B44" s="11" t="s">
        <v>8</v>
      </c>
      <c r="C44" s="11" t="s">
        <v>9</v>
      </c>
      <c r="D44" s="37" t="s">
        <v>12</v>
      </c>
      <c r="E44" s="37" t="s">
        <v>13</v>
      </c>
    </row>
    <row r="45" spans="1:5" x14ac:dyDescent="0.2">
      <c r="A45" s="53" t="s">
        <v>1</v>
      </c>
      <c r="B45" s="46">
        <v>1018.4</v>
      </c>
      <c r="C45" s="15" t="s">
        <v>6</v>
      </c>
      <c r="D45" s="17">
        <f>B45*C45/1000000</f>
        <v>0</v>
      </c>
      <c r="E45" s="63"/>
    </row>
    <row r="46" spans="1:5" x14ac:dyDescent="0.2">
      <c r="A46" s="53" t="s">
        <v>2</v>
      </c>
      <c r="B46" s="47">
        <v>1018.4</v>
      </c>
      <c r="C46" s="16" t="s">
        <v>6</v>
      </c>
      <c r="D46" s="18">
        <f>B46*C46/1000000</f>
        <v>0</v>
      </c>
      <c r="E46" s="64"/>
    </row>
    <row r="47" spans="1:5" x14ac:dyDescent="0.2">
      <c r="A47" s="53" t="s">
        <v>3</v>
      </c>
      <c r="B47" s="47">
        <v>1018.4</v>
      </c>
      <c r="C47" s="9">
        <v>27112.78</v>
      </c>
      <c r="D47" s="13">
        <f>B47*C47/1000000</f>
        <v>27.611655151999997</v>
      </c>
      <c r="E47" s="64"/>
    </row>
    <row r="48" spans="1:5" x14ac:dyDescent="0.2">
      <c r="A48" s="53" t="s">
        <v>4</v>
      </c>
      <c r="B48" s="47">
        <v>1018.4</v>
      </c>
      <c r="C48" s="9">
        <v>9017332.5899999999</v>
      </c>
      <c r="D48" s="13">
        <f>B48*C48/1000000</f>
        <v>9183.2515096560001</v>
      </c>
      <c r="E48" s="64"/>
    </row>
    <row r="49" spans="1:5" x14ac:dyDescent="0.2">
      <c r="A49" s="53" t="s">
        <v>5</v>
      </c>
      <c r="B49" s="48">
        <v>1018.4</v>
      </c>
      <c r="C49" s="10"/>
      <c r="D49" s="14"/>
      <c r="E49" s="65"/>
    </row>
    <row r="50" spans="1:5" ht="15.75" x14ac:dyDescent="0.2">
      <c r="A50" s="5"/>
      <c r="B50" s="6" t="s">
        <v>7</v>
      </c>
      <c r="C50" s="7">
        <f>SUM(C45:C49)</f>
        <v>9044445.3699999992</v>
      </c>
      <c r="D50" s="7">
        <f>SUM(D45:D49)</f>
        <v>9210.8631648080009</v>
      </c>
      <c r="E50" s="38">
        <v>8654</v>
      </c>
    </row>
    <row r="52" spans="1:5" ht="18" x14ac:dyDescent="0.2">
      <c r="A52" s="3">
        <v>36465</v>
      </c>
    </row>
    <row r="53" spans="1:5" ht="44.25" x14ac:dyDescent="0.2">
      <c r="A53" s="11" t="s">
        <v>0</v>
      </c>
      <c r="B53" s="11" t="s">
        <v>8</v>
      </c>
      <c r="C53" s="11" t="s">
        <v>9</v>
      </c>
      <c r="D53" s="37" t="s">
        <v>12</v>
      </c>
      <c r="E53" s="37" t="s">
        <v>13</v>
      </c>
    </row>
    <row r="54" spans="1:5" x14ac:dyDescent="0.2">
      <c r="A54" s="53" t="s">
        <v>1</v>
      </c>
      <c r="B54" s="50">
        <v>1023.05</v>
      </c>
      <c r="C54" s="8">
        <v>591909.98</v>
      </c>
      <c r="D54" s="12">
        <f>B54*C54/1000000</f>
        <v>605.5535050389999</v>
      </c>
      <c r="E54" s="63"/>
    </row>
    <row r="55" spans="1:5" x14ac:dyDescent="0.2">
      <c r="A55" s="53" t="s">
        <v>2</v>
      </c>
      <c r="B55" s="51">
        <v>1023.05</v>
      </c>
      <c r="C55" s="9">
        <v>1818195.65</v>
      </c>
      <c r="D55" s="13">
        <f>B55*C55/1000000</f>
        <v>1860.1050597324997</v>
      </c>
      <c r="E55" s="64"/>
    </row>
    <row r="56" spans="1:5" x14ac:dyDescent="0.2">
      <c r="A56" s="53" t="s">
        <v>3</v>
      </c>
      <c r="B56" s="51">
        <v>1023.05</v>
      </c>
      <c r="C56" s="9">
        <v>851293</v>
      </c>
      <c r="D56" s="13">
        <f>B56*C56/1000000</f>
        <v>870.91530364999994</v>
      </c>
      <c r="E56" s="64"/>
    </row>
    <row r="57" spans="1:5" x14ac:dyDescent="0.2">
      <c r="A57" s="53" t="s">
        <v>4</v>
      </c>
      <c r="B57" s="51">
        <v>1023.05</v>
      </c>
      <c r="C57" s="9">
        <v>5796958.1100000003</v>
      </c>
      <c r="D57" s="13">
        <f>B57*C57/1000000</f>
        <v>5930.5779944354999</v>
      </c>
      <c r="E57" s="64"/>
    </row>
    <row r="58" spans="1:5" x14ac:dyDescent="0.2">
      <c r="A58" s="53" t="s">
        <v>5</v>
      </c>
      <c r="B58" s="52">
        <v>1023.05</v>
      </c>
      <c r="C58" s="10"/>
      <c r="D58" s="14"/>
      <c r="E58" s="65"/>
    </row>
    <row r="59" spans="1:5" ht="15.75" x14ac:dyDescent="0.2">
      <c r="A59" s="5"/>
      <c r="B59" s="6" t="s">
        <v>7</v>
      </c>
      <c r="C59" s="7">
        <f>SUM(C54:C58)</f>
        <v>9058356.7400000002</v>
      </c>
      <c r="D59" s="7">
        <f>SUM(D54:D58)</f>
        <v>9267.1518628569993</v>
      </c>
      <c r="E59" s="38">
        <v>6458</v>
      </c>
    </row>
    <row r="67" spans="1:5" ht="18" x14ac:dyDescent="0.2">
      <c r="A67" s="3">
        <v>36495</v>
      </c>
    </row>
    <row r="68" spans="1:5" ht="44.25" x14ac:dyDescent="0.2">
      <c r="A68" s="11" t="s">
        <v>0</v>
      </c>
      <c r="B68" s="11" t="s">
        <v>8</v>
      </c>
      <c r="C68" s="11" t="s">
        <v>9</v>
      </c>
      <c r="D68" s="37" t="s">
        <v>12</v>
      </c>
      <c r="E68" s="37" t="s">
        <v>13</v>
      </c>
    </row>
    <row r="69" spans="1:5" x14ac:dyDescent="0.2">
      <c r="A69" s="53" t="s">
        <v>1</v>
      </c>
      <c r="B69" s="50">
        <v>1022.5</v>
      </c>
      <c r="C69" s="8">
        <v>389623.32</v>
      </c>
      <c r="D69" s="12">
        <f>B69*C69/1000000</f>
        <v>398.38984469999997</v>
      </c>
      <c r="E69" s="63"/>
    </row>
    <row r="70" spans="1:5" x14ac:dyDescent="0.2">
      <c r="A70" s="53" t="s">
        <v>2</v>
      </c>
      <c r="B70" s="51">
        <v>1022.5</v>
      </c>
      <c r="C70" s="9">
        <v>1299262.17</v>
      </c>
      <c r="D70" s="13">
        <f>B70*C70/1000000</f>
        <v>1328.4955688249997</v>
      </c>
      <c r="E70" s="64"/>
    </row>
    <row r="71" spans="1:5" x14ac:dyDescent="0.2">
      <c r="A71" s="53" t="s">
        <v>3</v>
      </c>
      <c r="B71" s="51">
        <v>1022.5</v>
      </c>
      <c r="C71" s="9">
        <v>51041.66</v>
      </c>
      <c r="D71" s="13">
        <f>B71*C71/1000000</f>
        <v>52.190097350000002</v>
      </c>
      <c r="E71" s="64"/>
    </row>
    <row r="72" spans="1:5" x14ac:dyDescent="0.2">
      <c r="A72" s="53" t="s">
        <v>4</v>
      </c>
      <c r="B72" s="51">
        <v>1022.5</v>
      </c>
      <c r="C72" s="9">
        <v>61876.94</v>
      </c>
      <c r="D72" s="13">
        <f>B72*C72/1000000</f>
        <v>63.269171150000005</v>
      </c>
      <c r="E72" s="64"/>
    </row>
    <row r="73" spans="1:5" x14ac:dyDescent="0.2">
      <c r="A73" s="53" t="s">
        <v>5</v>
      </c>
      <c r="B73" s="52">
        <v>1022.5</v>
      </c>
      <c r="C73" s="10"/>
      <c r="D73" s="14"/>
      <c r="E73" s="65"/>
    </row>
    <row r="74" spans="1:5" ht="15.75" x14ac:dyDescent="0.2">
      <c r="A74" s="5"/>
      <c r="B74" s="6" t="s">
        <v>7</v>
      </c>
      <c r="C74" s="7">
        <f>SUM(C69:C73)</f>
        <v>1801804.0899999999</v>
      </c>
      <c r="D74" s="7">
        <f>SUM(D69:D73)</f>
        <v>1842.3446820249997</v>
      </c>
      <c r="E74" s="38">
        <v>2632</v>
      </c>
    </row>
    <row r="75" spans="1:5" ht="15.75" x14ac:dyDescent="0.2">
      <c r="A75" s="5"/>
      <c r="B75" s="22"/>
      <c r="C75" s="23"/>
      <c r="D75" s="23"/>
    </row>
    <row r="76" spans="1:5" ht="15.75" x14ac:dyDescent="0.2">
      <c r="A76" s="5"/>
      <c r="B76" s="22"/>
      <c r="C76" s="23"/>
      <c r="D76" s="23"/>
    </row>
    <row r="77" spans="1:5" ht="44.25" x14ac:dyDescent="0.2">
      <c r="A77" s="61" t="s">
        <v>11</v>
      </c>
      <c r="B77" s="62"/>
      <c r="C77" s="37" t="s">
        <v>20</v>
      </c>
      <c r="D77" s="37" t="s">
        <v>19</v>
      </c>
      <c r="E77" s="58"/>
    </row>
    <row r="78" spans="1:5" ht="15.75" x14ac:dyDescent="0.2">
      <c r="A78" s="35" t="s">
        <v>1</v>
      </c>
      <c r="B78" s="33"/>
      <c r="C78" s="32">
        <f t="shared" ref="C78:D82" si="0">+C3+C12+C21+C36+C45+C54+C69</f>
        <v>315441157.83000004</v>
      </c>
      <c r="D78" s="32">
        <f t="shared" si="0"/>
        <v>321712.31026153528</v>
      </c>
      <c r="E78" s="59"/>
    </row>
    <row r="79" spans="1:5" ht="15.75" x14ac:dyDescent="0.2">
      <c r="A79" s="31" t="s">
        <v>2</v>
      </c>
      <c r="B79" s="33"/>
      <c r="C79" s="32">
        <f t="shared" si="0"/>
        <v>351888258.5</v>
      </c>
      <c r="D79" s="32">
        <f t="shared" si="0"/>
        <v>358963.36083741172</v>
      </c>
      <c r="E79" s="59"/>
    </row>
    <row r="80" spans="1:5" ht="15.75" x14ac:dyDescent="0.2">
      <c r="A80" s="31" t="s">
        <v>3</v>
      </c>
      <c r="B80" s="33"/>
      <c r="C80" s="32">
        <f t="shared" si="0"/>
        <v>423990587.62</v>
      </c>
      <c r="D80" s="32">
        <f t="shared" si="0"/>
        <v>432440.39915184642</v>
      </c>
      <c r="E80" s="59"/>
    </row>
    <row r="81" spans="1:5" ht="15.75" x14ac:dyDescent="0.2">
      <c r="A81" s="31" t="s">
        <v>4</v>
      </c>
      <c r="B81" s="33"/>
      <c r="C81" s="32">
        <f t="shared" si="0"/>
        <v>489758790.26999998</v>
      </c>
      <c r="D81" s="32">
        <f t="shared" si="0"/>
        <v>499523.88076017681</v>
      </c>
      <c r="E81" s="59"/>
    </row>
    <row r="82" spans="1:5" ht="15.75" x14ac:dyDescent="0.2">
      <c r="A82" s="31" t="s">
        <v>5</v>
      </c>
      <c r="B82" s="34"/>
      <c r="C82" s="32">
        <f t="shared" si="0"/>
        <v>0</v>
      </c>
      <c r="D82" s="32">
        <f t="shared" si="0"/>
        <v>0</v>
      </c>
      <c r="E82" s="60"/>
    </row>
    <row r="83" spans="1:5" ht="15.75" x14ac:dyDescent="0.2">
      <c r="A83" s="4"/>
      <c r="B83" s="36"/>
      <c r="C83" s="23"/>
      <c r="D83" s="23"/>
      <c r="E83" s="41"/>
    </row>
    <row r="84" spans="1:5" x14ac:dyDescent="0.2">
      <c r="A84" s="4"/>
      <c r="B84" s="36"/>
      <c r="C84" s="55" t="s">
        <v>21</v>
      </c>
      <c r="D84" s="55" t="s">
        <v>16</v>
      </c>
      <c r="E84" s="55" t="s">
        <v>16</v>
      </c>
    </row>
    <row r="85" spans="1:5" ht="15.75" thickBot="1" x14ac:dyDescent="0.25">
      <c r="C85" s="54" t="s">
        <v>22</v>
      </c>
      <c r="D85" s="54" t="s">
        <v>17</v>
      </c>
      <c r="E85" s="54" t="s">
        <v>18</v>
      </c>
    </row>
    <row r="86" spans="1:5" ht="18.75" thickBot="1" x14ac:dyDescent="0.25">
      <c r="B86" s="19" t="s">
        <v>10</v>
      </c>
      <c r="C86" s="20">
        <f>+C74+C59+C50+C41+C26+C17+C8</f>
        <v>1581078794.22</v>
      </c>
      <c r="D86" s="21">
        <f>1050*C86/1000000</f>
        <v>1660132.7339310001</v>
      </c>
      <c r="E86" s="21">
        <f>+E8+E17+E26+E41+E50+E59+E74</f>
        <v>2380538</v>
      </c>
    </row>
    <row r="88" spans="1:5" x14ac:dyDescent="0.2">
      <c r="A88" s="42" t="s">
        <v>15</v>
      </c>
    </row>
  </sheetData>
  <mergeCells count="9">
    <mergeCell ref="E77:E82"/>
    <mergeCell ref="A77:B77"/>
    <mergeCell ref="E3:E7"/>
    <mergeCell ref="E12:E16"/>
    <mergeCell ref="E21:E25"/>
    <mergeCell ref="E36:E40"/>
    <mergeCell ref="E45:E49"/>
    <mergeCell ref="E54:E58"/>
    <mergeCell ref="E69:E73"/>
  </mergeCells>
  <printOptions horizontalCentered="1"/>
  <pageMargins left="0.25" right="0.25" top="1" bottom="0.25" header="0.5" footer="0.25"/>
  <pageSetup scale="96" orientation="landscape" horizontalDpi="1200" verticalDpi="1200" r:id="rId1"/>
  <headerFooter alignWithMargins="0">
    <oddHeader>&amp;C&amp;"Arial,Bold"&amp;20BROWNSVILLE POWER I&amp;18  &amp;"Arial,Regular"&amp;10
&amp;"Arial,Bold"&amp;14 &amp;U1999&amp;U Monthly Fuel Heat Content/Fuel Usage and Total Heat Input Log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5"/>
  <sheetViews>
    <sheetView tabSelected="1" view="pageBreakPreview" topLeftCell="A86" zoomScale="60" zoomScaleNormal="75" workbookViewId="0">
      <selection activeCell="E110" sqref="E110"/>
    </sheetView>
  </sheetViews>
  <sheetFormatPr defaultRowHeight="15" x14ac:dyDescent="0.2"/>
  <cols>
    <col min="1" max="1" width="11.7109375" style="1" customWidth="1"/>
    <col min="2" max="2" width="34.7109375" style="1" customWidth="1"/>
    <col min="3" max="3" width="27.7109375" style="1" customWidth="1"/>
    <col min="4" max="5" width="31.7109375" style="1" customWidth="1"/>
    <col min="6" max="16384" width="9.140625" style="1"/>
  </cols>
  <sheetData>
    <row r="1" spans="1:5" ht="18" x14ac:dyDescent="0.2">
      <c r="A1" s="3">
        <v>36526</v>
      </c>
    </row>
    <row r="2" spans="1:5" ht="28.5" customHeight="1" x14ac:dyDescent="0.2">
      <c r="A2" s="11" t="s">
        <v>0</v>
      </c>
      <c r="B2" s="11" t="s">
        <v>8</v>
      </c>
      <c r="C2" s="11" t="s">
        <v>9</v>
      </c>
      <c r="D2" s="37" t="s">
        <v>12</v>
      </c>
      <c r="E2" s="37" t="s">
        <v>13</v>
      </c>
    </row>
    <row r="3" spans="1:5" x14ac:dyDescent="0.2">
      <c r="A3" s="53" t="s">
        <v>1</v>
      </c>
      <c r="B3" s="46">
        <v>1072</v>
      </c>
      <c r="C3" s="8">
        <v>58499627.109999999</v>
      </c>
      <c r="D3" s="12">
        <f>B3*C3/1000000</f>
        <v>62711.600261920001</v>
      </c>
      <c r="E3" s="63"/>
    </row>
    <row r="4" spans="1:5" x14ac:dyDescent="0.2">
      <c r="A4" s="53" t="s">
        <v>2</v>
      </c>
      <c r="B4" s="47">
        <v>1072</v>
      </c>
      <c r="C4" s="9">
        <v>69532680.560000002</v>
      </c>
      <c r="D4" s="13">
        <f>B4*C4/1000000</f>
        <v>74539.033560320007</v>
      </c>
      <c r="E4" s="64"/>
    </row>
    <row r="5" spans="1:5" x14ac:dyDescent="0.2">
      <c r="A5" s="53" t="s">
        <v>3</v>
      </c>
      <c r="B5" s="47">
        <v>1072</v>
      </c>
      <c r="C5" s="9">
        <v>93771669.879999995</v>
      </c>
      <c r="D5" s="13">
        <f>B5*C5/1000000</f>
        <v>100523.23011136</v>
      </c>
      <c r="E5" s="64"/>
    </row>
    <row r="6" spans="1:5" x14ac:dyDescent="0.2">
      <c r="A6" s="53" t="s">
        <v>4</v>
      </c>
      <c r="B6" s="47">
        <v>1072</v>
      </c>
      <c r="C6" s="9">
        <v>89357567.609999999</v>
      </c>
      <c r="D6" s="13">
        <f>B6*C6/1000000</f>
        <v>95791.312477920001</v>
      </c>
      <c r="E6" s="64"/>
    </row>
    <row r="7" spans="1:5" x14ac:dyDescent="0.2">
      <c r="A7" s="53" t="s">
        <v>5</v>
      </c>
      <c r="B7" s="48">
        <v>1072</v>
      </c>
      <c r="C7" s="10"/>
      <c r="D7" s="14">
        <f>B7*C7/1000000</f>
        <v>0</v>
      </c>
      <c r="E7" s="65"/>
    </row>
    <row r="8" spans="1:5" ht="15.75" x14ac:dyDescent="0.2">
      <c r="A8" s="5"/>
      <c r="B8" s="6" t="s">
        <v>14</v>
      </c>
      <c r="C8" s="7">
        <f>SUM(C3:C7)</f>
        <v>311161545.16000003</v>
      </c>
      <c r="D8" s="7">
        <f>SUM(D3:D7)</f>
        <v>333565.17641151999</v>
      </c>
      <c r="E8" s="38">
        <v>325396</v>
      </c>
    </row>
    <row r="10" spans="1:5" ht="18" x14ac:dyDescent="0.2">
      <c r="A10" s="3">
        <v>36557</v>
      </c>
    </row>
    <row r="11" spans="1:5" ht="44.25" x14ac:dyDescent="0.2">
      <c r="A11" s="11" t="s">
        <v>0</v>
      </c>
      <c r="B11" s="11" t="s">
        <v>8</v>
      </c>
      <c r="C11" s="11" t="s">
        <v>9</v>
      </c>
      <c r="D11" s="37" t="s">
        <v>12</v>
      </c>
      <c r="E11" s="37" t="s">
        <v>13</v>
      </c>
    </row>
    <row r="12" spans="1:5" x14ac:dyDescent="0.2">
      <c r="A12" s="53" t="s">
        <v>1</v>
      </c>
      <c r="B12" s="46">
        <v>1018</v>
      </c>
      <c r="C12" s="24">
        <v>0</v>
      </c>
      <c r="D12" s="25">
        <f>B12*C12/1000000</f>
        <v>0</v>
      </c>
      <c r="E12" s="63"/>
    </row>
    <row r="13" spans="1:5" x14ac:dyDescent="0.2">
      <c r="A13" s="53" t="s">
        <v>2</v>
      </c>
      <c r="B13" s="47">
        <v>1018</v>
      </c>
      <c r="C13" s="9">
        <v>12109386.189999999</v>
      </c>
      <c r="D13" s="13">
        <f>B13*C13/1000000</f>
        <v>12327.355141419999</v>
      </c>
      <c r="E13" s="64"/>
    </row>
    <row r="14" spans="1:5" x14ac:dyDescent="0.2">
      <c r="A14" s="53" t="s">
        <v>3</v>
      </c>
      <c r="B14" s="47">
        <v>1018</v>
      </c>
      <c r="C14" s="9">
        <v>36326840.219999999</v>
      </c>
      <c r="D14" s="13">
        <f>B14*C14/1000000</f>
        <v>36980.723343960002</v>
      </c>
      <c r="E14" s="64"/>
    </row>
    <row r="15" spans="1:5" x14ac:dyDescent="0.2">
      <c r="A15" s="53" t="s">
        <v>4</v>
      </c>
      <c r="B15" s="47">
        <v>1018</v>
      </c>
      <c r="C15" s="9">
        <v>24129082.370000001</v>
      </c>
      <c r="D15" s="13">
        <f>B15*C15/1000000</f>
        <v>24563.405852659998</v>
      </c>
      <c r="E15" s="64"/>
    </row>
    <row r="16" spans="1:5" x14ac:dyDescent="0.2">
      <c r="A16" s="53" t="s">
        <v>5</v>
      </c>
      <c r="B16" s="48">
        <v>1018</v>
      </c>
      <c r="C16" s="10"/>
      <c r="D16" s="14">
        <f>B16*C16/1000000</f>
        <v>0</v>
      </c>
      <c r="E16" s="65"/>
    </row>
    <row r="17" spans="1:5" ht="15.75" x14ac:dyDescent="0.2">
      <c r="A17" s="5"/>
      <c r="B17" s="6" t="s">
        <v>14</v>
      </c>
      <c r="C17" s="7">
        <f>SUM(C12:C16)</f>
        <v>72565308.780000001</v>
      </c>
      <c r="D17" s="7">
        <f>SUM(D12:D16)</f>
        <v>73871.484338039998</v>
      </c>
      <c r="E17" s="38">
        <v>68885</v>
      </c>
    </row>
    <row r="19" spans="1:5" ht="18" x14ac:dyDescent="0.2">
      <c r="A19" s="3">
        <v>36586</v>
      </c>
    </row>
    <row r="20" spans="1:5" ht="44.25" x14ac:dyDescent="0.2">
      <c r="A20" s="11" t="s">
        <v>0</v>
      </c>
      <c r="B20" s="11" t="s">
        <v>8</v>
      </c>
      <c r="C20" s="11" t="s">
        <v>9</v>
      </c>
      <c r="D20" s="37" t="s">
        <v>12</v>
      </c>
      <c r="E20" s="37" t="s">
        <v>13</v>
      </c>
    </row>
    <row r="21" spans="1:5" x14ac:dyDescent="0.2">
      <c r="A21" s="53" t="s">
        <v>1</v>
      </c>
      <c r="B21" s="46">
        <v>1018</v>
      </c>
      <c r="C21" s="24">
        <v>0</v>
      </c>
      <c r="D21" s="25">
        <f>B21*C21/1000000</f>
        <v>0</v>
      </c>
      <c r="E21" s="63"/>
    </row>
    <row r="22" spans="1:5" x14ac:dyDescent="0.2">
      <c r="A22" s="53" t="s">
        <v>2</v>
      </c>
      <c r="B22" s="47">
        <v>1018</v>
      </c>
      <c r="C22" s="26">
        <v>0</v>
      </c>
      <c r="D22" s="27">
        <f>B22*C22/1000000</f>
        <v>0</v>
      </c>
      <c r="E22" s="64"/>
    </row>
    <row r="23" spans="1:5" x14ac:dyDescent="0.2">
      <c r="A23" s="53" t="s">
        <v>3</v>
      </c>
      <c r="B23" s="47">
        <v>1018</v>
      </c>
      <c r="C23" s="26">
        <v>0</v>
      </c>
      <c r="D23" s="27">
        <f>B23*C23/1000000</f>
        <v>0</v>
      </c>
      <c r="E23" s="64"/>
    </row>
    <row r="24" spans="1:5" x14ac:dyDescent="0.2">
      <c r="A24" s="53" t="s">
        <v>4</v>
      </c>
      <c r="B24" s="47">
        <v>1018</v>
      </c>
      <c r="C24" s="26">
        <v>0</v>
      </c>
      <c r="D24" s="27">
        <f>B24*C24/1000000</f>
        <v>0</v>
      </c>
      <c r="E24" s="64"/>
    </row>
    <row r="25" spans="1:5" x14ac:dyDescent="0.2">
      <c r="A25" s="53" t="s">
        <v>5</v>
      </c>
      <c r="B25" s="48">
        <v>1018</v>
      </c>
      <c r="C25" s="28">
        <v>2306.17</v>
      </c>
      <c r="D25" s="29">
        <f>B25*C25/1000000</f>
        <v>2.3476810600000002</v>
      </c>
      <c r="E25" s="65"/>
    </row>
    <row r="26" spans="1:5" ht="15.75" x14ac:dyDescent="0.2">
      <c r="A26" s="5"/>
      <c r="B26" s="6" t="s">
        <v>14</v>
      </c>
      <c r="C26" s="30">
        <f>SUM(C21:C25)</f>
        <v>2306.17</v>
      </c>
      <c r="D26" s="30">
        <f>SUM(D21:D25)</f>
        <v>2.3476810600000002</v>
      </c>
      <c r="E26" s="30">
        <v>0</v>
      </c>
    </row>
    <row r="27" spans="1:5" ht="15.75" x14ac:dyDescent="0.2">
      <c r="A27" s="5"/>
      <c r="B27" s="22"/>
      <c r="C27" s="39"/>
      <c r="D27" s="39"/>
      <c r="E27" s="39"/>
    </row>
    <row r="28" spans="1:5" ht="15.75" x14ac:dyDescent="0.2">
      <c r="A28" s="5"/>
      <c r="B28" s="22"/>
      <c r="C28" s="39"/>
      <c r="D28" s="39"/>
      <c r="E28" s="39"/>
    </row>
    <row r="29" spans="1:5" ht="15.75" x14ac:dyDescent="0.2">
      <c r="A29" s="5"/>
      <c r="B29" s="22"/>
      <c r="C29" s="39"/>
      <c r="D29" s="39"/>
      <c r="E29" s="39"/>
    </row>
    <row r="32" spans="1:5" ht="18" x14ac:dyDescent="0.2">
      <c r="A32" s="3">
        <v>36617</v>
      </c>
    </row>
    <row r="33" spans="1:5" ht="44.25" x14ac:dyDescent="0.2">
      <c r="A33" s="11" t="s">
        <v>0</v>
      </c>
      <c r="B33" s="11" t="s">
        <v>8</v>
      </c>
      <c r="C33" s="11" t="s">
        <v>9</v>
      </c>
      <c r="D33" s="37" t="s">
        <v>12</v>
      </c>
      <c r="E33" s="37" t="s">
        <v>13</v>
      </c>
    </row>
    <row r="34" spans="1:5" x14ac:dyDescent="0.2">
      <c r="A34" s="53" t="s">
        <v>1</v>
      </c>
      <c r="B34" s="46">
        <v>1016</v>
      </c>
      <c r="C34" s="8">
        <v>2588311.56</v>
      </c>
      <c r="D34" s="12">
        <f>B34*C34/1000000</f>
        <v>2629.72454496</v>
      </c>
      <c r="E34" s="63"/>
    </row>
    <row r="35" spans="1:5" x14ac:dyDescent="0.2">
      <c r="A35" s="53" t="s">
        <v>2</v>
      </c>
      <c r="B35" s="47">
        <v>1016</v>
      </c>
      <c r="C35" s="9">
        <v>6133994.7599999998</v>
      </c>
      <c r="D35" s="13">
        <f>B35*C35/1000000</f>
        <v>6232.1386761599997</v>
      </c>
      <c r="E35" s="64"/>
    </row>
    <row r="36" spans="1:5" x14ac:dyDescent="0.2">
      <c r="A36" s="53" t="s">
        <v>3</v>
      </c>
      <c r="B36" s="47">
        <v>1016</v>
      </c>
      <c r="C36" s="9">
        <v>9938529.6099999994</v>
      </c>
      <c r="D36" s="13">
        <f>B36*C36/1000000</f>
        <v>10097.54608376</v>
      </c>
      <c r="E36" s="64"/>
    </row>
    <row r="37" spans="1:5" x14ac:dyDescent="0.2">
      <c r="A37" s="53" t="s">
        <v>4</v>
      </c>
      <c r="B37" s="47">
        <v>1016</v>
      </c>
      <c r="C37" s="9">
        <v>4092048.17</v>
      </c>
      <c r="D37" s="13">
        <f>B37*C37/1000000</f>
        <v>4157.52094072</v>
      </c>
      <c r="E37" s="64"/>
    </row>
    <row r="38" spans="1:5" x14ac:dyDescent="0.2">
      <c r="A38" s="53" t="s">
        <v>5</v>
      </c>
      <c r="B38" s="48">
        <v>1016</v>
      </c>
      <c r="C38" s="10">
        <v>7292.23</v>
      </c>
      <c r="D38" s="14">
        <f>B38*C38/1000000</f>
        <v>7.4089056799999993</v>
      </c>
      <c r="E38" s="65"/>
    </row>
    <row r="39" spans="1:5" ht="15.75" x14ac:dyDescent="0.2">
      <c r="A39" s="5"/>
      <c r="B39" s="6" t="s">
        <v>14</v>
      </c>
      <c r="C39" s="7">
        <f>SUM(C34:C38)</f>
        <v>22760176.330000002</v>
      </c>
      <c r="D39" s="7">
        <f>SUM(D34:D38)</f>
        <v>23124.339151280001</v>
      </c>
      <c r="E39" s="7">
        <v>23587</v>
      </c>
    </row>
    <row r="41" spans="1:5" ht="18" x14ac:dyDescent="0.2">
      <c r="A41" s="3">
        <v>36647</v>
      </c>
    </row>
    <row r="42" spans="1:5" ht="44.25" x14ac:dyDescent="0.2">
      <c r="A42" s="11" t="s">
        <v>0</v>
      </c>
      <c r="B42" s="11" t="s">
        <v>8</v>
      </c>
      <c r="C42" s="11" t="s">
        <v>9</v>
      </c>
      <c r="D42" s="37" t="s">
        <v>12</v>
      </c>
      <c r="E42" s="37" t="s">
        <v>13</v>
      </c>
    </row>
    <row r="43" spans="1:5" x14ac:dyDescent="0.2">
      <c r="A43" s="53" t="s">
        <v>1</v>
      </c>
      <c r="B43" s="8">
        <v>1017</v>
      </c>
      <c r="C43" s="8">
        <v>107208339.06999999</v>
      </c>
      <c r="D43" s="12">
        <f>B43*C43/1000000</f>
        <v>109030.88083418999</v>
      </c>
      <c r="E43" s="63"/>
    </row>
    <row r="44" spans="1:5" x14ac:dyDescent="0.2">
      <c r="A44" s="53" t="s">
        <v>2</v>
      </c>
      <c r="B44" s="9">
        <v>1017</v>
      </c>
      <c r="C44" s="9">
        <v>120472155.20999999</v>
      </c>
      <c r="D44" s="13">
        <f>B44*C44/1000000</f>
        <v>122520.18184856999</v>
      </c>
      <c r="E44" s="64"/>
    </row>
    <row r="45" spans="1:5" x14ac:dyDescent="0.2">
      <c r="A45" s="53" t="s">
        <v>3</v>
      </c>
      <c r="B45" s="9">
        <v>1017</v>
      </c>
      <c r="C45" s="9">
        <v>107929342.38</v>
      </c>
      <c r="D45" s="13">
        <f>B45*C45/1000000</f>
        <v>109764.14120045998</v>
      </c>
      <c r="E45" s="64"/>
    </row>
    <row r="46" spans="1:5" x14ac:dyDescent="0.2">
      <c r="A46" s="53" t="s">
        <v>4</v>
      </c>
      <c r="B46" s="9">
        <v>1017</v>
      </c>
      <c r="C46" s="9">
        <v>128516221.56</v>
      </c>
      <c r="D46" s="13">
        <f>B46*C46/1000000</f>
        <v>130700.99732652001</v>
      </c>
      <c r="E46" s="64"/>
    </row>
    <row r="47" spans="1:5" x14ac:dyDescent="0.2">
      <c r="A47" s="53" t="s">
        <v>5</v>
      </c>
      <c r="B47" s="10">
        <v>1017</v>
      </c>
      <c r="C47" s="10">
        <v>73229.279999999999</v>
      </c>
      <c r="D47" s="14">
        <f>B47*C47/1000000</f>
        <v>74.474177760000003</v>
      </c>
      <c r="E47" s="65"/>
    </row>
    <row r="48" spans="1:5" ht="15.75" x14ac:dyDescent="0.2">
      <c r="A48" s="5"/>
      <c r="B48" s="6" t="s">
        <v>14</v>
      </c>
      <c r="C48" s="7">
        <f>SUM(C43:C47)</f>
        <v>464199287.49999994</v>
      </c>
      <c r="D48" s="7">
        <f>SUM(D43:D47)</f>
        <v>472090.67538750003</v>
      </c>
      <c r="E48" s="7">
        <v>480158</v>
      </c>
    </row>
    <row r="50" spans="1:5" ht="18" x14ac:dyDescent="0.2">
      <c r="A50" s="3">
        <v>36678</v>
      </c>
    </row>
    <row r="51" spans="1:5" ht="44.25" x14ac:dyDescent="0.2">
      <c r="A51" s="11" t="s">
        <v>0</v>
      </c>
      <c r="B51" s="11" t="s">
        <v>8</v>
      </c>
      <c r="C51" s="11" t="s">
        <v>9</v>
      </c>
      <c r="D51" s="37" t="s">
        <v>12</v>
      </c>
      <c r="E51" s="37" t="s">
        <v>13</v>
      </c>
    </row>
    <row r="52" spans="1:5" x14ac:dyDescent="0.2">
      <c r="A52" s="53" t="s">
        <v>1</v>
      </c>
      <c r="B52" s="8">
        <v>1018</v>
      </c>
      <c r="C52" s="8">
        <v>34191160.310000002</v>
      </c>
      <c r="D52" s="12">
        <f>B52*C52/1000000</f>
        <v>34806.601195579999</v>
      </c>
      <c r="E52" s="63"/>
    </row>
    <row r="53" spans="1:5" x14ac:dyDescent="0.2">
      <c r="A53" s="53" t="s">
        <v>2</v>
      </c>
      <c r="B53" s="9">
        <v>1018</v>
      </c>
      <c r="C53" s="9">
        <v>57856112.700000003</v>
      </c>
      <c r="D53" s="13">
        <f>B53*C53/1000000</f>
        <v>58897.522728600008</v>
      </c>
      <c r="E53" s="64"/>
    </row>
    <row r="54" spans="1:5" x14ac:dyDescent="0.2">
      <c r="A54" s="53" t="s">
        <v>3</v>
      </c>
      <c r="B54" s="9">
        <v>1018</v>
      </c>
      <c r="C54" s="9">
        <v>62062165.869999997</v>
      </c>
      <c r="D54" s="13">
        <f>B54*C54/1000000</f>
        <v>63179.284855659993</v>
      </c>
      <c r="E54" s="64"/>
    </row>
    <row r="55" spans="1:5" x14ac:dyDescent="0.2">
      <c r="A55" s="53" t="s">
        <v>4</v>
      </c>
      <c r="B55" s="9">
        <v>1018</v>
      </c>
      <c r="C55" s="9">
        <v>82128181.739999995</v>
      </c>
      <c r="D55" s="13">
        <f>B55*C55/1000000</f>
        <v>83606.489011319994</v>
      </c>
      <c r="E55" s="64"/>
    </row>
    <row r="56" spans="1:5" x14ac:dyDescent="0.2">
      <c r="A56" s="53" t="s">
        <v>5</v>
      </c>
      <c r="B56" s="10">
        <v>1018</v>
      </c>
      <c r="C56" s="10">
        <v>56905.36</v>
      </c>
      <c r="D56" s="14">
        <f>B56*C56/1000000</f>
        <v>57.929656480000006</v>
      </c>
      <c r="E56" s="65"/>
    </row>
    <row r="57" spans="1:5" ht="15.75" x14ac:dyDescent="0.2">
      <c r="A57" s="5"/>
      <c r="B57" s="6" t="s">
        <v>14</v>
      </c>
      <c r="C57" s="7">
        <f>SUM(C52:C56)</f>
        <v>236294525.98000002</v>
      </c>
      <c r="D57" s="7">
        <f>SUM(D52:D56)</f>
        <v>240547.82744763998</v>
      </c>
      <c r="E57" s="7">
        <v>238513</v>
      </c>
    </row>
    <row r="63" spans="1:5" ht="18" x14ac:dyDescent="0.2">
      <c r="A63" s="3">
        <v>36708</v>
      </c>
    </row>
    <row r="64" spans="1:5" ht="44.25" x14ac:dyDescent="0.2">
      <c r="A64" s="11" t="s">
        <v>0</v>
      </c>
      <c r="B64" s="11" t="s">
        <v>8</v>
      </c>
      <c r="C64" s="11" t="s">
        <v>9</v>
      </c>
      <c r="D64" s="37" t="s">
        <v>12</v>
      </c>
      <c r="E64" s="37" t="s">
        <v>13</v>
      </c>
    </row>
    <row r="65" spans="1:5" x14ac:dyDescent="0.2">
      <c r="A65" s="53" t="s">
        <v>1</v>
      </c>
      <c r="B65" s="8">
        <v>1023</v>
      </c>
      <c r="C65" s="8">
        <v>200769438.69</v>
      </c>
      <c r="D65" s="12">
        <f>B65*C65/1000000</f>
        <v>205387.13577987</v>
      </c>
      <c r="E65" s="63"/>
    </row>
    <row r="66" spans="1:5" x14ac:dyDescent="0.2">
      <c r="A66" s="53" t="s">
        <v>2</v>
      </c>
      <c r="B66" s="9">
        <v>1023</v>
      </c>
      <c r="C66" s="9">
        <v>163518210.16999999</v>
      </c>
      <c r="D66" s="13">
        <f>B66*C66/1000000</f>
        <v>167279.12900390997</v>
      </c>
      <c r="E66" s="64"/>
    </row>
    <row r="67" spans="1:5" x14ac:dyDescent="0.2">
      <c r="A67" s="53" t="s">
        <v>3</v>
      </c>
      <c r="B67" s="9">
        <v>1023</v>
      </c>
      <c r="C67" s="9">
        <v>99472374.379999995</v>
      </c>
      <c r="D67" s="13">
        <f>B67*C67/1000000</f>
        <v>101760.23899073999</v>
      </c>
      <c r="E67" s="64"/>
    </row>
    <row r="68" spans="1:5" x14ac:dyDescent="0.2">
      <c r="A68" s="53" t="s">
        <v>4</v>
      </c>
      <c r="B68" s="9">
        <v>1023</v>
      </c>
      <c r="C68" s="9">
        <v>106001792.45</v>
      </c>
      <c r="D68" s="13">
        <f>B68*C68/1000000</f>
        <v>108439.83367635001</v>
      </c>
      <c r="E68" s="64"/>
    </row>
    <row r="69" spans="1:5" x14ac:dyDescent="0.2">
      <c r="A69" s="53" t="s">
        <v>5</v>
      </c>
      <c r="B69" s="10">
        <v>1023</v>
      </c>
      <c r="C69" s="10">
        <v>92730.41</v>
      </c>
      <c r="D69" s="14">
        <f>B69*C69/1000000</f>
        <v>94.863209430000012</v>
      </c>
      <c r="E69" s="65"/>
    </row>
    <row r="70" spans="1:5" ht="15.75" x14ac:dyDescent="0.2">
      <c r="A70" s="5"/>
      <c r="B70" s="6" t="s">
        <v>14</v>
      </c>
      <c r="C70" s="7">
        <f>SUM(C65:C69)</f>
        <v>569854546.10000002</v>
      </c>
      <c r="D70" s="7">
        <f>SUM(D65:D69)</f>
        <v>582961.20066029998</v>
      </c>
      <c r="E70" s="7">
        <v>568986</v>
      </c>
    </row>
    <row r="72" spans="1:5" ht="18" x14ac:dyDescent="0.2">
      <c r="A72" s="3">
        <v>36739</v>
      </c>
    </row>
    <row r="73" spans="1:5" ht="44.25" x14ac:dyDescent="0.2">
      <c r="A73" s="11" t="s">
        <v>0</v>
      </c>
      <c r="B73" s="11" t="s">
        <v>8</v>
      </c>
      <c r="C73" s="11" t="s">
        <v>9</v>
      </c>
      <c r="D73" s="37" t="s">
        <v>12</v>
      </c>
      <c r="E73" s="37" t="s">
        <v>13</v>
      </c>
    </row>
    <row r="74" spans="1:5" x14ac:dyDescent="0.2">
      <c r="A74" s="53" t="s">
        <v>1</v>
      </c>
      <c r="B74" s="8">
        <v>1017</v>
      </c>
      <c r="C74" s="8">
        <v>176835212.97</v>
      </c>
      <c r="D74" s="12">
        <f>B74*C74/1000000</f>
        <v>179841.41159049</v>
      </c>
      <c r="E74" s="63"/>
    </row>
    <row r="75" spans="1:5" x14ac:dyDescent="0.2">
      <c r="A75" s="53" t="s">
        <v>2</v>
      </c>
      <c r="B75" s="9">
        <v>1017</v>
      </c>
      <c r="C75" s="9">
        <v>78619183.540000007</v>
      </c>
      <c r="D75" s="13">
        <f>B75*C75/1000000</f>
        <v>79955.709660180015</v>
      </c>
      <c r="E75" s="64"/>
    </row>
    <row r="76" spans="1:5" x14ac:dyDescent="0.2">
      <c r="A76" s="53" t="s">
        <v>3</v>
      </c>
      <c r="B76" s="9">
        <v>1017</v>
      </c>
      <c r="C76" s="9">
        <v>36302050.219999999</v>
      </c>
      <c r="D76" s="13">
        <f>B76*C76/1000000</f>
        <v>36919.185073739995</v>
      </c>
      <c r="E76" s="64"/>
    </row>
    <row r="77" spans="1:5" x14ac:dyDescent="0.2">
      <c r="A77" s="53" t="s">
        <v>4</v>
      </c>
      <c r="B77" s="9">
        <v>1017</v>
      </c>
      <c r="C77" s="9">
        <v>40767006.710000001</v>
      </c>
      <c r="D77" s="13">
        <f>B77*C77/1000000</f>
        <v>41460.045824070003</v>
      </c>
      <c r="E77" s="64"/>
    </row>
    <row r="78" spans="1:5" x14ac:dyDescent="0.2">
      <c r="A78" s="53" t="s">
        <v>5</v>
      </c>
      <c r="B78" s="10">
        <v>1017</v>
      </c>
      <c r="C78" s="10">
        <v>56905.23</v>
      </c>
      <c r="D78" s="56">
        <f>B78*C78/1000000</f>
        <v>57.872618910000007</v>
      </c>
      <c r="E78" s="65"/>
    </row>
    <row r="79" spans="1:5" ht="15.75" x14ac:dyDescent="0.2">
      <c r="A79" s="5"/>
      <c r="B79" s="6" t="s">
        <v>14</v>
      </c>
      <c r="C79" s="7">
        <f>SUM(C74:C78)</f>
        <v>332580358.67000002</v>
      </c>
      <c r="D79" s="7">
        <f>SUM(D74:D78)</f>
        <v>338234.22476739</v>
      </c>
      <c r="E79" s="7">
        <v>322691</v>
      </c>
    </row>
    <row r="81" spans="1:5" ht="18" x14ac:dyDescent="0.2">
      <c r="A81" s="3">
        <v>36770</v>
      </c>
    </row>
    <row r="82" spans="1:5" ht="44.25" x14ac:dyDescent="0.2">
      <c r="A82" s="11" t="s">
        <v>0</v>
      </c>
      <c r="B82" s="11" t="s">
        <v>8</v>
      </c>
      <c r="C82" s="11" t="s">
        <v>9</v>
      </c>
      <c r="D82" s="37" t="s">
        <v>12</v>
      </c>
      <c r="E82" s="37" t="s">
        <v>13</v>
      </c>
    </row>
    <row r="83" spans="1:5" x14ac:dyDescent="0.2">
      <c r="A83" s="53" t="s">
        <v>1</v>
      </c>
      <c r="B83" s="8">
        <v>1024</v>
      </c>
      <c r="C83" s="8">
        <v>0</v>
      </c>
      <c r="D83" s="12">
        <f>B83*C83/1000000</f>
        <v>0</v>
      </c>
      <c r="E83" s="63"/>
    </row>
    <row r="84" spans="1:5" x14ac:dyDescent="0.2">
      <c r="A84" s="53" t="s">
        <v>2</v>
      </c>
      <c r="B84" s="9">
        <v>1024</v>
      </c>
      <c r="C84" s="9">
        <v>0</v>
      </c>
      <c r="D84" s="13">
        <f>B84*C84/1000000</f>
        <v>0</v>
      </c>
      <c r="E84" s="64"/>
    </row>
    <row r="85" spans="1:5" x14ac:dyDescent="0.2">
      <c r="A85" s="53" t="s">
        <v>3</v>
      </c>
      <c r="B85" s="9">
        <v>1024</v>
      </c>
      <c r="C85" s="9">
        <v>12839734.49</v>
      </c>
      <c r="D85" s="13">
        <f>B85*C85/1000000</f>
        <v>13147.88811776</v>
      </c>
      <c r="E85" s="64"/>
    </row>
    <row r="86" spans="1:5" x14ac:dyDescent="0.2">
      <c r="A86" s="53" t="s">
        <v>4</v>
      </c>
      <c r="B86" s="9">
        <v>1024</v>
      </c>
      <c r="C86" s="9">
        <v>11858946.199999999</v>
      </c>
      <c r="D86" s="13">
        <f>B86*C86/1000000</f>
        <v>12143.5609088</v>
      </c>
      <c r="E86" s="64"/>
    </row>
    <row r="87" spans="1:5" x14ac:dyDescent="0.2">
      <c r="A87" s="53" t="s">
        <v>5</v>
      </c>
      <c r="B87" s="10">
        <v>1024</v>
      </c>
      <c r="C87" s="10">
        <v>8444.08</v>
      </c>
      <c r="D87" s="14">
        <f>B87*C87/1000000</f>
        <v>8.6467379199999996</v>
      </c>
      <c r="E87" s="65"/>
    </row>
    <row r="88" spans="1:5" ht="15.75" x14ac:dyDescent="0.2">
      <c r="A88" s="5"/>
      <c r="B88" s="6" t="s">
        <v>14</v>
      </c>
      <c r="C88" s="7">
        <f>SUM(C83:C87)</f>
        <v>24707124.769999996</v>
      </c>
      <c r="D88" s="7">
        <f>SUM(D83:D87)</f>
        <v>25300.09576448</v>
      </c>
      <c r="E88" s="7">
        <v>24556</v>
      </c>
    </row>
    <row r="94" spans="1:5" ht="18" x14ac:dyDescent="0.2">
      <c r="A94" s="3">
        <v>36800</v>
      </c>
    </row>
    <row r="95" spans="1:5" ht="44.25" x14ac:dyDescent="0.2">
      <c r="A95" s="11" t="s">
        <v>0</v>
      </c>
      <c r="B95" s="11" t="s">
        <v>8</v>
      </c>
      <c r="C95" s="11" t="s">
        <v>9</v>
      </c>
      <c r="D95" s="37" t="s">
        <v>12</v>
      </c>
      <c r="E95" s="37" t="s">
        <v>13</v>
      </c>
    </row>
    <row r="96" spans="1:5" x14ac:dyDescent="0.2">
      <c r="A96" s="53" t="s">
        <v>1</v>
      </c>
      <c r="B96" s="8">
        <v>1022</v>
      </c>
      <c r="C96" s="8">
        <v>5110788.13</v>
      </c>
      <c r="D96" s="12">
        <f>B96*C96/1000000</f>
        <v>5223.2254688599996</v>
      </c>
      <c r="E96" s="63"/>
    </row>
    <row r="97" spans="1:5" x14ac:dyDescent="0.2">
      <c r="A97" s="53" t="s">
        <v>2</v>
      </c>
      <c r="B97" s="9">
        <v>1022</v>
      </c>
      <c r="C97" s="9">
        <v>5044876.47</v>
      </c>
      <c r="D97" s="13">
        <f>B97*C97/1000000</f>
        <v>5155.8637523400002</v>
      </c>
      <c r="E97" s="64"/>
    </row>
    <row r="98" spans="1:5" x14ac:dyDescent="0.2">
      <c r="A98" s="53" t="s">
        <v>3</v>
      </c>
      <c r="B98" s="9">
        <v>1022</v>
      </c>
      <c r="C98" s="9">
        <v>153349.99</v>
      </c>
      <c r="D98" s="13">
        <f>B98*C98/1000000</f>
        <v>156.72368978</v>
      </c>
      <c r="E98" s="64"/>
    </row>
    <row r="99" spans="1:5" x14ac:dyDescent="0.2">
      <c r="A99" s="53" t="s">
        <v>4</v>
      </c>
      <c r="B99" s="9">
        <v>1022</v>
      </c>
      <c r="C99" s="9">
        <v>5153574.8</v>
      </c>
      <c r="D99" s="13">
        <f>B99*C99/1000000</f>
        <v>5266.9534455999992</v>
      </c>
      <c r="E99" s="64"/>
    </row>
    <row r="100" spans="1:5" x14ac:dyDescent="0.2">
      <c r="A100" s="53" t="s">
        <v>5</v>
      </c>
      <c r="B100" s="10">
        <v>1022</v>
      </c>
      <c r="C100" s="10">
        <v>5752.03</v>
      </c>
      <c r="D100" s="14">
        <f>B100*C100/1000000</f>
        <v>5.87857466</v>
      </c>
      <c r="E100" s="65"/>
    </row>
    <row r="101" spans="1:5" ht="15.75" x14ac:dyDescent="0.2">
      <c r="A101" s="5"/>
      <c r="B101" s="6" t="s">
        <v>14</v>
      </c>
      <c r="C101" s="7">
        <f>SUM(C96:C100)</f>
        <v>15468341.42</v>
      </c>
      <c r="D101" s="7">
        <f>SUM(D96:D100)</f>
        <v>15808.64493124</v>
      </c>
      <c r="E101" s="7"/>
    </row>
    <row r="103" spans="1:5" ht="18" x14ac:dyDescent="0.2">
      <c r="A103" s="3">
        <v>36831</v>
      </c>
    </row>
    <row r="104" spans="1:5" ht="44.25" x14ac:dyDescent="0.2">
      <c r="A104" s="11" t="s">
        <v>0</v>
      </c>
      <c r="B104" s="11" t="s">
        <v>8</v>
      </c>
      <c r="C104" s="11" t="s">
        <v>9</v>
      </c>
      <c r="D104" s="37" t="s">
        <v>12</v>
      </c>
      <c r="E104" s="37" t="s">
        <v>13</v>
      </c>
    </row>
    <row r="105" spans="1:5" x14ac:dyDescent="0.2">
      <c r="A105" s="53" t="s">
        <v>1</v>
      </c>
      <c r="B105" s="8">
        <v>1020</v>
      </c>
      <c r="C105" s="8">
        <v>0</v>
      </c>
      <c r="D105" s="12">
        <f>B105*C105/1000000</f>
        <v>0</v>
      </c>
      <c r="E105" s="63"/>
    </row>
    <row r="106" spans="1:5" x14ac:dyDescent="0.2">
      <c r="A106" s="53" t="s">
        <v>2</v>
      </c>
      <c r="B106" s="9">
        <v>1020</v>
      </c>
      <c r="C106" s="9">
        <v>0</v>
      </c>
      <c r="D106" s="13">
        <f>B106*C106/1000000</f>
        <v>0</v>
      </c>
      <c r="E106" s="64"/>
    </row>
    <row r="107" spans="1:5" x14ac:dyDescent="0.2">
      <c r="A107" s="53" t="s">
        <v>3</v>
      </c>
      <c r="B107" s="9">
        <v>1020</v>
      </c>
      <c r="C107" s="9">
        <v>0</v>
      </c>
      <c r="D107" s="13">
        <f>B107*C107/1000000</f>
        <v>0</v>
      </c>
      <c r="E107" s="64"/>
    </row>
    <row r="108" spans="1:5" x14ac:dyDescent="0.2">
      <c r="A108" s="53" t="s">
        <v>4</v>
      </c>
      <c r="B108" s="9">
        <v>1020</v>
      </c>
      <c r="C108" s="9">
        <v>0</v>
      </c>
      <c r="D108" s="13">
        <f>B108*C108/1000000</f>
        <v>0</v>
      </c>
      <c r="E108" s="64"/>
    </row>
    <row r="109" spans="1:5" x14ac:dyDescent="0.2">
      <c r="A109" s="53" t="s">
        <v>5</v>
      </c>
      <c r="B109" s="10">
        <v>1020</v>
      </c>
      <c r="C109" s="10">
        <v>0</v>
      </c>
      <c r="D109" s="14">
        <f>B109*C109/1000000</f>
        <v>0</v>
      </c>
      <c r="E109" s="65"/>
    </row>
    <row r="110" spans="1:5" ht="15.75" x14ac:dyDescent="0.2">
      <c r="A110" s="5"/>
      <c r="B110" s="6" t="s">
        <v>14</v>
      </c>
      <c r="C110" s="7">
        <f>SUM(C105:C109)</f>
        <v>0</v>
      </c>
      <c r="D110" s="7">
        <f>SUM(D105:D109)</f>
        <v>0</v>
      </c>
      <c r="E110" s="7"/>
    </row>
    <row r="112" spans="1:5" ht="18" x14ac:dyDescent="0.2">
      <c r="A112" s="3">
        <v>36861</v>
      </c>
    </row>
    <row r="113" spans="1:5" ht="44.25" x14ac:dyDescent="0.2">
      <c r="A113" s="11" t="s">
        <v>0</v>
      </c>
      <c r="B113" s="11" t="s">
        <v>8</v>
      </c>
      <c r="C113" s="11" t="s">
        <v>9</v>
      </c>
      <c r="D113" s="37" t="s">
        <v>12</v>
      </c>
      <c r="E113" s="37" t="s">
        <v>13</v>
      </c>
    </row>
    <row r="114" spans="1:5" x14ac:dyDescent="0.2">
      <c r="A114" s="53" t="s">
        <v>1</v>
      </c>
      <c r="B114" s="8">
        <v>1020</v>
      </c>
      <c r="C114" s="8">
        <v>0</v>
      </c>
      <c r="D114" s="12">
        <f>B114*C114/1000000</f>
        <v>0</v>
      </c>
      <c r="E114" s="63"/>
    </row>
    <row r="115" spans="1:5" x14ac:dyDescent="0.2">
      <c r="A115" s="53" t="s">
        <v>2</v>
      </c>
      <c r="B115" s="9">
        <v>1020</v>
      </c>
      <c r="C115" s="9">
        <v>0</v>
      </c>
      <c r="D115" s="13">
        <f>B115*C115/1000000</f>
        <v>0</v>
      </c>
      <c r="E115" s="64"/>
    </row>
    <row r="116" spans="1:5" x14ac:dyDescent="0.2">
      <c r="A116" s="53" t="s">
        <v>3</v>
      </c>
      <c r="B116" s="9">
        <v>1020</v>
      </c>
      <c r="C116" s="9">
        <v>0</v>
      </c>
      <c r="D116" s="13">
        <f>B116*C116/1000000</f>
        <v>0</v>
      </c>
      <c r="E116" s="64"/>
    </row>
    <row r="117" spans="1:5" x14ac:dyDescent="0.2">
      <c r="A117" s="53" t="s">
        <v>4</v>
      </c>
      <c r="B117" s="9">
        <v>1020</v>
      </c>
      <c r="C117" s="9">
        <v>0</v>
      </c>
      <c r="D117" s="13">
        <f>B117*C117/1000000</f>
        <v>0</v>
      </c>
      <c r="E117" s="64"/>
    </row>
    <row r="118" spans="1:5" x14ac:dyDescent="0.2">
      <c r="A118" s="53" t="s">
        <v>5</v>
      </c>
      <c r="B118" s="10">
        <v>1020</v>
      </c>
      <c r="C118" s="10">
        <v>0</v>
      </c>
      <c r="D118" s="14">
        <f>B118*C118/1000000</f>
        <v>0</v>
      </c>
      <c r="E118" s="65"/>
    </row>
    <row r="119" spans="1:5" ht="15.75" x14ac:dyDescent="0.2">
      <c r="A119" s="5"/>
      <c r="B119" s="6" t="s">
        <v>14</v>
      </c>
      <c r="C119" s="7">
        <f>SUM(C114:C118)</f>
        <v>0</v>
      </c>
      <c r="D119" s="7">
        <f>SUM(D114:D118)</f>
        <v>0</v>
      </c>
      <c r="E119" s="7"/>
    </row>
    <row r="120" spans="1:5" ht="15.75" x14ac:dyDescent="0.2">
      <c r="A120" s="5"/>
      <c r="B120" s="22"/>
      <c r="C120" s="23"/>
      <c r="D120" s="23"/>
      <c r="E120" s="23"/>
    </row>
    <row r="121" spans="1:5" ht="15.75" x14ac:dyDescent="0.2">
      <c r="A121" s="5"/>
      <c r="B121" s="22"/>
      <c r="C121" s="23"/>
      <c r="D121" s="23"/>
      <c r="E121" s="23"/>
    </row>
    <row r="122" spans="1:5" ht="15.75" x14ac:dyDescent="0.2">
      <c r="A122" s="5"/>
      <c r="B122" s="22"/>
      <c r="C122" s="23"/>
      <c r="D122" s="23"/>
      <c r="E122" s="23"/>
    </row>
    <row r="123" spans="1:5" ht="44.25" x14ac:dyDescent="0.2">
      <c r="A123" s="61" t="s">
        <v>11</v>
      </c>
      <c r="B123" s="62"/>
      <c r="C123" s="37" t="s">
        <v>20</v>
      </c>
      <c r="D123" s="37" t="s">
        <v>19</v>
      </c>
      <c r="E123" s="58"/>
    </row>
    <row r="124" spans="1:5" ht="15.75" x14ac:dyDescent="0.2">
      <c r="A124" s="35" t="s">
        <v>1</v>
      </c>
      <c r="B124" s="33"/>
      <c r="C124" s="32">
        <f t="shared" ref="C124:D128" si="0">+C3+C12+C21+C34+C43+C52+C65+C74+C83+C96+C105+C114</f>
        <v>585202877.84000003</v>
      </c>
      <c r="D124" s="32">
        <f t="shared" si="0"/>
        <v>599630.57967587002</v>
      </c>
      <c r="E124" s="59"/>
    </row>
    <row r="125" spans="1:5" ht="15.75" x14ac:dyDescent="0.2">
      <c r="A125" s="31" t="s">
        <v>2</v>
      </c>
      <c r="B125" s="33"/>
      <c r="C125" s="32">
        <f t="shared" si="0"/>
        <v>513286599.60000008</v>
      </c>
      <c r="D125" s="32">
        <f t="shared" si="0"/>
        <v>526906.93437149993</v>
      </c>
      <c r="E125" s="59"/>
    </row>
    <row r="126" spans="1:5" ht="15.75" x14ac:dyDescent="0.2">
      <c r="A126" s="31" t="s">
        <v>3</v>
      </c>
      <c r="B126" s="33"/>
      <c r="C126" s="32">
        <f t="shared" si="0"/>
        <v>458796057.03999996</v>
      </c>
      <c r="D126" s="32">
        <f t="shared" si="0"/>
        <v>472528.96146721992</v>
      </c>
      <c r="E126" s="59"/>
    </row>
    <row r="127" spans="1:5" ht="15.75" x14ac:dyDescent="0.2">
      <c r="A127" s="31" t="s">
        <v>4</v>
      </c>
      <c r="B127" s="33"/>
      <c r="C127" s="32">
        <f t="shared" si="0"/>
        <v>492004421.60999995</v>
      </c>
      <c r="D127" s="32">
        <f t="shared" si="0"/>
        <v>506130.11946396</v>
      </c>
      <c r="E127" s="59"/>
    </row>
    <row r="128" spans="1:5" ht="15.75" x14ac:dyDescent="0.2">
      <c r="A128" s="31" t="s">
        <v>5</v>
      </c>
      <c r="B128" s="34"/>
      <c r="C128" s="32">
        <f t="shared" si="0"/>
        <v>303564.79000000004</v>
      </c>
      <c r="D128" s="32">
        <f t="shared" si="0"/>
        <v>309.42156190000009</v>
      </c>
      <c r="E128" s="60"/>
    </row>
    <row r="129" spans="1:5" x14ac:dyDescent="0.2">
      <c r="A129" s="4"/>
      <c r="B129" s="36"/>
      <c r="C129" s="4"/>
      <c r="D129" s="4"/>
      <c r="E129" s="4"/>
    </row>
    <row r="130" spans="1:5" x14ac:dyDescent="0.2">
      <c r="A130" s="4"/>
      <c r="B130" s="36"/>
      <c r="C130" s="4"/>
      <c r="D130" s="4"/>
      <c r="E130" s="4"/>
    </row>
    <row r="131" spans="1:5" x14ac:dyDescent="0.2">
      <c r="A131" s="4"/>
      <c r="B131" s="36"/>
      <c r="C131" s="55" t="s">
        <v>21</v>
      </c>
      <c r="D131" s="55" t="s">
        <v>16</v>
      </c>
      <c r="E131" s="55" t="s">
        <v>16</v>
      </c>
    </row>
    <row r="132" spans="1:5" ht="15.75" thickBot="1" x14ac:dyDescent="0.25">
      <c r="C132" s="54" t="s">
        <v>22</v>
      </c>
      <c r="D132" s="54" t="s">
        <v>17</v>
      </c>
      <c r="E132" s="54" t="s">
        <v>18</v>
      </c>
    </row>
    <row r="133" spans="1:5" ht="18.75" thickBot="1" x14ac:dyDescent="0.25">
      <c r="B133" s="19" t="s">
        <v>10</v>
      </c>
      <c r="C133" s="20">
        <f>+C119+C110+C101+C88+C79+C70+C57+C48+C39+C26+C17+C8</f>
        <v>2049593520.8800001</v>
      </c>
      <c r="D133" s="21">
        <f>1031*C133/1000000</f>
        <v>2113130.9200272802</v>
      </c>
      <c r="E133" s="21">
        <f>+E8+E17+E26+E39+E48+E57+E70+E79+E88+E101+E110+E119</f>
        <v>2052772</v>
      </c>
    </row>
    <row r="135" spans="1:5" x14ac:dyDescent="0.2">
      <c r="D135" s="57"/>
    </row>
  </sheetData>
  <mergeCells count="14">
    <mergeCell ref="E96:E100"/>
    <mergeCell ref="E105:E109"/>
    <mergeCell ref="E114:E118"/>
    <mergeCell ref="E123:E128"/>
    <mergeCell ref="A123:B123"/>
    <mergeCell ref="E3:E7"/>
    <mergeCell ref="E12:E16"/>
    <mergeCell ref="E21:E25"/>
    <mergeCell ref="E34:E38"/>
    <mergeCell ref="E43:E47"/>
    <mergeCell ref="E52:E56"/>
    <mergeCell ref="E65:E69"/>
    <mergeCell ref="E74:E78"/>
    <mergeCell ref="E83:E87"/>
  </mergeCells>
  <printOptions horizontalCentered="1"/>
  <pageMargins left="0.25" right="0.25" top="1" bottom="0.25" header="0.5" footer="0.25"/>
  <pageSetup scale="96" orientation="landscape" horizontalDpi="1200" verticalDpi="1200" r:id="rId1"/>
  <headerFooter alignWithMargins="0">
    <oddHeader>&amp;C&amp;"Arial,Bold"&amp;20BROWNSVILLE POWER I&amp;18  &amp;10
&amp;14 &amp;U2000&amp;U Monthly Fuel Heat Content/Fuel Usage and Total Heat Input Log</oddHeader>
  </headerFooter>
  <rowBreaks count="4" manualBreakCount="4">
    <brk id="31" max="16383" man="1"/>
    <brk id="62" max="16383" man="1"/>
    <brk id="93" max="16383" man="1"/>
    <brk id="120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1999</vt:lpstr>
      <vt:lpstr>2000</vt:lpstr>
      <vt:lpstr>Sheet3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Felienne</cp:lastModifiedBy>
  <cp:lastPrinted>2000-11-21T17:47:12Z</cp:lastPrinted>
  <dcterms:created xsi:type="dcterms:W3CDTF">2000-03-12T20:15:39Z</dcterms:created>
  <dcterms:modified xsi:type="dcterms:W3CDTF">2014-09-03T11:19:09Z</dcterms:modified>
</cp:coreProperties>
</file>