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877" activeTab="1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3">'EPC DETAIL X 2 LM 6000'!$B$2:$D$93</definedName>
    <definedName name="_xlnm.Print_Area" localSheetId="4">FINANCE!$B$2:$N$45</definedName>
    <definedName name="_xlnm.Print_Area" localSheetId="2">'OPERATIONAL CHARACTERISTICS'!$B$2:$H$36</definedName>
    <definedName name="_xlnm.Print_Area" localSheetId="1">PROJECTCONFIGURATION!$A$1:$K$37</definedName>
    <definedName name="_xlnm.Print_Area" localSheetId="6">SOURCEDATA!$A$1:$P$53</definedName>
    <definedName name="_xlnm.Print_Area" localSheetId="0">SUMMARY!$B$1:$J$32</definedName>
    <definedName name="_xlnm.Print_Area" localSheetId="5">'TURBINE AVAILABILITY'!$B$2:$E$17</definedName>
  </definedNames>
  <calcPr calcId="152511" calcMode="manual" iterate="1"/>
</workbook>
</file>

<file path=xl/calcChain.xml><?xml version="1.0" encoding="utf-8"?>
<calcChain xmlns="http://schemas.openxmlformats.org/spreadsheetml/2006/main">
  <c r="A5" i="9" l="1"/>
  <c r="A6" i="9" s="1"/>
  <c r="A7" i="9" s="1"/>
  <c r="A8" i="9"/>
  <c r="A9" i="9" s="1"/>
  <c r="A15" i="9" s="1"/>
  <c r="A21" i="9" s="1"/>
  <c r="A22" i="9" s="1"/>
  <c r="A23" i="9" s="1"/>
  <c r="A24" i="9" s="1"/>
  <c r="A25" i="9" s="1"/>
  <c r="A29" i="9"/>
  <c r="A30" i="9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8" i="1"/>
  <c r="I15" i="1"/>
  <c r="K15" i="1"/>
  <c r="F17" i="1"/>
  <c r="I17" i="1"/>
  <c r="I35" i="1" s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I63" i="1"/>
  <c r="K63" i="1"/>
  <c r="I64" i="1"/>
  <c r="K64" i="1"/>
  <c r="K68" i="1" s="1"/>
  <c r="I65" i="1"/>
  <c r="K65" i="1"/>
  <c r="D66" i="1"/>
  <c r="I66" i="1" s="1"/>
  <c r="K66" i="1"/>
  <c r="I67" i="1"/>
  <c r="K67" i="1"/>
  <c r="D68" i="1"/>
  <c r="F68" i="1"/>
  <c r="F70" i="1" s="1"/>
  <c r="D70" i="1"/>
  <c r="I72" i="1"/>
  <c r="K72" i="1"/>
  <c r="I73" i="1"/>
  <c r="I74" i="1" s="1"/>
  <c r="K73" i="1"/>
  <c r="D74" i="1"/>
  <c r="F74" i="1"/>
  <c r="I76" i="1"/>
  <c r="K76" i="1"/>
  <c r="K79" i="1" s="1"/>
  <c r="I77" i="1"/>
  <c r="K77" i="1"/>
  <c r="I78" i="1"/>
  <c r="I79" i="1" s="1"/>
  <c r="K78" i="1"/>
  <c r="D79" i="1"/>
  <c r="F79" i="1"/>
  <c r="F81" i="1"/>
  <c r="I83" i="1"/>
  <c r="K83" i="1"/>
  <c r="I84" i="1"/>
  <c r="I86" i="1" s="1"/>
  <c r="K84" i="1"/>
  <c r="I85" i="1"/>
  <c r="K85" i="1"/>
  <c r="D86" i="1"/>
  <c r="F86" i="1"/>
  <c r="J87" i="1"/>
  <c r="J97" i="1" s="1"/>
  <c r="L87" i="1"/>
  <c r="L97" i="1" s="1"/>
  <c r="M87" i="1"/>
  <c r="E88" i="1"/>
  <c r="J88" i="1"/>
  <c r="E89" i="1"/>
  <c r="J89" i="1"/>
  <c r="F92" i="1"/>
  <c r="E95" i="1"/>
  <c r="G95" i="1"/>
  <c r="J95" i="1"/>
  <c r="L95" i="1"/>
  <c r="M95" i="1"/>
  <c r="E97" i="1"/>
  <c r="G97" i="1"/>
  <c r="M97" i="1"/>
  <c r="D98" i="1"/>
  <c r="F98" i="1"/>
  <c r="K98" i="1" s="1"/>
  <c r="K101" i="1" s="1"/>
  <c r="I99" i="1"/>
  <c r="K99" i="1"/>
  <c r="I100" i="1"/>
  <c r="K100" i="1"/>
  <c r="F101" i="1"/>
  <c r="C14" i="8"/>
  <c r="C15" i="8" s="1"/>
  <c r="C16" i="8"/>
  <c r="C17" i="8" s="1"/>
  <c r="C18" i="8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Q29" i="8"/>
  <c r="R29" i="8"/>
  <c r="S29" i="8"/>
  <c r="Q30" i="8"/>
  <c r="R30" i="8"/>
  <c r="S30" i="8" s="1"/>
  <c r="Q31" i="8"/>
  <c r="R31" i="8"/>
  <c r="S31" i="8" s="1"/>
  <c r="Q32" i="8"/>
  <c r="R32" i="8"/>
  <c r="Q33" i="8"/>
  <c r="R33" i="8"/>
  <c r="S33" i="8"/>
  <c r="Q34" i="8"/>
  <c r="R34" i="8"/>
  <c r="S34" i="8" s="1"/>
  <c r="Q35" i="8"/>
  <c r="R35" i="8"/>
  <c r="S35" i="8" s="1"/>
  <c r="Q36" i="8"/>
  <c r="R36" i="8"/>
  <c r="S36" i="8" s="1"/>
  <c r="Q37" i="8"/>
  <c r="R37" i="8"/>
  <c r="S37" i="8"/>
  <c r="Q38" i="8"/>
  <c r="R38" i="8"/>
  <c r="S38" i="8" s="1"/>
  <c r="L249" i="8"/>
  <c r="M249" i="8"/>
  <c r="N249" i="8" s="1"/>
  <c r="L250" i="8"/>
  <c r="M250" i="8"/>
  <c r="N250" i="8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L256" i="8"/>
  <c r="M256" i="8"/>
  <c r="N256" i="8" s="1"/>
  <c r="L257" i="8"/>
  <c r="M257" i="8"/>
  <c r="N257" i="8" s="1"/>
  <c r="L258" i="8"/>
  <c r="N258" i="8" s="1"/>
  <c r="M258" i="8"/>
  <c r="L259" i="8"/>
  <c r="M259" i="8"/>
  <c r="N259" i="8" s="1"/>
  <c r="L260" i="8"/>
  <c r="M260" i="8"/>
  <c r="L261" i="8"/>
  <c r="M261" i="8"/>
  <c r="L262" i="8"/>
  <c r="M262" i="8"/>
  <c r="N262" i="8"/>
  <c r="L263" i="8"/>
  <c r="N263" i="8" s="1"/>
  <c r="M263" i="8"/>
  <c r="L264" i="8"/>
  <c r="M264" i="8"/>
  <c r="N264" i="8"/>
  <c r="L265" i="8"/>
  <c r="M265" i="8"/>
  <c r="N265" i="8" s="1"/>
  <c r="L266" i="8"/>
  <c r="M266" i="8"/>
  <c r="N266" i="8" s="1"/>
  <c r="L267" i="8"/>
  <c r="M267" i="8"/>
  <c r="N267" i="8" s="1"/>
  <c r="L268" i="8"/>
  <c r="M268" i="8"/>
  <c r="N268" i="8" s="1"/>
  <c r="L269" i="8"/>
  <c r="M269" i="8"/>
  <c r="L270" i="8"/>
  <c r="N270" i="8" s="1"/>
  <c r="M270" i="8"/>
  <c r="L271" i="8"/>
  <c r="M271" i="8"/>
  <c r="N271" i="8"/>
  <c r="L272" i="8"/>
  <c r="M272" i="8"/>
  <c r="N272" i="8"/>
  <c r="L273" i="8"/>
  <c r="M273" i="8"/>
  <c r="N273" i="8" s="1"/>
  <c r="L274" i="8"/>
  <c r="M274" i="8"/>
  <c r="N274" i="8" s="1"/>
  <c r="L275" i="8"/>
  <c r="M275" i="8"/>
  <c r="N275" i="8" s="1"/>
  <c r="L276" i="8"/>
  <c r="M276" i="8"/>
  <c r="L277" i="8"/>
  <c r="M277" i="8"/>
  <c r="L278" i="8"/>
  <c r="M278" i="8"/>
  <c r="N278" i="8"/>
  <c r="L279" i="8"/>
  <c r="N279" i="8" s="1"/>
  <c r="M279" i="8"/>
  <c r="L280" i="8"/>
  <c r="M280" i="8"/>
  <c r="N280" i="8"/>
  <c r="L281" i="8"/>
  <c r="M281" i="8"/>
  <c r="N281" i="8" s="1"/>
  <c r="L282" i="8"/>
  <c r="M282" i="8"/>
  <c r="N282" i="8" s="1"/>
  <c r="L283" i="8"/>
  <c r="M283" i="8"/>
  <c r="N283" i="8" s="1"/>
  <c r="L284" i="8"/>
  <c r="M284" i="8"/>
  <c r="N284" i="8" s="1"/>
  <c r="L285" i="8"/>
  <c r="M285" i="8"/>
  <c r="L286" i="8"/>
  <c r="N286" i="8" s="1"/>
  <c r="M286" i="8"/>
  <c r="L287" i="8"/>
  <c r="M287" i="8"/>
  <c r="N287" i="8"/>
  <c r="L288" i="8"/>
  <c r="M288" i="8"/>
  <c r="N288" i="8"/>
  <c r="L289" i="8"/>
  <c r="M289" i="8"/>
  <c r="N289" i="8" s="1"/>
  <c r="L290" i="8"/>
  <c r="M290" i="8"/>
  <c r="N290" i="8" s="1"/>
  <c r="L291" i="8"/>
  <c r="M291" i="8"/>
  <c r="N291" i="8" s="1"/>
  <c r="L292" i="8"/>
  <c r="M292" i="8"/>
  <c r="L293" i="8"/>
  <c r="M293" i="8"/>
  <c r="L294" i="8"/>
  <c r="M294" i="8"/>
  <c r="N294" i="8"/>
  <c r="L295" i="8"/>
  <c r="N295" i="8" s="1"/>
  <c r="M295" i="8"/>
  <c r="L296" i="8"/>
  <c r="M296" i="8"/>
  <c r="N296" i="8"/>
  <c r="L297" i="8"/>
  <c r="M297" i="8"/>
  <c r="N297" i="8" s="1"/>
  <c r="L298" i="8"/>
  <c r="M298" i="8"/>
  <c r="N298" i="8" s="1"/>
  <c r="L299" i="8"/>
  <c r="M299" i="8"/>
  <c r="N299" i="8" s="1"/>
  <c r="L300" i="8"/>
  <c r="M300" i="8"/>
  <c r="N300" i="8" s="1"/>
  <c r="L301" i="8"/>
  <c r="M301" i="8"/>
  <c r="L302" i="8"/>
  <c r="N302" i="8" s="1"/>
  <c r="M302" i="8"/>
  <c r="L303" i="8"/>
  <c r="M303" i="8"/>
  <c r="N303" i="8"/>
  <c r="L304" i="8"/>
  <c r="M304" i="8"/>
  <c r="N304" i="8"/>
  <c r="L305" i="8"/>
  <c r="M305" i="8"/>
  <c r="N305" i="8" s="1"/>
  <c r="L306" i="8"/>
  <c r="M306" i="8"/>
  <c r="N306" i="8" s="1"/>
  <c r="L307" i="8"/>
  <c r="M307" i="8"/>
  <c r="N307" i="8" s="1"/>
  <c r="L308" i="8"/>
  <c r="M308" i="8"/>
  <c r="L309" i="8"/>
  <c r="M309" i="8"/>
  <c r="L310" i="8"/>
  <c r="M310" i="8"/>
  <c r="N310" i="8"/>
  <c r="L311" i="8"/>
  <c r="N311" i="8" s="1"/>
  <c r="M311" i="8"/>
  <c r="L312" i="8"/>
  <c r="M312" i="8"/>
  <c r="N312" i="8"/>
  <c r="L313" i="8"/>
  <c r="M313" i="8"/>
  <c r="N313" i="8" s="1"/>
  <c r="L314" i="8"/>
  <c r="M314" i="8"/>
  <c r="N314" i="8" s="1"/>
  <c r="L315" i="8"/>
  <c r="M315" i="8"/>
  <c r="N315" i="8" s="1"/>
  <c r="L316" i="8"/>
  <c r="M316" i="8"/>
  <c r="N316" i="8" s="1"/>
  <c r="L317" i="8"/>
  <c r="M317" i="8"/>
  <c r="L318" i="8"/>
  <c r="N318" i="8" s="1"/>
  <c r="M318" i="8"/>
  <c r="L319" i="8"/>
  <c r="M319" i="8"/>
  <c r="N319" i="8"/>
  <c r="L320" i="8"/>
  <c r="M320" i="8"/>
  <c r="N320" i="8"/>
  <c r="L321" i="8"/>
  <c r="M321" i="8"/>
  <c r="N321" i="8" s="1"/>
  <c r="L322" i="8"/>
  <c r="M322" i="8"/>
  <c r="N322" i="8" s="1"/>
  <c r="L323" i="8"/>
  <c r="M323" i="8"/>
  <c r="N323" i="8" s="1"/>
  <c r="L324" i="8"/>
  <c r="M324" i="8"/>
  <c r="L325" i="8"/>
  <c r="M325" i="8"/>
  <c r="L326" i="8"/>
  <c r="M326" i="8"/>
  <c r="N326" i="8"/>
  <c r="L327" i="8"/>
  <c r="N327" i="8" s="1"/>
  <c r="M327" i="8"/>
  <c r="L328" i="8"/>
  <c r="M328" i="8"/>
  <c r="N328" i="8"/>
  <c r="L329" i="8"/>
  <c r="M329" i="8"/>
  <c r="N329" i="8" s="1"/>
  <c r="L330" i="8"/>
  <c r="M330" i="8"/>
  <c r="N330" i="8" s="1"/>
  <c r="L331" i="8"/>
  <c r="M331" i="8"/>
  <c r="N331" i="8" s="1"/>
  <c r="L332" i="8"/>
  <c r="M332" i="8"/>
  <c r="N332" i="8" s="1"/>
  <c r="L333" i="8"/>
  <c r="M333" i="8"/>
  <c r="L334" i="8"/>
  <c r="N334" i="8" s="1"/>
  <c r="M334" i="8"/>
  <c r="L335" i="8"/>
  <c r="M335" i="8"/>
  <c r="N335" i="8"/>
  <c r="L336" i="8"/>
  <c r="M336" i="8"/>
  <c r="N336" i="8"/>
  <c r="L337" i="8"/>
  <c r="M337" i="8"/>
  <c r="N337" i="8" s="1"/>
  <c r="L338" i="8"/>
  <c r="M338" i="8"/>
  <c r="N338" i="8" s="1"/>
  <c r="L339" i="8"/>
  <c r="M339" i="8"/>
  <c r="N339" i="8" s="1"/>
  <c r="L340" i="8"/>
  <c r="M340" i="8"/>
  <c r="L341" i="8"/>
  <c r="M341" i="8"/>
  <c r="L342" i="8"/>
  <c r="M342" i="8"/>
  <c r="N342" i="8"/>
  <c r="L343" i="8"/>
  <c r="N343" i="8" s="1"/>
  <c r="M343" i="8"/>
  <c r="L344" i="8"/>
  <c r="M344" i="8"/>
  <c r="N344" i="8"/>
  <c r="L345" i="8"/>
  <c r="M345" i="8"/>
  <c r="N345" i="8" s="1"/>
  <c r="L346" i="8"/>
  <c r="M346" i="8"/>
  <c r="N346" i="8" s="1"/>
  <c r="L347" i="8"/>
  <c r="M347" i="8"/>
  <c r="N347" i="8" s="1"/>
  <c r="L348" i="8"/>
  <c r="M348" i="8"/>
  <c r="N348" i="8" s="1"/>
  <c r="L349" i="8"/>
  <c r="M349" i="8"/>
  <c r="L350" i="8"/>
  <c r="N350" i="8" s="1"/>
  <c r="M350" i="8"/>
  <c r="L351" i="8"/>
  <c r="M351" i="8"/>
  <c r="N351" i="8"/>
  <c r="L352" i="8"/>
  <c r="M352" i="8"/>
  <c r="N352" i="8"/>
  <c r="L353" i="8"/>
  <c r="M353" i="8"/>
  <c r="N353" i="8" s="1"/>
  <c r="L354" i="8"/>
  <c r="M354" i="8"/>
  <c r="N354" i="8" s="1"/>
  <c r="L355" i="8"/>
  <c r="M355" i="8"/>
  <c r="N355" i="8" s="1"/>
  <c r="L356" i="8"/>
  <c r="M356" i="8"/>
  <c r="L357" i="8"/>
  <c r="M357" i="8"/>
  <c r="L358" i="8"/>
  <c r="M358" i="8"/>
  <c r="N358" i="8"/>
  <c r="L359" i="8"/>
  <c r="N359" i="8" s="1"/>
  <c r="M359" i="8"/>
  <c r="L360" i="8"/>
  <c r="M360" i="8"/>
  <c r="N360" i="8"/>
  <c r="L361" i="8"/>
  <c r="M361" i="8"/>
  <c r="N361" i="8" s="1"/>
  <c r="L362" i="8"/>
  <c r="M362" i="8"/>
  <c r="N362" i="8" s="1"/>
  <c r="L363" i="8"/>
  <c r="M363" i="8"/>
  <c r="N363" i="8" s="1"/>
  <c r="L364" i="8"/>
  <c r="M364" i="8"/>
  <c r="N364" i="8" s="1"/>
  <c r="L365" i="8"/>
  <c r="M365" i="8"/>
  <c r="L366" i="8"/>
  <c r="N366" i="8" s="1"/>
  <c r="M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C15" i="2"/>
  <c r="E42" i="2"/>
  <c r="I13" i="3"/>
  <c r="I22" i="3"/>
  <c r="I25" i="3"/>
  <c r="I28" i="3"/>
  <c r="M34" i="3"/>
  <c r="M35" i="3"/>
  <c r="B65" i="3"/>
  <c r="C65" i="3"/>
  <c r="D65" i="3"/>
  <c r="I10" i="3" s="1"/>
  <c r="E65" i="3"/>
  <c r="F65" i="3"/>
  <c r="I16" i="3" s="1"/>
  <c r="E16" i="3" s="1"/>
  <c r="G65" i="3"/>
  <c r="H65" i="3"/>
  <c r="E19" i="3" s="1"/>
  <c r="I65" i="3"/>
  <c r="J65" i="3"/>
  <c r="K65" i="3"/>
  <c r="L65" i="3"/>
  <c r="I34" i="3" s="1"/>
  <c r="M65" i="3"/>
  <c r="B4" i="4"/>
  <c r="D4" i="4" s="1"/>
  <c r="C4" i="4"/>
  <c r="F4" i="4"/>
  <c r="G4" i="4"/>
  <c r="H4" i="4"/>
  <c r="I4" i="4"/>
  <c r="J4" i="4"/>
  <c r="K4" i="4"/>
  <c r="B6" i="4"/>
  <c r="C6" i="4" s="1"/>
  <c r="C7" i="4" s="1"/>
  <c r="D6" i="4"/>
  <c r="E6" i="4"/>
  <c r="E7" i="4" s="1"/>
  <c r="F6" i="4"/>
  <c r="F7" i="4" s="1"/>
  <c r="G6" i="4"/>
  <c r="H6" i="4"/>
  <c r="H7" i="4" s="1"/>
  <c r="I6" i="4"/>
  <c r="I7" i="4" s="1"/>
  <c r="J6" i="4"/>
  <c r="B7" i="4"/>
  <c r="D7" i="4"/>
  <c r="G7" i="4"/>
  <c r="J7" i="4"/>
  <c r="C13" i="4"/>
  <c r="C20" i="4" s="1"/>
  <c r="D13" i="4"/>
  <c r="D24" i="4" s="1"/>
  <c r="C19" i="4"/>
  <c r="C23" i="4"/>
  <c r="D23" i="4"/>
  <c r="C24" i="4"/>
  <c r="C31" i="4"/>
  <c r="D31" i="4"/>
  <c r="E31" i="4"/>
  <c r="F31" i="4"/>
  <c r="G31" i="4"/>
  <c r="H31" i="4"/>
  <c r="I31" i="4"/>
  <c r="J31" i="4"/>
  <c r="K31" i="4"/>
  <c r="B33" i="4"/>
  <c r="C40" i="4" s="1"/>
  <c r="C33" i="4"/>
  <c r="D33" i="4"/>
  <c r="E33" i="4"/>
  <c r="E34" i="4" s="1"/>
  <c r="F33" i="4"/>
  <c r="F53" i="4" s="1"/>
  <c r="G33" i="4"/>
  <c r="G34" i="4" s="1"/>
  <c r="H33" i="4"/>
  <c r="H53" i="4" s="1"/>
  <c r="H54" i="4" s="1"/>
  <c r="I33" i="4"/>
  <c r="I34" i="4" s="1"/>
  <c r="J33" i="4"/>
  <c r="J34" i="4" s="1"/>
  <c r="K33" i="4"/>
  <c r="B34" i="4"/>
  <c r="C34" i="4"/>
  <c r="D34" i="4"/>
  <c r="F34" i="4"/>
  <c r="K34" i="4"/>
  <c r="P40" i="4"/>
  <c r="P47" i="4" s="1"/>
  <c r="B53" i="4"/>
  <c r="C53" i="4"/>
  <c r="C56" i="4" s="1"/>
  <c r="D53" i="4"/>
  <c r="D54" i="4" s="1"/>
  <c r="E53" i="4"/>
  <c r="G53" i="4"/>
  <c r="J53" i="4"/>
  <c r="K53" i="4"/>
  <c r="K56" i="4" s="1"/>
  <c r="K57" i="4" s="1"/>
  <c r="J54" i="4"/>
  <c r="B56" i="4"/>
  <c r="D56" i="4"/>
  <c r="D57" i="4" s="1"/>
  <c r="J56" i="4"/>
  <c r="J57" i="4" s="1"/>
  <c r="C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 s="1"/>
  <c r="D72" i="4"/>
  <c r="I6" i="5" s="1"/>
  <c r="D74" i="4"/>
  <c r="D76" i="4"/>
  <c r="D5" i="5"/>
  <c r="M10" i="5"/>
  <c r="I16" i="5" s="1"/>
  <c r="I15" i="5"/>
  <c r="C30" i="5"/>
  <c r="E22" i="6"/>
  <c r="F56" i="4" l="1"/>
  <c r="F57" i="4" s="1"/>
  <c r="F54" i="4"/>
  <c r="C41" i="4"/>
  <c r="C42" i="4"/>
  <c r="C45" i="4"/>
  <c r="D40" i="4"/>
  <c r="C44" i="4"/>
  <c r="G54" i="4"/>
  <c r="G56" i="4"/>
  <c r="G57" i="4" s="1"/>
  <c r="I10" i="5"/>
  <c r="I11" i="5"/>
  <c r="I13" i="5"/>
  <c r="K54" i="4"/>
  <c r="E54" i="4"/>
  <c r="E56" i="4"/>
  <c r="E57" i="4" s="1"/>
  <c r="H10" i="2"/>
  <c r="H12" i="2" s="1"/>
  <c r="H14" i="2" s="1"/>
  <c r="E10" i="2"/>
  <c r="D18" i="4"/>
  <c r="D16" i="4"/>
  <c r="N357" i="8"/>
  <c r="N341" i="8"/>
  <c r="N325" i="8"/>
  <c r="N309" i="8"/>
  <c r="N293" i="8"/>
  <c r="N277" i="8"/>
  <c r="N261" i="8"/>
  <c r="K35" i="1"/>
  <c r="K61" i="1"/>
  <c r="I31" i="3"/>
  <c r="E4" i="3"/>
  <c r="I4" i="3" s="1"/>
  <c r="I7" i="3"/>
  <c r="H56" i="4"/>
  <c r="H57" i="4" s="1"/>
  <c r="D22" i="4"/>
  <c r="D20" i="4"/>
  <c r="C16" i="4"/>
  <c r="G10" i="2"/>
  <c r="G12" i="2" s="1"/>
  <c r="G14" i="2" s="1"/>
  <c r="F12" i="2"/>
  <c r="F14" i="2" s="1"/>
  <c r="D81" i="1"/>
  <c r="D92" i="1" s="1"/>
  <c r="I12" i="5"/>
  <c r="C54" i="4"/>
  <c r="P45" i="4"/>
  <c r="P48" i="4" s="1"/>
  <c r="H34" i="4"/>
  <c r="F10" i="2"/>
  <c r="E12" i="2"/>
  <c r="E14" i="2" s="1"/>
  <c r="N356" i="8"/>
  <c r="N340" i="8"/>
  <c r="N324" i="8"/>
  <c r="N308" i="8"/>
  <c r="N292" i="8"/>
  <c r="N276" i="8"/>
  <c r="N260" i="8"/>
  <c r="I81" i="1"/>
  <c r="I92" i="1" s="1"/>
  <c r="E13" i="4"/>
  <c r="D17" i="4"/>
  <c r="D21" i="4"/>
  <c r="D25" i="4"/>
  <c r="D19" i="4"/>
  <c r="C18" i="4"/>
  <c r="C22" i="4"/>
  <c r="C17" i="4"/>
  <c r="C21" i="4"/>
  <c r="C25" i="4"/>
  <c r="N365" i="8"/>
  <c r="N349" i="8"/>
  <c r="N333" i="8"/>
  <c r="N317" i="8"/>
  <c r="N301" i="8"/>
  <c r="N285" i="8"/>
  <c r="N269" i="8"/>
  <c r="I53" i="4"/>
  <c r="K6" i="4"/>
  <c r="K7" i="4" s="1"/>
  <c r="E4" i="4"/>
  <c r="I19" i="3"/>
  <c r="F103" i="1"/>
  <c r="F104" i="1" s="1"/>
  <c r="G92" i="1"/>
  <c r="F93" i="1"/>
  <c r="N255" i="8"/>
  <c r="I98" i="1"/>
  <c r="I101" i="1" s="1"/>
  <c r="D101" i="1"/>
  <c r="K70" i="1"/>
  <c r="S32" i="8"/>
  <c r="K86" i="1"/>
  <c r="K74" i="1"/>
  <c r="K81" i="1" s="1"/>
  <c r="K92" i="1" s="1"/>
  <c r="I68" i="1"/>
  <c r="I70" i="1" s="1"/>
  <c r="L92" i="1" l="1"/>
  <c r="M92" i="1"/>
  <c r="K103" i="1"/>
  <c r="K104" i="1" s="1"/>
  <c r="K93" i="1"/>
  <c r="E19" i="4"/>
  <c r="E23" i="4"/>
  <c r="E18" i="4"/>
  <c r="E22" i="4"/>
  <c r="E17" i="4"/>
  <c r="F13" i="4"/>
  <c r="E24" i="4"/>
  <c r="E20" i="4"/>
  <c r="E16" i="4"/>
  <c r="E25" i="4"/>
  <c r="E21" i="4"/>
  <c r="D93" i="1"/>
  <c r="D103" i="1"/>
  <c r="D104" i="1" s="1"/>
  <c r="E92" i="1"/>
  <c r="I103" i="1"/>
  <c r="I104" i="1" s="1"/>
  <c r="I93" i="1"/>
  <c r="J92" i="1"/>
  <c r="B14" i="2"/>
  <c r="D7" i="5"/>
  <c r="D6" i="5"/>
  <c r="I37" i="3"/>
  <c r="I56" i="4"/>
  <c r="I57" i="4" s="1"/>
  <c r="I54" i="4"/>
  <c r="G94" i="1"/>
  <c r="G96" i="1"/>
  <c r="D45" i="4"/>
  <c r="D42" i="4"/>
  <c r="D41" i="4"/>
  <c r="E40" i="4"/>
  <c r="D44" i="4"/>
  <c r="D43" i="4"/>
  <c r="B12" i="2"/>
  <c r="K31" i="3" s="1"/>
  <c r="E7" i="3"/>
  <c r="F40" i="4" l="1"/>
  <c r="E41" i="4"/>
  <c r="E43" i="4"/>
  <c r="E42" i="4"/>
  <c r="E45" i="4"/>
  <c r="E44" i="4"/>
  <c r="I39" i="3"/>
  <c r="D10" i="5"/>
  <c r="D12" i="5" s="1"/>
  <c r="D14" i="5" s="1"/>
  <c r="D15" i="5" s="1"/>
  <c r="E96" i="1"/>
  <c r="E94" i="1"/>
  <c r="G13" i="4"/>
  <c r="F18" i="4"/>
  <c r="F22" i="4"/>
  <c r="F21" i="4"/>
  <c r="F23" i="4"/>
  <c r="F17" i="4"/>
  <c r="F19" i="4"/>
  <c r="F16" i="4"/>
  <c r="F24" i="4"/>
  <c r="F20" i="4"/>
  <c r="F25" i="4"/>
  <c r="M96" i="1"/>
  <c r="M94" i="1"/>
  <c r="R12" i="8"/>
  <c r="R13" i="8"/>
  <c r="R17" i="8"/>
  <c r="R21" i="8"/>
  <c r="R25" i="8"/>
  <c r="R11" i="8"/>
  <c r="R15" i="8"/>
  <c r="R19" i="8"/>
  <c r="R23" i="8"/>
  <c r="R27" i="8"/>
  <c r="R18" i="8"/>
  <c r="R26" i="8"/>
  <c r="R9" i="8"/>
  <c r="R20" i="8"/>
  <c r="R10" i="8"/>
  <c r="I17" i="5"/>
  <c r="R16" i="8"/>
  <c r="R14" i="8"/>
  <c r="R22" i="8"/>
  <c r="R24" i="8"/>
  <c r="L94" i="1"/>
  <c r="L96" i="1"/>
  <c r="I7" i="5"/>
  <c r="F7" i="8" s="1"/>
  <c r="K10" i="3"/>
  <c r="K25" i="3"/>
  <c r="K16" i="3"/>
  <c r="K22" i="3"/>
  <c r="K28" i="3"/>
  <c r="K34" i="3"/>
  <c r="K13" i="3"/>
  <c r="J94" i="1"/>
  <c r="J96" i="1"/>
  <c r="K7" i="3"/>
  <c r="K19" i="3"/>
  <c r="K4" i="3"/>
  <c r="D19" i="5" l="1"/>
  <c r="S8" i="8" s="1"/>
  <c r="D20" i="5"/>
  <c r="G16" i="4"/>
  <c r="G20" i="4"/>
  <c r="G24" i="4"/>
  <c r="G19" i="4"/>
  <c r="G23" i="4"/>
  <c r="H13" i="4"/>
  <c r="G25" i="4"/>
  <c r="G21" i="4"/>
  <c r="G17" i="4"/>
  <c r="G22" i="4"/>
  <c r="G18" i="4"/>
  <c r="F15" i="8"/>
  <c r="F19" i="8"/>
  <c r="F23" i="8"/>
  <c r="F27" i="8"/>
  <c r="F16" i="8"/>
  <c r="F20" i="8"/>
  <c r="F24" i="8"/>
  <c r="F28" i="8"/>
  <c r="F14" i="8"/>
  <c r="F22" i="8"/>
  <c r="F13" i="8"/>
  <c r="F21" i="8"/>
  <c r="F25" i="8"/>
  <c r="F26" i="8"/>
  <c r="F18" i="8"/>
  <c r="F17" i="8"/>
  <c r="R28" i="8"/>
  <c r="K37" i="3"/>
  <c r="F44" i="4"/>
  <c r="F45" i="4"/>
  <c r="F41" i="4"/>
  <c r="F42" i="4"/>
  <c r="G40" i="4"/>
  <c r="F43" i="4"/>
  <c r="H40" i="4" l="1"/>
  <c r="G45" i="4"/>
  <c r="G44" i="4"/>
  <c r="G43" i="4"/>
  <c r="G42" i="4"/>
  <c r="G41" i="4"/>
  <c r="H19" i="4"/>
  <c r="H23" i="4"/>
  <c r="H25" i="4"/>
  <c r="H21" i="4"/>
  <c r="H17" i="4"/>
  <c r="H18" i="4"/>
  <c r="H22" i="4"/>
  <c r="H24" i="4"/>
  <c r="H20" i="4"/>
  <c r="H16" i="4"/>
  <c r="L10" i="8"/>
  <c r="M14" i="8"/>
  <c r="M18" i="8"/>
  <c r="M22" i="8"/>
  <c r="M26" i="8"/>
  <c r="M30" i="8"/>
  <c r="N30" i="8" s="1"/>
  <c r="M34" i="8"/>
  <c r="N34" i="8" s="1"/>
  <c r="M38" i="8"/>
  <c r="L40" i="8"/>
  <c r="M45" i="8"/>
  <c r="L48" i="8"/>
  <c r="M53" i="8"/>
  <c r="L56" i="8"/>
  <c r="M61" i="8"/>
  <c r="N61" i="8" s="1"/>
  <c r="L64" i="8"/>
  <c r="M69" i="8"/>
  <c r="L72" i="8"/>
  <c r="M77" i="8"/>
  <c r="L80" i="8"/>
  <c r="M85" i="8"/>
  <c r="L88" i="8"/>
  <c r="M93" i="8"/>
  <c r="N93" i="8" s="1"/>
  <c r="L96" i="8"/>
  <c r="M101" i="8"/>
  <c r="L104" i="8"/>
  <c r="M109" i="8"/>
  <c r="L112" i="8"/>
  <c r="M117" i="8"/>
  <c r="L120" i="8"/>
  <c r="M125" i="8"/>
  <c r="L128" i="8"/>
  <c r="M133" i="8"/>
  <c r="L136" i="8"/>
  <c r="M141" i="8"/>
  <c r="L144" i="8"/>
  <c r="M149" i="8"/>
  <c r="L152" i="8"/>
  <c r="M157" i="8"/>
  <c r="N157" i="8" s="1"/>
  <c r="M10" i="8"/>
  <c r="N10" i="8" s="1"/>
  <c r="L15" i="8"/>
  <c r="L19" i="8"/>
  <c r="L23" i="8"/>
  <c r="L27" i="8"/>
  <c r="L29" i="8"/>
  <c r="L33" i="8"/>
  <c r="L37" i="8"/>
  <c r="M40" i="8"/>
  <c r="N40" i="8" s="1"/>
  <c r="L43" i="8"/>
  <c r="M48" i="8"/>
  <c r="L51" i="8"/>
  <c r="M56" i="8"/>
  <c r="L59" i="8"/>
  <c r="M64" i="8"/>
  <c r="L67" i="8"/>
  <c r="M72" i="8"/>
  <c r="N72" i="8" s="1"/>
  <c r="L75" i="8"/>
  <c r="M80" i="8"/>
  <c r="L83" i="8"/>
  <c r="M88" i="8"/>
  <c r="L91" i="8"/>
  <c r="M96" i="8"/>
  <c r="L99" i="8"/>
  <c r="M104" i="8"/>
  <c r="N104" i="8" s="1"/>
  <c r="L9" i="8"/>
  <c r="M15" i="8"/>
  <c r="N15" i="8" s="1"/>
  <c r="M19" i="8"/>
  <c r="M23" i="8"/>
  <c r="N23" i="8" s="1"/>
  <c r="M27" i="8"/>
  <c r="M29" i="8"/>
  <c r="N29" i="8" s="1"/>
  <c r="M33" i="8"/>
  <c r="N33" i="8" s="1"/>
  <c r="M37" i="8"/>
  <c r="N37" i="8" s="1"/>
  <c r="M43" i="8"/>
  <c r="N43" i="8" s="1"/>
  <c r="L46" i="8"/>
  <c r="M51" i="8"/>
  <c r="N51" i="8" s="1"/>
  <c r="L54" i="8"/>
  <c r="M59" i="8"/>
  <c r="N59" i="8" s="1"/>
  <c r="L62" i="8"/>
  <c r="M67" i="8"/>
  <c r="N67" i="8" s="1"/>
  <c r="L70" i="8"/>
  <c r="M75" i="8"/>
  <c r="N75" i="8" s="1"/>
  <c r="L78" i="8"/>
  <c r="M83" i="8"/>
  <c r="N83" i="8" s="1"/>
  <c r="L86" i="8"/>
  <c r="M91" i="8"/>
  <c r="N91" i="8" s="1"/>
  <c r="L94" i="8"/>
  <c r="M99" i="8"/>
  <c r="N99" i="8" s="1"/>
  <c r="L102" i="8"/>
  <c r="M107" i="8"/>
  <c r="L110" i="8"/>
  <c r="M115" i="8"/>
  <c r="L118" i="8"/>
  <c r="M123" i="8"/>
  <c r="L126" i="8"/>
  <c r="M131" i="8"/>
  <c r="N131" i="8" s="1"/>
  <c r="L134" i="8"/>
  <c r="M139" i="8"/>
  <c r="L142" i="8"/>
  <c r="M147" i="8"/>
  <c r="L150" i="8"/>
  <c r="M155" i="8"/>
  <c r="L158" i="8"/>
  <c r="M12" i="8"/>
  <c r="N12" i="8" s="1"/>
  <c r="L13" i="8"/>
  <c r="L17" i="8"/>
  <c r="L21" i="8"/>
  <c r="L25" i="8"/>
  <c r="L31" i="8"/>
  <c r="L35" i="8"/>
  <c r="L39" i="8"/>
  <c r="M44" i="8"/>
  <c r="L47" i="8"/>
  <c r="M52" i="8"/>
  <c r="L55" i="8"/>
  <c r="M60" i="8"/>
  <c r="L63" i="8"/>
  <c r="M68" i="8"/>
  <c r="L71" i="8"/>
  <c r="M76" i="8"/>
  <c r="N76" i="8" s="1"/>
  <c r="L79" i="8"/>
  <c r="M84" i="8"/>
  <c r="L87" i="8"/>
  <c r="M92" i="8"/>
  <c r="L95" i="8"/>
  <c r="M100" i="8"/>
  <c r="L103" i="8"/>
  <c r="M108" i="8"/>
  <c r="N108" i="8" s="1"/>
  <c r="M9" i="8"/>
  <c r="N9" i="8" s="1"/>
  <c r="L20" i="8"/>
  <c r="L28" i="8"/>
  <c r="L30" i="8"/>
  <c r="L32" i="8"/>
  <c r="L34" i="8"/>
  <c r="L36" i="8"/>
  <c r="L38" i="8"/>
  <c r="L42" i="8"/>
  <c r="M47" i="8"/>
  <c r="L58" i="8"/>
  <c r="M63" i="8"/>
  <c r="L74" i="8"/>
  <c r="M79" i="8"/>
  <c r="L90" i="8"/>
  <c r="M95" i="8"/>
  <c r="N95" i="8" s="1"/>
  <c r="L106" i="8"/>
  <c r="M110" i="8"/>
  <c r="L117" i="8"/>
  <c r="L121" i="8"/>
  <c r="M124" i="8"/>
  <c r="N124" i="8" s="1"/>
  <c r="L135" i="8"/>
  <c r="M138" i="8"/>
  <c r="N138" i="8" s="1"/>
  <c r="M142" i="8"/>
  <c r="N142" i="8" s="1"/>
  <c r="L149" i="8"/>
  <c r="L153" i="8"/>
  <c r="M156" i="8"/>
  <c r="M162" i="8"/>
  <c r="L165" i="8"/>
  <c r="M170" i="8"/>
  <c r="L173" i="8"/>
  <c r="M178" i="8"/>
  <c r="N178" i="8" s="1"/>
  <c r="L181" i="8"/>
  <c r="M186" i="8"/>
  <c r="L189" i="8"/>
  <c r="M194" i="8"/>
  <c r="L197" i="8"/>
  <c r="M202" i="8"/>
  <c r="L205" i="8"/>
  <c r="M210" i="8"/>
  <c r="L213" i="8"/>
  <c r="M218" i="8"/>
  <c r="L221" i="8"/>
  <c r="M226" i="8"/>
  <c r="L229" i="8"/>
  <c r="M234" i="8"/>
  <c r="L237" i="8"/>
  <c r="M242" i="8"/>
  <c r="N242" i="8" s="1"/>
  <c r="L245" i="8"/>
  <c r="M17" i="8"/>
  <c r="N17" i="8" s="1"/>
  <c r="M25" i="8"/>
  <c r="N25" i="8" s="1"/>
  <c r="L49" i="8"/>
  <c r="M54" i="8"/>
  <c r="N54" i="8" s="1"/>
  <c r="L65" i="8"/>
  <c r="M70" i="8"/>
  <c r="L81" i="8"/>
  <c r="M86" i="8"/>
  <c r="N86" i="8" s="1"/>
  <c r="L97" i="8"/>
  <c r="M102" i="8"/>
  <c r="L107" i="8"/>
  <c r="L111" i="8"/>
  <c r="M114" i="8"/>
  <c r="M118" i="8"/>
  <c r="N118" i="8" s="1"/>
  <c r="L125" i="8"/>
  <c r="L129" i="8"/>
  <c r="M132" i="8"/>
  <c r="L143" i="8"/>
  <c r="M146" i="8"/>
  <c r="M150" i="8"/>
  <c r="N150" i="8" s="1"/>
  <c r="L157" i="8"/>
  <c r="M160" i="8"/>
  <c r="N160" i="8" s="1"/>
  <c r="L163" i="8"/>
  <c r="M168" i="8"/>
  <c r="N168" i="8" s="1"/>
  <c r="L171" i="8"/>
  <c r="M176" i="8"/>
  <c r="L179" i="8"/>
  <c r="M184" i="8"/>
  <c r="N184" i="8" s="1"/>
  <c r="L187" i="8"/>
  <c r="M192" i="8"/>
  <c r="N192" i="8" s="1"/>
  <c r="L195" i="8"/>
  <c r="M200" i="8"/>
  <c r="N200" i="8" s="1"/>
  <c r="L203" i="8"/>
  <c r="M208" i="8"/>
  <c r="L211" i="8"/>
  <c r="M216" i="8"/>
  <c r="L219" i="8"/>
  <c r="M224" i="8"/>
  <c r="N224" i="8" s="1"/>
  <c r="L227" i="8"/>
  <c r="M232" i="8"/>
  <c r="N232" i="8" s="1"/>
  <c r="L235" i="8"/>
  <c r="M240" i="8"/>
  <c r="L243" i="8"/>
  <c r="M248" i="8"/>
  <c r="L14" i="8"/>
  <c r="L22" i="8"/>
  <c r="L44" i="8"/>
  <c r="M49" i="8"/>
  <c r="N49" i="8" s="1"/>
  <c r="L60" i="8"/>
  <c r="M65" i="8"/>
  <c r="N65" i="8" s="1"/>
  <c r="L76" i="8"/>
  <c r="M81" i="8"/>
  <c r="L92" i="8"/>
  <c r="M97" i="8"/>
  <c r="N97" i="8" s="1"/>
  <c r="M111" i="8"/>
  <c r="N111" i="8" s="1"/>
  <c r="L115" i="8"/>
  <c r="L122" i="8"/>
  <c r="M129" i="8"/>
  <c r="M136" i="8"/>
  <c r="N136" i="8" s="1"/>
  <c r="L140" i="8"/>
  <c r="M143" i="8"/>
  <c r="N143" i="8" s="1"/>
  <c r="L147" i="8"/>
  <c r="L154" i="8"/>
  <c r="M163" i="8"/>
  <c r="N163" i="8" s="1"/>
  <c r="L166" i="8"/>
  <c r="M171" i="8"/>
  <c r="N171" i="8" s="1"/>
  <c r="L174" i="8"/>
  <c r="M179" i="8"/>
  <c r="N179" i="8" s="1"/>
  <c r="L182" i="8"/>
  <c r="M187" i="8"/>
  <c r="N187" i="8" s="1"/>
  <c r="L190" i="8"/>
  <c r="M195" i="8"/>
  <c r="N195" i="8" s="1"/>
  <c r="L198" i="8"/>
  <c r="M203" i="8"/>
  <c r="N203" i="8" s="1"/>
  <c r="L206" i="8"/>
  <c r="M211" i="8"/>
  <c r="N211" i="8" s="1"/>
  <c r="L214" i="8"/>
  <c r="M219" i="8"/>
  <c r="N219" i="8" s="1"/>
  <c r="L222" i="8"/>
  <c r="M227" i="8"/>
  <c r="N227" i="8" s="1"/>
  <c r="L230" i="8"/>
  <c r="M235" i="8"/>
  <c r="N235" i="8" s="1"/>
  <c r="L238" i="8"/>
  <c r="M243" i="8"/>
  <c r="N243" i="8" s="1"/>
  <c r="L246" i="8"/>
  <c r="M16" i="8"/>
  <c r="M24" i="8"/>
  <c r="N24" i="8" s="1"/>
  <c r="L45" i="8"/>
  <c r="M50" i="8"/>
  <c r="L61" i="8"/>
  <c r="M66" i="8"/>
  <c r="L77" i="8"/>
  <c r="M82" i="8"/>
  <c r="L93" i="8"/>
  <c r="M98" i="8"/>
  <c r="N98" i="8" s="1"/>
  <c r="M112" i="8"/>
  <c r="N112" i="8" s="1"/>
  <c r="L116" i="8"/>
  <c r="M119" i="8"/>
  <c r="L123" i="8"/>
  <c r="L130" i="8"/>
  <c r="M137" i="8"/>
  <c r="M144" i="8"/>
  <c r="N144" i="8" s="1"/>
  <c r="L148" i="8"/>
  <c r="M151" i="8"/>
  <c r="N151" i="8" s="1"/>
  <c r="L155" i="8"/>
  <c r="M161" i="8"/>
  <c r="L164" i="8"/>
  <c r="M169" i="8"/>
  <c r="N169" i="8" s="1"/>
  <c r="L172" i="8"/>
  <c r="M177" i="8"/>
  <c r="L180" i="8"/>
  <c r="M185" i="8"/>
  <c r="N185" i="8" s="1"/>
  <c r="L188" i="8"/>
  <c r="M193" i="8"/>
  <c r="L196" i="8"/>
  <c r="M201" i="8"/>
  <c r="N201" i="8" s="1"/>
  <c r="L204" i="8"/>
  <c r="M209" i="8"/>
  <c r="L212" i="8"/>
  <c r="M13" i="8"/>
  <c r="N13" i="8" s="1"/>
  <c r="M28" i="8"/>
  <c r="N28" i="8" s="1"/>
  <c r="L41" i="8"/>
  <c r="M62" i="8"/>
  <c r="L73" i="8"/>
  <c r="M94" i="8"/>
  <c r="L105" i="8"/>
  <c r="L113" i="8"/>
  <c r="L127" i="8"/>
  <c r="M134" i="8"/>
  <c r="L141" i="8"/>
  <c r="M148" i="8"/>
  <c r="L167" i="8"/>
  <c r="M172" i="8"/>
  <c r="N172" i="8" s="1"/>
  <c r="L183" i="8"/>
  <c r="M188" i="8"/>
  <c r="N188" i="8" s="1"/>
  <c r="L199" i="8"/>
  <c r="M204" i="8"/>
  <c r="L223" i="8"/>
  <c r="M231" i="8"/>
  <c r="L236" i="8"/>
  <c r="L240" i="8"/>
  <c r="M244" i="8"/>
  <c r="N244" i="8" s="1"/>
  <c r="M32" i="8"/>
  <c r="N32" i="8" s="1"/>
  <c r="M42" i="8"/>
  <c r="N42" i="8" s="1"/>
  <c r="L53" i="8"/>
  <c r="M74" i="8"/>
  <c r="L85" i="8"/>
  <c r="M106" i="8"/>
  <c r="L114" i="8"/>
  <c r="M121" i="8"/>
  <c r="N121" i="8" s="1"/>
  <c r="M128" i="8"/>
  <c r="M135" i="8"/>
  <c r="N135" i="8" s="1"/>
  <c r="L168" i="8"/>
  <c r="M173" i="8"/>
  <c r="L184" i="8"/>
  <c r="M189" i="8"/>
  <c r="N189" i="8" s="1"/>
  <c r="L200" i="8"/>
  <c r="M205" i="8"/>
  <c r="N205" i="8" s="1"/>
  <c r="M215" i="8"/>
  <c r="N215" i="8" s="1"/>
  <c r="L220" i="8"/>
  <c r="L224" i="8"/>
  <c r="M228" i="8"/>
  <c r="L233" i="8"/>
  <c r="M241" i="8"/>
  <c r="M245" i="8"/>
  <c r="L26" i="8"/>
  <c r="M35" i="8"/>
  <c r="N35" i="8" s="1"/>
  <c r="M55" i="8"/>
  <c r="N55" i="8" s="1"/>
  <c r="L66" i="8"/>
  <c r="M87" i="8"/>
  <c r="N87" i="8" s="1"/>
  <c r="L98" i="8"/>
  <c r="L108" i="8"/>
  <c r="M122" i="8"/>
  <c r="N122" i="8" s="1"/>
  <c r="L137" i="8"/>
  <c r="L151" i="8"/>
  <c r="M158" i="8"/>
  <c r="N158" i="8" s="1"/>
  <c r="L169" i="8"/>
  <c r="M174" i="8"/>
  <c r="N174" i="8" s="1"/>
  <c r="L185" i="8"/>
  <c r="M190" i="8"/>
  <c r="L201" i="8"/>
  <c r="M206" i="8"/>
  <c r="N206" i="8" s="1"/>
  <c r="L216" i="8"/>
  <c r="M220" i="8"/>
  <c r="N220" i="8" s="1"/>
  <c r="L225" i="8"/>
  <c r="M233" i="8"/>
  <c r="N233" i="8" s="1"/>
  <c r="M237" i="8"/>
  <c r="M246" i="8"/>
  <c r="N246" i="8" s="1"/>
  <c r="M11" i="8"/>
  <c r="N11" i="8" s="1"/>
  <c r="L24" i="8"/>
  <c r="M57" i="8"/>
  <c r="N57" i="8" s="1"/>
  <c r="L68" i="8"/>
  <c r="M89" i="8"/>
  <c r="L100" i="8"/>
  <c r="L124" i="8"/>
  <c r="L131" i="8"/>
  <c r="L138" i="8"/>
  <c r="M145" i="8"/>
  <c r="M152" i="8"/>
  <c r="N152" i="8" s="1"/>
  <c r="M159" i="8"/>
  <c r="L170" i="8"/>
  <c r="M175" i="8"/>
  <c r="L186" i="8"/>
  <c r="M191" i="8"/>
  <c r="N191" i="8" s="1"/>
  <c r="L202" i="8"/>
  <c r="M207" i="8"/>
  <c r="M217" i="8"/>
  <c r="N217" i="8" s="1"/>
  <c r="M221" i="8"/>
  <c r="N221" i="8" s="1"/>
  <c r="M230" i="8"/>
  <c r="N230" i="8" s="1"/>
  <c r="L234" i="8"/>
  <c r="L247" i="8"/>
  <c r="M41" i="8"/>
  <c r="N41" i="8" s="1"/>
  <c r="L84" i="8"/>
  <c r="M105" i="8"/>
  <c r="N105" i="8" s="1"/>
  <c r="M120" i="8"/>
  <c r="N120" i="8" s="1"/>
  <c r="L162" i="8"/>
  <c r="M183" i="8"/>
  <c r="L194" i="8"/>
  <c r="L215" i="8"/>
  <c r="M223" i="8"/>
  <c r="N223" i="8" s="1"/>
  <c r="L232" i="8"/>
  <c r="L241" i="8"/>
  <c r="M20" i="8"/>
  <c r="N20" i="8" s="1"/>
  <c r="M46" i="8"/>
  <c r="N46" i="8" s="1"/>
  <c r="L89" i="8"/>
  <c r="L109" i="8"/>
  <c r="M164" i="8"/>
  <c r="N164" i="8" s="1"/>
  <c r="L175" i="8"/>
  <c r="M196" i="8"/>
  <c r="N196" i="8" s="1"/>
  <c r="L207" i="8"/>
  <c r="L217" i="8"/>
  <c r="M225" i="8"/>
  <c r="N225" i="8" s="1"/>
  <c r="L242" i="8"/>
  <c r="L11" i="8"/>
  <c r="M21" i="8"/>
  <c r="N21" i="8" s="1"/>
  <c r="M31" i="8"/>
  <c r="N31" i="8" s="1"/>
  <c r="L69" i="8"/>
  <c r="M90" i="8"/>
  <c r="N90" i="8" s="1"/>
  <c r="L139" i="8"/>
  <c r="M153" i="8"/>
  <c r="N153" i="8" s="1"/>
  <c r="M165" i="8"/>
  <c r="L176" i="8"/>
  <c r="M197" i="8"/>
  <c r="L208" i="8"/>
  <c r="L226" i="8"/>
  <c r="L12" i="8"/>
  <c r="L16" i="8"/>
  <c r="L50" i="8"/>
  <c r="M71" i="8"/>
  <c r="M126" i="8"/>
  <c r="M140" i="8"/>
  <c r="M154" i="8"/>
  <c r="M166" i="8"/>
  <c r="N166" i="8" s="1"/>
  <c r="L177" i="8"/>
  <c r="M198" i="8"/>
  <c r="N198" i="8" s="1"/>
  <c r="L209" i="8"/>
  <c r="L218" i="8"/>
  <c r="L244" i="8"/>
  <c r="L57" i="8"/>
  <c r="M78" i="8"/>
  <c r="N78" i="8" s="1"/>
  <c r="M116" i="8"/>
  <c r="N116" i="8" s="1"/>
  <c r="M130" i="8"/>
  <c r="N130" i="8" s="1"/>
  <c r="L145" i="8"/>
  <c r="L159" i="8"/>
  <c r="M180" i="8"/>
  <c r="L191" i="8"/>
  <c r="M212" i="8"/>
  <c r="M229" i="8"/>
  <c r="N229" i="8" s="1"/>
  <c r="M238" i="8"/>
  <c r="N238" i="8" s="1"/>
  <c r="M36" i="8"/>
  <c r="N36" i="8" s="1"/>
  <c r="M58" i="8"/>
  <c r="N58" i="8" s="1"/>
  <c r="L101" i="8"/>
  <c r="L132" i="8"/>
  <c r="L146" i="8"/>
  <c r="L160" i="8"/>
  <c r="M181" i="8"/>
  <c r="M213" i="8"/>
  <c r="L239" i="8"/>
  <c r="L52" i="8"/>
  <c r="M73" i="8"/>
  <c r="N73" i="8" s="1"/>
  <c r="M113" i="8"/>
  <c r="M127" i="8"/>
  <c r="L156" i="8"/>
  <c r="M167" i="8"/>
  <c r="N167" i="8" s="1"/>
  <c r="L178" i="8"/>
  <c r="M199" i="8"/>
  <c r="L210" i="8"/>
  <c r="L228" i="8"/>
  <c r="M236" i="8"/>
  <c r="L192" i="8"/>
  <c r="M222" i="8"/>
  <c r="M247" i="8"/>
  <c r="N247" i="8" s="1"/>
  <c r="L18" i="8"/>
  <c r="L133" i="8"/>
  <c r="L82" i="8"/>
  <c r="L119" i="8"/>
  <c r="L231" i="8"/>
  <c r="M239" i="8"/>
  <c r="D23" i="5"/>
  <c r="D24" i="5" s="1"/>
  <c r="M182" i="8"/>
  <c r="N182" i="8" s="1"/>
  <c r="M103" i="8"/>
  <c r="L161" i="8"/>
  <c r="M39" i="8"/>
  <c r="N39" i="8" s="1"/>
  <c r="L248" i="8"/>
  <c r="L193" i="8"/>
  <c r="M214" i="8"/>
  <c r="N214" i="8" s="1"/>
  <c r="N159" i="8" l="1"/>
  <c r="N96" i="8"/>
  <c r="N64" i="8"/>
  <c r="N26" i="8"/>
  <c r="N103" i="8"/>
  <c r="N213" i="8"/>
  <c r="N245" i="8"/>
  <c r="N94" i="8"/>
  <c r="N137" i="8"/>
  <c r="N82" i="8"/>
  <c r="N114" i="8"/>
  <c r="N234" i="8"/>
  <c r="N202" i="8"/>
  <c r="N170" i="8"/>
  <c r="N79" i="8"/>
  <c r="N100" i="8"/>
  <c r="N68" i="8"/>
  <c r="N155" i="8"/>
  <c r="N123" i="8"/>
  <c r="N27" i="8"/>
  <c r="N149" i="8"/>
  <c r="N117" i="8"/>
  <c r="N85" i="8"/>
  <c r="N53" i="8"/>
  <c r="N22" i="8"/>
  <c r="N210" i="8"/>
  <c r="N44" i="8"/>
  <c r="N199" i="8"/>
  <c r="N207" i="8"/>
  <c r="N190" i="8"/>
  <c r="N241" i="8"/>
  <c r="N81" i="8"/>
  <c r="N88" i="8"/>
  <c r="N18" i="8"/>
  <c r="Q13" i="8"/>
  <c r="S13" i="8" s="1"/>
  <c r="D16" i="8"/>
  <c r="E16" i="8" s="1"/>
  <c r="Q17" i="8"/>
  <c r="S17" i="8" s="1"/>
  <c r="D20" i="8"/>
  <c r="E20" i="8" s="1"/>
  <c r="Q21" i="8"/>
  <c r="S21" i="8" s="1"/>
  <c r="D24" i="8"/>
  <c r="E24" i="8" s="1"/>
  <c r="Q25" i="8"/>
  <c r="S25" i="8" s="1"/>
  <c r="D28" i="8"/>
  <c r="E28" i="8" s="1"/>
  <c r="Q11" i="8"/>
  <c r="S11" i="8" s="1"/>
  <c r="D13" i="8"/>
  <c r="E13" i="8" s="1"/>
  <c r="Q14" i="8"/>
  <c r="S14" i="8" s="1"/>
  <c r="D17" i="8"/>
  <c r="E17" i="8" s="1"/>
  <c r="Q18" i="8"/>
  <c r="S18" i="8" s="1"/>
  <c r="D21" i="8"/>
  <c r="E21" i="8" s="1"/>
  <c r="Q22" i="8"/>
  <c r="S22" i="8" s="1"/>
  <c r="D25" i="8"/>
  <c r="E25" i="8" s="1"/>
  <c r="Q26" i="8"/>
  <c r="S26" i="8" s="1"/>
  <c r="Q9" i="8"/>
  <c r="S9" i="8" s="1"/>
  <c r="D19" i="8"/>
  <c r="E19" i="8" s="1"/>
  <c r="Q20" i="8"/>
  <c r="S20" i="8" s="1"/>
  <c r="D27" i="8"/>
  <c r="E27" i="8" s="1"/>
  <c r="Q28" i="8"/>
  <c r="S28" i="8" s="1"/>
  <c r="Q12" i="8"/>
  <c r="S12" i="8" s="1"/>
  <c r="D18" i="8"/>
  <c r="E18" i="8" s="1"/>
  <c r="Q19" i="8"/>
  <c r="S19" i="8" s="1"/>
  <c r="D26" i="8"/>
  <c r="E26" i="8" s="1"/>
  <c r="Q27" i="8"/>
  <c r="S27" i="8" s="1"/>
  <c r="D22" i="8"/>
  <c r="E22" i="8" s="1"/>
  <c r="Q16" i="8"/>
  <c r="S16" i="8" s="1"/>
  <c r="D23" i="8"/>
  <c r="E23" i="8" s="1"/>
  <c r="Q10" i="8"/>
  <c r="S10" i="8" s="1"/>
  <c r="D14" i="8"/>
  <c r="E14" i="8" s="1"/>
  <c r="D15" i="8"/>
  <c r="E15" i="8" s="1"/>
  <c r="Q15" i="8"/>
  <c r="S15" i="8" s="1"/>
  <c r="D27" i="5"/>
  <c r="Q23" i="8"/>
  <c r="S23" i="8" s="1"/>
  <c r="Q24" i="8"/>
  <c r="S24" i="8" s="1"/>
  <c r="N222" i="8"/>
  <c r="N212" i="8"/>
  <c r="N140" i="8"/>
  <c r="N197" i="8"/>
  <c r="N237" i="8"/>
  <c r="N231" i="8"/>
  <c r="N148" i="8"/>
  <c r="N62" i="8"/>
  <c r="N66" i="8"/>
  <c r="N146" i="8"/>
  <c r="N226" i="8"/>
  <c r="N194" i="8"/>
  <c r="N162" i="8"/>
  <c r="N63" i="8"/>
  <c r="N92" i="8"/>
  <c r="N60" i="8"/>
  <c r="N147" i="8"/>
  <c r="N115" i="8"/>
  <c r="N19" i="8"/>
  <c r="N141" i="8"/>
  <c r="N109" i="8"/>
  <c r="N77" i="8"/>
  <c r="N45" i="8"/>
  <c r="N14" i="8"/>
  <c r="N145" i="8"/>
  <c r="N209" i="8"/>
  <c r="N56" i="8"/>
  <c r="N175" i="8"/>
  <c r="N173" i="8"/>
  <c r="N193" i="8"/>
  <c r="N161" i="8"/>
  <c r="N119" i="8"/>
  <c r="N129" i="8"/>
  <c r="N240" i="8"/>
  <c r="N208" i="8"/>
  <c r="N176" i="8"/>
  <c r="N102" i="8"/>
  <c r="N156" i="8"/>
  <c r="N80" i="8"/>
  <c r="N48" i="8"/>
  <c r="N128" i="8"/>
  <c r="N125" i="8"/>
  <c r="N177" i="8"/>
  <c r="N16" i="8"/>
  <c r="N70" i="8"/>
  <c r="N181" i="8"/>
  <c r="N154" i="8"/>
  <c r="N106" i="8"/>
  <c r="N248" i="8"/>
  <c r="N216" i="8"/>
  <c r="N239" i="8"/>
  <c r="N127" i="8"/>
  <c r="N126" i="8"/>
  <c r="N228" i="8"/>
  <c r="N74" i="8"/>
  <c r="N236" i="8"/>
  <c r="N113" i="8"/>
  <c r="N180" i="8"/>
  <c r="N71" i="8"/>
  <c r="N165" i="8"/>
  <c r="N183" i="8"/>
  <c r="N89" i="8"/>
  <c r="N204" i="8"/>
  <c r="N134" i="8"/>
  <c r="N50" i="8"/>
  <c r="N132" i="8"/>
  <c r="N218" i="8"/>
  <c r="N186" i="8"/>
  <c r="N110" i="8"/>
  <c r="N47" i="8"/>
  <c r="N84" i="8"/>
  <c r="N52" i="8"/>
  <c r="N139" i="8"/>
  <c r="N107" i="8"/>
  <c r="N133" i="8"/>
  <c r="N101" i="8"/>
  <c r="N69" i="8"/>
  <c r="N38" i="8"/>
  <c r="H43" i="4"/>
  <c r="H44" i="4"/>
  <c r="I40" i="4"/>
  <c r="H42" i="4"/>
  <c r="H41" i="4"/>
  <c r="H45" i="4"/>
  <c r="S6" i="8" l="1"/>
  <c r="D30" i="5"/>
  <c r="I42" i="4"/>
  <c r="I44" i="4"/>
  <c r="J40" i="4"/>
  <c r="I43" i="4"/>
  <c r="I41" i="4"/>
  <c r="I45" i="4"/>
  <c r="J43" i="4" l="1"/>
  <c r="J41" i="4"/>
  <c r="J45" i="4"/>
  <c r="J42" i="4"/>
  <c r="J44" i="4"/>
  <c r="K40" i="4"/>
  <c r="K41" i="4" l="1"/>
  <c r="K42" i="4"/>
  <c r="K43" i="4"/>
  <c r="L40" i="4"/>
  <c r="K44" i="4"/>
  <c r="K45" i="4"/>
  <c r="L45" i="4" l="1"/>
  <c r="L42" i="4"/>
  <c r="L44" i="4"/>
  <c r="L43" i="4"/>
  <c r="L41" i="4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<sst xmlns="http://schemas.openxmlformats.org/spreadsheetml/2006/main" count="508" uniqueCount="357">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</sst>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114.98796253874112</c:v>
                </c:pt>
                <c:pt idx="1">
                  <c:v>95.823302115617594</c:v>
                </c:pt>
                <c:pt idx="2">
                  <c:v>82.134258956243656</c:v>
                </c:pt>
                <c:pt idx="3">
                  <c:v>71.867476586713195</c:v>
                </c:pt>
                <c:pt idx="4">
                  <c:v>63.882201410411732</c:v>
                </c:pt>
                <c:pt idx="5">
                  <c:v>57.493981269370558</c:v>
                </c:pt>
                <c:pt idx="6">
                  <c:v>52.267255699427778</c:v>
                </c:pt>
                <c:pt idx="7">
                  <c:v>47.911651057808797</c:v>
                </c:pt>
                <c:pt idx="8">
                  <c:v>44.226139437977352</c:v>
                </c:pt>
                <c:pt idx="9">
                  <c:v>41.067129478121828</c:v>
                </c:pt>
                <c:pt idx="10">
                  <c:v>38.329320846247043</c:v>
                </c:pt>
                <c:pt idx="11">
                  <c:v>28.746990634685279</c:v>
                </c:pt>
                <c:pt idx="12">
                  <c:v>22.997592507748223</c:v>
                </c:pt>
                <c:pt idx="13">
                  <c:v>19.164660423123522</c:v>
                </c:pt>
                <c:pt idx="14">
                  <c:v>16.42685179124873</c:v>
                </c:pt>
                <c:pt idx="15">
                  <c:v>14.373495317342639</c:v>
                </c:pt>
              </c:numCache>
            </c:numRef>
          </c:val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7968"/>
        <c:axId val="139888528"/>
      </c:areaChart>
      <c:catAx>
        <c:axId val="139887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8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88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87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11.emf"/><Relationship Id="rId7" Type="http://schemas.openxmlformats.org/officeDocument/2006/relationships/image" Target="../media/image6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9.emf"/><Relationship Id="rId5" Type="http://schemas.openxmlformats.org/officeDocument/2006/relationships/image" Target="../media/image7.emf"/><Relationship Id="rId10" Type="http://schemas.openxmlformats.org/officeDocument/2006/relationships/image" Target="../media/image4.emf"/><Relationship Id="rId4" Type="http://schemas.openxmlformats.org/officeDocument/2006/relationships/image" Target="../media/image10.emf"/><Relationship Id="rId9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18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15.x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2.xml"/><Relationship Id="rId25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20" Type="http://schemas.openxmlformats.org/officeDocument/2006/relationships/image" Target="../media/image9.emf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control" Target="../activeX/activeX17.xml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23" Type="http://schemas.openxmlformats.org/officeDocument/2006/relationships/image" Target="../media/image10.emf"/><Relationship Id="rId28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6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28" sqref="D28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2510.7183632559959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144841.69133695192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0.3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43452.507401085575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101389.18393586634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10176.717120780831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4.1805174014841233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4.7911651057808795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6.41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0.1199593647468431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tabSelected="1" workbookViewId="0">
      <selection activeCell="I4" sqref="I4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28466.194594739187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9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5" name="CheckBox6">
          <controlPr defaultSize="0" autoLine="0" linkedCell="L66" r:id="rId9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5" name="CheckBox6"/>
      </mc:Fallback>
    </mc:AlternateContent>
    <mc:AlternateContent xmlns:mc="http://schemas.openxmlformats.org/markup-compatibility/2006">
      <mc:Choice Requires="x14">
        <control shapeId="1071" r:id="rId16" name="CheckBox5">
          <controlPr defaultSize="0" autoLine="0" linkedCell="K66" r:id="rId9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6" name="CheckBox5"/>
      </mc:Fallback>
    </mc:AlternateContent>
    <mc:AlternateContent xmlns:mc="http://schemas.openxmlformats.org/markup-compatibility/2006">
      <mc:Choice Requires="x14">
        <control shapeId="1070" r:id="rId17" name="CheckBox4">
          <controlPr defaultSize="0" autoLine="0" linkedCell="J66" r:id="rId9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7" name="CheckBox4"/>
      </mc:Fallback>
    </mc:AlternateContent>
    <mc:AlternateContent xmlns:mc="http://schemas.openxmlformats.org/markup-compatibility/2006">
      <mc:Choice Requires="x14">
        <control shapeId="1064" r:id="rId18" name="CheckBox3">
          <controlPr defaultSize="0" autoLine="0" linkedCell="I66" r:id="rId9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8" name="CheckBox3"/>
      </mc:Fallback>
    </mc:AlternateContent>
    <mc:AlternateContent xmlns:mc="http://schemas.openxmlformats.org/markup-compatibility/2006">
      <mc:Choice Requires="x14">
        <control shapeId="1053" r:id="rId19" name="CheckBox2">
          <controlPr defaultSize="0" autoLine="0" linkedCell="G66" r:id="rId20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19" name="CheckBox2"/>
      </mc:Fallback>
    </mc:AlternateContent>
    <mc:AlternateContent xmlns:mc="http://schemas.openxmlformats.org/markup-compatibility/2006">
      <mc:Choice Requires="x14">
        <control shapeId="1033" r:id="rId21" name="CheckBox1">
          <controlPr defaultSize="0" autoLine="0" linkedCell="F66" r:id="rId11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1" name="CheckBox1"/>
      </mc:Fallback>
    </mc:AlternateContent>
    <mc:AlternateContent xmlns:mc="http://schemas.openxmlformats.org/markup-compatibility/2006">
      <mc:Choice Requires="x14">
        <control shapeId="1030" r:id="rId22" name="ComboBox4">
          <controlPr defaultSize="0" autoLine="0" linkedCell="E66" listFillRange="E69:E74" r:id="rId23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2" name="ComboBox4"/>
      </mc:Fallback>
    </mc:AlternateContent>
    <mc:AlternateContent xmlns:mc="http://schemas.openxmlformats.org/markup-compatibility/2006">
      <mc:Choice Requires="x14">
        <control shapeId="1029" r:id="rId24" name="ComboBox3">
          <controlPr defaultSize="0" autoLine="0" autoPict="0" linkedCell="D66" listFillRange="D68:D72" r:id="rId25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4" name="ComboBox3"/>
      </mc:Fallback>
    </mc:AlternateContent>
    <mc:AlternateContent xmlns:mc="http://schemas.openxmlformats.org/markup-compatibility/2006">
      <mc:Choice Requires="x14">
        <control shapeId="1028" r:id="rId26" name="ComboBox2">
          <controlPr defaultSize="0" autoLine="0" linkedCell="C66" listFillRange="C68:C78" r:id="rId27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6" name="ComboBox2"/>
      </mc:Fallback>
    </mc:AlternateContent>
    <mc:AlternateContent xmlns:mc="http://schemas.openxmlformats.org/markup-compatibility/2006">
      <mc:Choice Requires="x14">
        <control shapeId="1025" r:id="rId28" name="ComboBox1">
          <controlPr defaultSize="0" autoLine="0" autoPict="0" linkedCell="B66" listFillRange="B68:B78" r:id="rId29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8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45"/>
  <sheetViews>
    <sheetView showGridLines="0" workbookViewId="0">
      <selection activeCell="B12" sqref="B12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347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348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350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/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56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topLeftCell="A6" zoomScale="90" workbookViewId="0">
      <selection activeCell="B7" sqref="B7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0.1199593647468431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-43452.507401085575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675.92789290577571</v>
      </c>
      <c r="M9" s="133">
        <f ca="1">IF(SUMMARY!$D$21*12&gt;=K9,-PPMT(SUMMARY!$D$22/12,K9,SUMMARY!$D$21*12,SUMMARY!$D$20),0)</f>
        <v>172.13186715929373</v>
      </c>
      <c r="N9" s="160">
        <f t="shared" ref="N9:N72" ca="1" si="0">+M9+L9</f>
        <v>848.05976006506944</v>
      </c>
      <c r="P9" s="159">
        <v>1</v>
      </c>
      <c r="Q9" s="194">
        <f ca="1">IF(SUMMARY!$D$21&gt;=K9,(SUMMARY!$D$24+SUMMARY!$I$17)*12*SUMMARY!$D$6,0)</f>
        <v>15724.833853097922</v>
      </c>
      <c r="R9" s="194">
        <f>IF(SUMMARY!$D$21&gt;=K9,SUMMARY!$D$28*12*SUMMARY!$D$6,0)+IF(P9=SUMMARY!$D$21,SUMMARY!$D$29*SUMMARY!$D$15,0)</f>
        <v>21037.927679999997</v>
      </c>
      <c r="S9" s="195">
        <f t="shared" ref="S9:S38" ca="1" si="1">+R9-Q9</f>
        <v>5313.0938269020753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674.78034712471378</v>
      </c>
      <c r="M10" s="133">
        <f ca="1">IF(SUMMARY!$D$21*12&gt;=K10,-PPMT(SUMMARY!$D$22/12,K10,SUMMARY!$D$21*12,SUMMARY!$D$20),0)</f>
        <v>173.27941294035571</v>
      </c>
      <c r="N10" s="160">
        <f t="shared" ca="1" si="0"/>
        <v>848.05976006506944</v>
      </c>
      <c r="P10" s="159">
        <v>2</v>
      </c>
      <c r="Q10" s="194">
        <f ca="1">IF(SUMMARY!$D$21&gt;=K10,(SUMMARY!$D$24+SUMMARY!$I$17)*12*SUMMARY!$D$6,0)</f>
        <v>15724.833853097922</v>
      </c>
      <c r="R10" s="194">
        <f>IF(SUMMARY!$D$21&gt;=K10,SUMMARY!$D$28*12*SUMMARY!$D$6,0)+IF(P10=SUMMARY!$D$21,SUMMARY!$D$29*SUMMARY!$D$15,0)</f>
        <v>21037.927679999997</v>
      </c>
      <c r="S10" s="195">
        <f t="shared" ca="1" si="1"/>
        <v>5313.0938269020753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673.62515103844453</v>
      </c>
      <c r="M11" s="133">
        <f ca="1">IF(SUMMARY!$D$21*12&gt;=K11,-PPMT(SUMMARY!$D$22/12,K11,SUMMARY!$D$21*12,SUMMARY!$D$20),0)</f>
        <v>174.43460902662477</v>
      </c>
      <c r="N11" s="160">
        <f t="shared" ca="1" si="0"/>
        <v>848.05976006506933</v>
      </c>
      <c r="P11" s="159">
        <v>3</v>
      </c>
      <c r="Q11" s="194">
        <f ca="1">IF(SUMMARY!$D$21&gt;=K11,(SUMMARY!$D$24+SUMMARY!$I$17)*12*SUMMARY!$D$6,0)</f>
        <v>15724.833853097922</v>
      </c>
      <c r="R11" s="194">
        <f>IF(SUMMARY!$D$21&gt;=K11,SUMMARY!$D$28*12*SUMMARY!$D$6,0)+IF(P11=SUMMARY!$D$21,SUMMARY!$D$29*SUMMARY!$D$15,0)</f>
        <v>21037.927679999997</v>
      </c>
      <c r="S11" s="195">
        <f t="shared" ca="1" si="1"/>
        <v>5313.0938269020753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672.46225364493387</v>
      </c>
      <c r="M12" s="133">
        <f ca="1">IF(SUMMARY!$D$21*12&gt;=K12,-PPMT(SUMMARY!$D$22/12,K12,SUMMARY!$D$21*12,SUMMARY!$D$20),0)</f>
        <v>175.59750642013557</v>
      </c>
      <c r="N12" s="160">
        <f t="shared" ca="1" si="0"/>
        <v>848.05976006506944</v>
      </c>
      <c r="P12" s="159">
        <v>4</v>
      </c>
      <c r="Q12" s="194">
        <f ca="1">IF(SUMMARY!$D$21&gt;=K12,(SUMMARY!$D$24+SUMMARY!$I$17)*12*SUMMARY!$D$6,0)</f>
        <v>15724.833853097922</v>
      </c>
      <c r="R12" s="194">
        <f>IF(SUMMARY!$D$21&gt;=K12,SUMMARY!$D$28*12*SUMMARY!$D$6,0)+IF(P12=SUMMARY!$D$21,SUMMARY!$D$29*SUMMARY!$D$15,0)</f>
        <v>21037.927679999997</v>
      </c>
      <c r="S12" s="195">
        <f t="shared" ca="1" si="1"/>
        <v>5313.0938269020753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114.98796253874112</v>
      </c>
      <c r="E13" s="181">
        <f ca="1">+D13+$F$7</f>
        <v>138.74612068344055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671.29160360213291</v>
      </c>
      <c r="M13" s="133">
        <f ca="1">IF(SUMMARY!$D$21*12&gt;=K13,-PPMT(SUMMARY!$D$22/12,K13,SUMMARY!$D$21*12,SUMMARY!$D$20),0)</f>
        <v>176.76815646293647</v>
      </c>
      <c r="N13" s="160">
        <f t="shared" ca="1" si="0"/>
        <v>848.05976006506944</v>
      </c>
      <c r="P13" s="159">
        <v>5</v>
      </c>
      <c r="Q13" s="194">
        <f ca="1">IF(SUMMARY!$D$21&gt;=K13,(SUMMARY!$D$24+SUMMARY!$I$17)*12*SUMMARY!$D$6,0)</f>
        <v>15724.833853097922</v>
      </c>
      <c r="R13" s="194">
        <f>IF(SUMMARY!$D$21&gt;=K13,SUMMARY!$D$28*12*SUMMARY!$D$6,0)+IF(P13=SUMMARY!$D$21,SUMMARY!$D$29*SUMMARY!$D$15,0)</f>
        <v>21037.927679999997</v>
      </c>
      <c r="S13" s="195">
        <f t="shared" ca="1" si="1"/>
        <v>5313.0938269020753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95.823302115617594</v>
      </c>
      <c r="E14" s="181">
        <f t="shared" ref="E14:E28" ca="1" si="2">+D14+$F$7</f>
        <v>119.58146026031703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670.1131492257133</v>
      </c>
      <c r="M14" s="133">
        <f ca="1">IF(SUMMARY!$D$21*12&gt;=K14,-PPMT(SUMMARY!$D$22/12,K14,SUMMARY!$D$21*12,SUMMARY!$D$20),0)</f>
        <v>177.94661083935603</v>
      </c>
      <c r="N14" s="160">
        <f t="shared" ca="1" si="0"/>
        <v>848.05976006506933</v>
      </c>
      <c r="P14" s="159">
        <v>6</v>
      </c>
      <c r="Q14" s="194">
        <f ca="1">IF(SUMMARY!$D$21&gt;=K14,(SUMMARY!$D$24+SUMMARY!$I$17)*12*SUMMARY!$D$6,0)</f>
        <v>15724.833853097922</v>
      </c>
      <c r="R14" s="194">
        <f>IF(SUMMARY!$D$21&gt;=K14,SUMMARY!$D$28*12*SUMMARY!$D$6,0)+IF(P14=SUMMARY!$D$21,SUMMARY!$D$29*SUMMARY!$D$15,0)</f>
        <v>21037.927679999997</v>
      </c>
      <c r="S14" s="195">
        <f t="shared" ca="1" si="1"/>
        <v>5313.0938269020753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82.134258956243656</v>
      </c>
      <c r="E15" s="181">
        <f t="shared" ca="1" si="2"/>
        <v>105.89241710094309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668.92683848678428</v>
      </c>
      <c r="M15" s="133">
        <f ca="1">IF(SUMMARY!$D$21*12&gt;=K15,-PPMT(SUMMARY!$D$22/12,K15,SUMMARY!$D$21*12,SUMMARY!$D$20),0)</f>
        <v>179.13292157828505</v>
      </c>
      <c r="N15" s="160">
        <f t="shared" ca="1" si="0"/>
        <v>848.05976006506933</v>
      </c>
      <c r="P15" s="159">
        <v>7</v>
      </c>
      <c r="Q15" s="194">
        <f ca="1">IF(SUMMARY!$D$21&gt;=K15,(SUMMARY!$D$24+SUMMARY!$I$17)*12*SUMMARY!$D$6,0)</f>
        <v>15724.833853097922</v>
      </c>
      <c r="R15" s="194">
        <f>IF(SUMMARY!$D$21&gt;=K15,SUMMARY!$D$28*12*SUMMARY!$D$6,0)+IF(P15=SUMMARY!$D$21,SUMMARY!$D$29*SUMMARY!$D$15,0)</f>
        <v>21037.927679999997</v>
      </c>
      <c r="S15" s="195">
        <f t="shared" ca="1" si="1"/>
        <v>5313.0938269020753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71.867476586713195</v>
      </c>
      <c r="E16" s="181">
        <f t="shared" ca="1" si="2"/>
        <v>95.625634731412632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667.73261900959574</v>
      </c>
      <c r="M16" s="133">
        <f ca="1">IF(SUMMARY!$D$21*12&gt;=K16,-PPMT(SUMMARY!$D$22/12,K16,SUMMARY!$D$21*12,SUMMARY!$D$20),0)</f>
        <v>180.32714105547367</v>
      </c>
      <c r="N16" s="160">
        <f t="shared" ca="1" si="0"/>
        <v>848.05976006506944</v>
      </c>
      <c r="P16" s="159">
        <v>8</v>
      </c>
      <c r="Q16" s="194">
        <f ca="1">IF(SUMMARY!$D$21&gt;=K16,(SUMMARY!$D$24+SUMMARY!$I$17)*12*SUMMARY!$D$6,0)</f>
        <v>15724.833853097922</v>
      </c>
      <c r="R16" s="194">
        <f>IF(SUMMARY!$D$21&gt;=K16,SUMMARY!$D$28*12*SUMMARY!$D$6,0)+IF(P16=SUMMARY!$D$21,SUMMARY!$D$29*SUMMARY!$D$15,0)</f>
        <v>21037.927679999997</v>
      </c>
      <c r="S16" s="195">
        <f t="shared" ca="1" si="1"/>
        <v>5313.0938269020753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63.882201410411732</v>
      </c>
      <c r="E17" s="181">
        <f t="shared" ca="1" si="2"/>
        <v>87.640359555111175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666.53043806922585</v>
      </c>
      <c r="M17" s="133">
        <f ca="1">IF(SUMMARY!$D$21*12&gt;=K17,-PPMT(SUMMARY!$D$22/12,K17,SUMMARY!$D$21*12,SUMMARY!$D$20),0)</f>
        <v>181.52932199584347</v>
      </c>
      <c r="N17" s="160">
        <f t="shared" ca="1" si="0"/>
        <v>848.05976006506933</v>
      </c>
      <c r="P17" s="159">
        <v>9</v>
      </c>
      <c r="Q17" s="194">
        <f ca="1">IF(SUMMARY!$D$21&gt;=K17,(SUMMARY!$D$24+SUMMARY!$I$17)*12*SUMMARY!$D$6,0)</f>
        <v>15724.833853097922</v>
      </c>
      <c r="R17" s="194">
        <f>IF(SUMMARY!$D$21&gt;=K17,SUMMARY!$D$28*12*SUMMARY!$D$6,0)+IF(P17=SUMMARY!$D$21,SUMMARY!$D$29*SUMMARY!$D$15,0)</f>
        <v>21037.927679999997</v>
      </c>
      <c r="S17" s="195">
        <f t="shared" ca="1" si="1"/>
        <v>5313.0938269020753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57.493981269370558</v>
      </c>
      <c r="E18" s="181">
        <f t="shared" ca="1" si="2"/>
        <v>81.252139414070001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665.32024258925355</v>
      </c>
      <c r="M18" s="133">
        <f ca="1">IF(SUMMARY!$D$21*12&gt;=K18,-PPMT(SUMMARY!$D$22/12,K18,SUMMARY!$D$21*12,SUMMARY!$D$20),0)</f>
        <v>182.73951747581577</v>
      </c>
      <c r="N18" s="160">
        <f t="shared" ca="1" si="0"/>
        <v>848.05976006506933</v>
      </c>
      <c r="P18" s="159">
        <v>10</v>
      </c>
      <c r="Q18" s="194">
        <f ca="1">IF(SUMMARY!$D$21&gt;=K18,(SUMMARY!$D$24+SUMMARY!$I$17)*12*SUMMARY!$D$6,0)</f>
        <v>15724.833853097922</v>
      </c>
      <c r="R18" s="194">
        <f>IF(SUMMARY!$D$21&gt;=K18,SUMMARY!$D$28*12*SUMMARY!$D$6,0)+IF(P18=SUMMARY!$D$21,SUMMARY!$D$29*SUMMARY!$D$15,0)</f>
        <v>21037.927679999997</v>
      </c>
      <c r="S18" s="195">
        <f t="shared" ca="1" si="1"/>
        <v>5313.0938269020753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52.267255699427778</v>
      </c>
      <c r="E19" s="181">
        <f t="shared" ca="1" si="2"/>
        <v>76.025413844127215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664.10197913941488</v>
      </c>
      <c r="M19" s="133">
        <f ca="1">IF(SUMMARY!$D$21*12&gt;=K19,-PPMT(SUMMARY!$D$22/12,K19,SUMMARY!$D$21*12,SUMMARY!$D$20),0)</f>
        <v>183.95778092565456</v>
      </c>
      <c r="N19" s="160">
        <f t="shared" ca="1" si="0"/>
        <v>848.05976006506944</v>
      </c>
      <c r="P19" s="159">
        <v>11</v>
      </c>
      <c r="Q19" s="194">
        <f ca="1">IF(SUMMARY!$D$21&gt;=K19,(SUMMARY!$D$24+SUMMARY!$I$17)*12*SUMMARY!$D$6,0)</f>
        <v>15724.833853097922</v>
      </c>
      <c r="R19" s="194">
        <f>IF(SUMMARY!$D$21&gt;=K19,SUMMARY!$D$28*12*SUMMARY!$D$6,0)+IF(P19=SUMMARY!$D$21,SUMMARY!$D$29*SUMMARY!$D$15,0)</f>
        <v>21037.927679999997</v>
      </c>
      <c r="S19" s="195">
        <f t="shared" ca="1" si="1"/>
        <v>5313.0938269020753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47.911651057808797</v>
      </c>
      <c r="E20" s="181">
        <f t="shared" ca="1" si="2"/>
        <v>71.669809202508233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662.87559393324375</v>
      </c>
      <c r="M20" s="133">
        <f ca="1">IF(SUMMARY!$D$21*12&gt;=K20,-PPMT(SUMMARY!$D$22/12,K20,SUMMARY!$D$21*12,SUMMARY!$D$20),0)</f>
        <v>185.18416613182555</v>
      </c>
      <c r="N20" s="160">
        <f t="shared" ca="1" si="0"/>
        <v>848.05976006506933</v>
      </c>
      <c r="P20" s="159">
        <v>12</v>
      </c>
      <c r="Q20" s="194">
        <f ca="1">IF(SUMMARY!$D$21&gt;=K20,(SUMMARY!$D$24+SUMMARY!$I$17)*12*SUMMARY!$D$6,0)</f>
        <v>15724.833853097922</v>
      </c>
      <c r="R20" s="194">
        <f>IF(SUMMARY!$D$21&gt;=K20,SUMMARY!$D$28*12*SUMMARY!$D$6,0)+IF(P20=SUMMARY!$D$21,SUMMARY!$D$29*SUMMARY!$D$15,0)</f>
        <v>21037.927679999997</v>
      </c>
      <c r="S20" s="195">
        <f t="shared" ca="1" si="1"/>
        <v>5313.0938269020753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44.226139437977352</v>
      </c>
      <c r="E21" s="181">
        <f t="shared" ca="1" si="2"/>
        <v>67.984297582676788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661.64103282569829</v>
      </c>
      <c r="M21" s="133">
        <f ca="1">IF(SUMMARY!$D$21*12&gt;=K21,-PPMT(SUMMARY!$D$22/12,K21,SUMMARY!$D$21*12,SUMMARY!$D$20),0)</f>
        <v>186.41872723937107</v>
      </c>
      <c r="N21" s="160">
        <f t="shared" ca="1" si="0"/>
        <v>848.05976006506933</v>
      </c>
      <c r="P21" s="159">
        <v>13</v>
      </c>
      <c r="Q21" s="194">
        <f ca="1">IF(SUMMARY!$D$21&gt;=K21,(SUMMARY!$D$24+SUMMARY!$I$17)*12*SUMMARY!$D$6,0)</f>
        <v>15724.833853097922</v>
      </c>
      <c r="R21" s="194">
        <f>IF(SUMMARY!$D$21&gt;=K21,SUMMARY!$D$28*12*SUMMARY!$D$6,0)+IF(P21=SUMMARY!$D$21,SUMMARY!$D$29*SUMMARY!$D$15,0)</f>
        <v>21037.927679999997</v>
      </c>
      <c r="S21" s="195">
        <f t="shared" ca="1" si="1"/>
        <v>5313.0938269020753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41.067129478121828</v>
      </c>
      <c r="E22" s="181">
        <f t="shared" ca="1" si="2"/>
        <v>64.825287622821264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660.39824131076921</v>
      </c>
      <c r="M22" s="133">
        <f ca="1">IF(SUMMARY!$D$21*12&gt;=K22,-PPMT(SUMMARY!$D$22/12,K22,SUMMARY!$D$21*12,SUMMARY!$D$20),0)</f>
        <v>187.66151875430023</v>
      </c>
      <c r="N22" s="160">
        <f t="shared" ca="1" si="0"/>
        <v>848.05976006506944</v>
      </c>
      <c r="P22" s="159">
        <v>14</v>
      </c>
      <c r="Q22" s="194">
        <f ca="1">IF(SUMMARY!$D$21&gt;=K22,(SUMMARY!$D$24+SUMMARY!$I$17)*12*SUMMARY!$D$6,0)</f>
        <v>15724.833853097922</v>
      </c>
      <c r="R22" s="194">
        <f>IF(SUMMARY!$D$21&gt;=K22,SUMMARY!$D$28*12*SUMMARY!$D$6,0)+IF(P22=SUMMARY!$D$21,SUMMARY!$D$29*SUMMARY!$D$15,0)</f>
        <v>21037.927679999997</v>
      </c>
      <c r="S22" s="195">
        <f t="shared" ca="1" si="1"/>
        <v>5313.0938269020753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38.329320846247043</v>
      </c>
      <c r="E23" s="181">
        <f t="shared" ca="1" si="2"/>
        <v>62.087478990946479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659.14716451907384</v>
      </c>
      <c r="M23" s="133">
        <f ca="1">IF(SUMMARY!$D$21*12&gt;=K23,-PPMT(SUMMARY!$D$22/12,K23,SUMMARY!$D$21*12,SUMMARY!$D$20),0)</f>
        <v>188.91259554599557</v>
      </c>
      <c r="N23" s="160">
        <f t="shared" ca="1" si="0"/>
        <v>848.05976006506944</v>
      </c>
      <c r="P23" s="159">
        <v>15</v>
      </c>
      <c r="Q23" s="194">
        <f ca="1">IF(SUMMARY!$D$21&gt;=K23,(SUMMARY!$D$24+SUMMARY!$I$17)*12*SUMMARY!$D$6,0)</f>
        <v>15724.833853097922</v>
      </c>
      <c r="R23" s="194">
        <f>IF(SUMMARY!$D$21&gt;=K23,SUMMARY!$D$28*12*SUMMARY!$D$6,0)+IF(P23=SUMMARY!$D$21,SUMMARY!$D$29*SUMMARY!$D$15,0)</f>
        <v>21037.927679999997</v>
      </c>
      <c r="S23" s="195">
        <f t="shared" ca="1" si="1"/>
        <v>5313.0938269020753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28.746990634685279</v>
      </c>
      <c r="E24" s="181">
        <f t="shared" ca="1" si="2"/>
        <v>52.505148779384719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657.88774721543382</v>
      </c>
      <c r="M24" s="133">
        <f ca="1">IF(SUMMARY!$D$21*12&gt;=K24,-PPMT(SUMMARY!$D$22/12,K24,SUMMARY!$D$21*12,SUMMARY!$D$20),0)</f>
        <v>190.17201284963554</v>
      </c>
      <c r="N24" s="160">
        <f t="shared" ca="1" si="0"/>
        <v>848.05976006506933</v>
      </c>
      <c r="P24" s="159">
        <v>16</v>
      </c>
      <c r="Q24" s="194">
        <f ca="1">IF(SUMMARY!$D$21&gt;=K24,(SUMMARY!$D$24+SUMMARY!$I$17)*12*SUMMARY!$D$6,0)</f>
        <v>15724.833853097922</v>
      </c>
      <c r="R24" s="194">
        <f>IF(SUMMARY!$D$21&gt;=K24,SUMMARY!$D$28*12*SUMMARY!$D$6,0)+IF(P24=SUMMARY!$D$21,SUMMARY!$D$29*SUMMARY!$D$15,0)</f>
        <v>21037.927679999997</v>
      </c>
      <c r="S24" s="195">
        <f t="shared" ca="1" si="1"/>
        <v>5313.0938269020753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22.997592507748223</v>
      </c>
      <c r="E25" s="181">
        <f t="shared" ca="1" si="2"/>
        <v>46.755750652447659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656.61993379643627</v>
      </c>
      <c r="M25" s="133">
        <f ca="1">IF(SUMMARY!$D$21*12&gt;=K25,-PPMT(SUMMARY!$D$22/12,K25,SUMMARY!$D$21*12,SUMMARY!$D$20),0)</f>
        <v>191.43982626863311</v>
      </c>
      <c r="N25" s="160">
        <f t="shared" ca="1" si="0"/>
        <v>848.05976006506944</v>
      </c>
      <c r="P25" s="159">
        <v>17</v>
      </c>
      <c r="Q25" s="194">
        <f ca="1">IF(SUMMARY!$D$21&gt;=K25,(SUMMARY!$D$24+SUMMARY!$I$17)*12*SUMMARY!$D$6,0)</f>
        <v>15724.833853097922</v>
      </c>
      <c r="R25" s="194">
        <f>IF(SUMMARY!$D$21&gt;=K25,SUMMARY!$D$28*12*SUMMARY!$D$6,0)+IF(P25=SUMMARY!$D$21,SUMMARY!$D$29*SUMMARY!$D$15,0)</f>
        <v>21037.927679999997</v>
      </c>
      <c r="S25" s="195">
        <f t="shared" ca="1" si="1"/>
        <v>5313.0938269020753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19.164660423123522</v>
      </c>
      <c r="E26" s="181">
        <f t="shared" ca="1" si="2"/>
        <v>42.922818567822958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655.34366828797874</v>
      </c>
      <c r="M26" s="133">
        <f ca="1">IF(SUMMARY!$D$21*12&gt;=K26,-PPMT(SUMMARY!$D$22/12,K26,SUMMARY!$D$21*12,SUMMARY!$D$20),0)</f>
        <v>192.71609177709067</v>
      </c>
      <c r="N26" s="160">
        <f t="shared" ca="1" si="0"/>
        <v>848.05976006506944</v>
      </c>
      <c r="P26" s="159">
        <v>18</v>
      </c>
      <c r="Q26" s="194">
        <f ca="1">IF(SUMMARY!$D$21&gt;=K26,(SUMMARY!$D$24+SUMMARY!$I$17)*12*SUMMARY!$D$6,0)</f>
        <v>15724.833853097922</v>
      </c>
      <c r="R26" s="194">
        <f>IF(SUMMARY!$D$21&gt;=K26,SUMMARY!$D$28*12*SUMMARY!$D$6,0)+IF(P26=SUMMARY!$D$21,SUMMARY!$D$29*SUMMARY!$D$15,0)</f>
        <v>21037.927679999997</v>
      </c>
      <c r="S26" s="195">
        <f t="shared" ca="1" si="1"/>
        <v>5313.0938269020753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16.42685179124873</v>
      </c>
      <c r="E27" s="181">
        <f t="shared" ca="1" si="2"/>
        <v>40.185009935948173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654.05889434279823</v>
      </c>
      <c r="M27" s="133">
        <f ca="1">IF(SUMMARY!$D$21*12&gt;=K27,-PPMT(SUMMARY!$D$22/12,K27,SUMMARY!$D$21*12,SUMMARY!$D$20),0)</f>
        <v>194.00086572227121</v>
      </c>
      <c r="N27" s="160">
        <f t="shared" ca="1" si="0"/>
        <v>848.05976006506944</v>
      </c>
      <c r="P27" s="159">
        <v>19</v>
      </c>
      <c r="Q27" s="194">
        <f ca="1">IF(SUMMARY!$D$21&gt;=K27,(SUMMARY!$D$24+SUMMARY!$I$17)*12*SUMMARY!$D$6,0)</f>
        <v>15724.833853097922</v>
      </c>
      <c r="R27" s="194">
        <f>IF(SUMMARY!$D$21&gt;=K27,SUMMARY!$D$28*12*SUMMARY!$D$6,0)+IF(P27=SUMMARY!$D$21,SUMMARY!$D$29*SUMMARY!$D$15,0)</f>
        <v>21037.927679999997</v>
      </c>
      <c r="S27" s="195">
        <f t="shared" ca="1" si="1"/>
        <v>5313.0938269020753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14.373495317342639</v>
      </c>
      <c r="E28" s="158">
        <f t="shared" ca="1" si="2"/>
        <v>38.131653462042081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652.76555523798299</v>
      </c>
      <c r="M28" s="133">
        <f ca="1">IF(SUMMARY!$D$21*12&gt;=K28,-PPMT(SUMMARY!$D$22/12,K28,SUMMARY!$D$21*12,SUMMARY!$D$20),0)</f>
        <v>195.29420482708636</v>
      </c>
      <c r="N28" s="160">
        <f t="shared" ca="1" si="0"/>
        <v>848.05976006506933</v>
      </c>
      <c r="P28" s="159">
        <v>20</v>
      </c>
      <c r="Q28" s="194">
        <f ca="1">IF(SUMMARY!$D$21&gt;=K28,(SUMMARY!$D$24+SUMMARY!$I$17)*12*SUMMARY!$D$6,0)</f>
        <v>15724.833853097922</v>
      </c>
      <c r="R28" s="194">
        <f ca="1">IF(SUMMARY!$D$21&gt;=K28,SUMMARY!$D$28*12*SUMMARY!$D$6,0)+IF(P28=SUMMARY!$D$21,SUMMARY!$D$29*SUMMARY!$D$15,0)</f>
        <v>57248.350514237973</v>
      </c>
      <c r="S28" s="195">
        <f t="shared" ca="1" si="1"/>
        <v>41523.516661140049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651.463593872469</v>
      </c>
      <c r="M29" s="133">
        <f ca="1">IF(SUMMARY!$D$21*12&gt;=K29,-PPMT(SUMMARY!$D$22/12,K29,SUMMARY!$D$21*12,SUMMARY!$D$20),0)</f>
        <v>196.59616619260032</v>
      </c>
      <c r="N29" s="160">
        <f t="shared" ca="1" si="0"/>
        <v>848.05976006506933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650.15295276451843</v>
      </c>
      <c r="M30" s="133">
        <f ca="1">IF(SUMMARY!$D$21*12&gt;=K30,-PPMT(SUMMARY!$D$22/12,K30,SUMMARY!$D$21*12,SUMMARY!$D$20),0)</f>
        <v>197.90680730055098</v>
      </c>
      <c r="N30" s="160">
        <f t="shared" ca="1" si="0"/>
        <v>848.05976006506944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648.83357404918138</v>
      </c>
      <c r="M31" s="133">
        <f ca="1">IF(SUMMARY!$D$21*12&gt;=K31,-PPMT(SUMMARY!$D$22/12,K31,SUMMARY!$D$21*12,SUMMARY!$D$20),0)</f>
        <v>199.22618601588798</v>
      </c>
      <c r="N31" s="160">
        <f t="shared" ca="1" si="0"/>
        <v>848.05976006506933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647.50539947574214</v>
      </c>
      <c r="M32" s="133">
        <f ca="1">IF(SUMMARY!$D$21*12&gt;=K32,-PPMT(SUMMARY!$D$22/12,K32,SUMMARY!$D$21*12,SUMMARY!$D$20),0)</f>
        <v>200.55436058932722</v>
      </c>
      <c r="N32" s="160">
        <f t="shared" ca="1" si="0"/>
        <v>848.05976006506933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646.16837040514667</v>
      </c>
      <c r="M33" s="133">
        <f ca="1">IF(SUMMARY!$D$21*12&gt;=K33,-PPMT(SUMMARY!$D$22/12,K33,SUMMARY!$D$21*12,SUMMARY!$D$20),0)</f>
        <v>201.89138965992274</v>
      </c>
      <c r="N33" s="160">
        <f t="shared" ca="1" si="0"/>
        <v>848.05976006506944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644.82242780741387</v>
      </c>
      <c r="M34" s="133">
        <f ca="1">IF(SUMMARY!$D$21*12&gt;=K34,-PPMT(SUMMARY!$D$22/12,K34,SUMMARY!$D$21*12,SUMMARY!$D$20),0)</f>
        <v>203.23733225765554</v>
      </c>
      <c r="N34" s="160">
        <f t="shared" ca="1" si="0"/>
        <v>848.05976006506944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643.46751225902938</v>
      </c>
      <c r="M35" s="133">
        <f ca="1">IF(SUMMARY!$D$21*12&gt;=K35,-PPMT(SUMMARY!$D$22/12,K35,SUMMARY!$D$21*12,SUMMARY!$D$20),0)</f>
        <v>204.59224780603995</v>
      </c>
      <c r="N35" s="160">
        <f t="shared" ca="1" si="0"/>
        <v>848.05976006506933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642.10356394032249</v>
      </c>
      <c r="M36" s="133">
        <f ca="1">IF(SUMMARY!$D$21*12&gt;=K36,-PPMT(SUMMARY!$D$22/12,K36,SUMMARY!$D$21*12,SUMMARY!$D$20),0)</f>
        <v>205.9561961247469</v>
      </c>
      <c r="N36" s="160">
        <f t="shared" ca="1" si="0"/>
        <v>848.05976006506944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640.7305226328242</v>
      </c>
      <c r="M37" s="133">
        <f ca="1">IF(SUMMARY!$D$21*12&gt;=K37,-PPMT(SUMMARY!$D$22/12,K37,SUMMARY!$D$21*12,SUMMARY!$D$20),0)</f>
        <v>207.32923743224521</v>
      </c>
      <c r="N37" s="160">
        <f t="shared" ca="1" si="0"/>
        <v>848.05976006506944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639.34832771660922</v>
      </c>
      <c r="M38" s="133">
        <f ca="1">IF(SUMMARY!$D$21*12&gt;=K38,-PPMT(SUMMARY!$D$22/12,K38,SUMMARY!$D$21*12,SUMMARY!$D$20),0)</f>
        <v>208.71143234846014</v>
      </c>
      <c r="N38" s="160">
        <f t="shared" ca="1" si="0"/>
        <v>848.05976006506933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637.95691816761951</v>
      </c>
      <c r="M39" s="133">
        <f ca="1">IF(SUMMARY!$D$21*12&gt;=K39,-PPMT(SUMMARY!$D$22/12,K39,SUMMARY!$D$21*12,SUMMARY!$D$20),0)</f>
        <v>210.10284189744991</v>
      </c>
      <c r="N39" s="160">
        <f t="shared" ca="1" si="0"/>
        <v>848.05976006506944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636.55623255496982</v>
      </c>
      <c r="M40" s="133">
        <f ca="1">IF(SUMMARY!$D$21*12&gt;=K40,-PPMT(SUMMARY!$D$22/12,K40,SUMMARY!$D$21*12,SUMMARY!$D$20),0)</f>
        <v>211.50352751009953</v>
      </c>
      <c r="N40" s="160">
        <f t="shared" ca="1" si="0"/>
        <v>848.05976006506933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635.14620903823572</v>
      </c>
      <c r="M41" s="133">
        <f ca="1">IF(SUMMARY!$D$21*12&gt;=K41,-PPMT(SUMMARY!$D$22/12,K41,SUMMARY!$D$21*12,SUMMARY!$D$20),0)</f>
        <v>212.91355102683357</v>
      </c>
      <c r="N41" s="160">
        <f t="shared" ca="1" si="0"/>
        <v>848.05976006506933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633.72678536472358</v>
      </c>
      <c r="M42" s="133">
        <f ca="1">IF(SUMMARY!$D$21*12&gt;=K42,-PPMT(SUMMARY!$D$22/12,K42,SUMMARY!$D$21*12,SUMMARY!$D$20),0)</f>
        <v>214.33297470034577</v>
      </c>
      <c r="N42" s="160">
        <f t="shared" ca="1" si="0"/>
        <v>848.05976006506933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632.29789886672131</v>
      </c>
      <c r="M43" s="133">
        <f ca="1">IF(SUMMARY!$D$21*12&gt;=K43,-PPMT(SUMMARY!$D$22/12,K43,SUMMARY!$D$21*12,SUMMARY!$D$20),0)</f>
        <v>215.7618611983481</v>
      </c>
      <c r="N43" s="160">
        <f t="shared" ca="1" si="0"/>
        <v>848.05976006506944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630.85948645873236</v>
      </c>
      <c r="M44" s="133">
        <f ca="1">IF(SUMMARY!$D$21*12&gt;=K44,-PPMT(SUMMARY!$D$22/12,K44,SUMMARY!$D$21*12,SUMMARY!$D$20),0)</f>
        <v>217.20027360633705</v>
      </c>
      <c r="N44" s="160">
        <f t="shared" ca="1" si="0"/>
        <v>848.05976006506944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629.41148463469005</v>
      </c>
      <c r="M45" s="133">
        <f ca="1">IF(SUMMARY!$D$21*12&gt;=K45,-PPMT(SUMMARY!$D$22/12,K45,SUMMARY!$D$21*12,SUMMARY!$D$20),0)</f>
        <v>218.6482754303793</v>
      </c>
      <c r="N45" s="160">
        <f t="shared" ca="1" si="0"/>
        <v>848.05976006506933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627.95382946515417</v>
      </c>
      <c r="M46" s="133">
        <f ca="1">IF(SUMMARY!$D$21*12&gt;=K46,-PPMT(SUMMARY!$D$22/12,K46,SUMMARY!$D$21*12,SUMMARY!$D$20),0)</f>
        <v>220.10593059991515</v>
      </c>
      <c r="N46" s="160">
        <f t="shared" ca="1" si="0"/>
        <v>848.05976006506933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626.48645659448812</v>
      </c>
      <c r="M47" s="133">
        <f ca="1">IF(SUMMARY!$D$21*12&gt;=K47,-PPMT(SUMMARY!$D$22/12,K47,SUMMARY!$D$21*12,SUMMARY!$D$20),0)</f>
        <v>221.57330347058127</v>
      </c>
      <c r="N47" s="160">
        <f t="shared" ca="1" si="0"/>
        <v>848.05976006506944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625.00930123801766</v>
      </c>
      <c r="M48" s="133">
        <f ca="1">IF(SUMMARY!$D$21*12&gt;=K48,-PPMT(SUMMARY!$D$22/12,K48,SUMMARY!$D$21*12,SUMMARY!$D$20),0)</f>
        <v>223.05045882705184</v>
      </c>
      <c r="N48" s="160">
        <f t="shared" ca="1" si="0"/>
        <v>848.05976006506944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623.52229817917055</v>
      </c>
      <c r="M49" s="133">
        <f ca="1">IF(SUMMARY!$D$21*12&gt;=K49,-PPMT(SUMMARY!$D$22/12,K49,SUMMARY!$D$21*12,SUMMARY!$D$20),0)</f>
        <v>224.53746188589884</v>
      </c>
      <c r="N49" s="160">
        <f t="shared" ca="1" si="0"/>
        <v>848.05976006506944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622.02538176659789</v>
      </c>
      <c r="M50" s="133">
        <f ca="1">IF(SUMMARY!$D$21*12&gt;=K50,-PPMT(SUMMARY!$D$22/12,K50,SUMMARY!$D$21*12,SUMMARY!$D$20),0)</f>
        <v>226.03437829847149</v>
      </c>
      <c r="N50" s="160">
        <f t="shared" ca="1" si="0"/>
        <v>848.05976006506944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620.51848591127475</v>
      </c>
      <c r="M51" s="133">
        <f ca="1">IF(SUMMARY!$D$21*12&gt;=K51,-PPMT(SUMMARY!$D$22/12,K51,SUMMARY!$D$21*12,SUMMARY!$D$20),0)</f>
        <v>227.54127415379463</v>
      </c>
      <c r="N51" s="160">
        <f t="shared" ca="1" si="0"/>
        <v>848.05976006506944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619.00154408358276</v>
      </c>
      <c r="M52" s="133">
        <f ca="1">IF(SUMMARY!$D$21*12&gt;=K52,-PPMT(SUMMARY!$D$22/12,K52,SUMMARY!$D$21*12,SUMMARY!$D$20),0)</f>
        <v>229.0582159814866</v>
      </c>
      <c r="N52" s="160">
        <f t="shared" ca="1" si="0"/>
        <v>848.05976006506933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617.47448931037286</v>
      </c>
      <c r="M53" s="133">
        <f ca="1">IF(SUMMARY!$D$21*12&gt;=K53,-PPMT(SUMMARY!$D$22/12,K53,SUMMARY!$D$21*12,SUMMARY!$D$20),0)</f>
        <v>230.58527075469647</v>
      </c>
      <c r="N53" s="160">
        <f t="shared" ca="1" si="0"/>
        <v>848.05976006506933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615.93725417200824</v>
      </c>
      <c r="M54" s="133">
        <f ca="1">IF(SUMMARY!$D$21*12&gt;=K54,-PPMT(SUMMARY!$D$22/12,K54,SUMMARY!$D$21*12,SUMMARY!$D$20),0)</f>
        <v>232.12250589306117</v>
      </c>
      <c r="N54" s="160">
        <f t="shared" ca="1" si="0"/>
        <v>848.05976006506944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614.38977079938786</v>
      </c>
      <c r="M55" s="133">
        <f ca="1">IF(SUMMARY!$D$21*12&gt;=K55,-PPMT(SUMMARY!$D$22/12,K55,SUMMARY!$D$21*12,SUMMARY!$D$20),0)</f>
        <v>233.66998926568158</v>
      </c>
      <c r="N55" s="160">
        <f t="shared" ca="1" si="0"/>
        <v>848.05976006506944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612.83197087094982</v>
      </c>
      <c r="M56" s="133">
        <f ca="1">IF(SUMMARY!$D$21*12&gt;=K56,-PPMT(SUMMARY!$D$22/12,K56,SUMMARY!$D$21*12,SUMMARY!$D$20),0)</f>
        <v>235.22778919411945</v>
      </c>
      <c r="N56" s="160">
        <f t="shared" ca="1" si="0"/>
        <v>848.05976006506921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611.26378560965588</v>
      </c>
      <c r="M57" s="133">
        <f ca="1">IF(SUMMARY!$D$21*12&gt;=K57,-PPMT(SUMMARY!$D$22/12,K57,SUMMARY!$D$21*12,SUMMARY!$D$20),0)</f>
        <v>236.79597445541353</v>
      </c>
      <c r="N57" s="160">
        <f t="shared" ca="1" si="0"/>
        <v>848.05976006506944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609.68514577995302</v>
      </c>
      <c r="M58" s="133">
        <f ca="1">IF(SUMMARY!$D$21*12&gt;=K58,-PPMT(SUMMARY!$D$22/12,K58,SUMMARY!$D$21*12,SUMMARY!$D$20),0)</f>
        <v>238.37461428511631</v>
      </c>
      <c r="N58" s="160">
        <f t="shared" ca="1" si="0"/>
        <v>848.05976006506933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608.09598168471905</v>
      </c>
      <c r="M59" s="133">
        <f ca="1">IF(SUMMARY!$D$21*12&gt;=K59,-PPMT(SUMMARY!$D$22/12,K59,SUMMARY!$D$21*12,SUMMARY!$D$20),0)</f>
        <v>239.96377838035042</v>
      </c>
      <c r="N59" s="160">
        <f t="shared" ca="1" si="0"/>
        <v>848.05976006506944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606.49622316218324</v>
      </c>
      <c r="M60" s="133">
        <f ca="1">IF(SUMMARY!$D$21*12&gt;=K60,-PPMT(SUMMARY!$D$22/12,K60,SUMMARY!$D$21*12,SUMMARY!$D$20),0)</f>
        <v>241.56353690288609</v>
      </c>
      <c r="N60" s="160">
        <f t="shared" ca="1" si="0"/>
        <v>848.05976006506933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604.88579958283071</v>
      </c>
      <c r="M61" s="133">
        <f ca="1">IF(SUMMARY!$D$21*12&gt;=K61,-PPMT(SUMMARY!$D$22/12,K61,SUMMARY!$D$21*12,SUMMARY!$D$20),0)</f>
        <v>243.17396048223867</v>
      </c>
      <c r="N61" s="160">
        <f t="shared" ca="1" si="0"/>
        <v>848.05976006506944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603.26463984628253</v>
      </c>
      <c r="M62" s="133">
        <f ca="1">IF(SUMMARY!$D$21*12&gt;=K62,-PPMT(SUMMARY!$D$22/12,K62,SUMMARY!$D$21*12,SUMMARY!$D$20),0)</f>
        <v>244.79512021878696</v>
      </c>
      <c r="N62" s="160">
        <f t="shared" ca="1" si="0"/>
        <v>848.05976006506944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601.63267237815717</v>
      </c>
      <c r="M63" s="133">
        <f ca="1">IF(SUMMARY!$D$21*12&gt;=K63,-PPMT(SUMMARY!$D$22/12,K63,SUMMARY!$D$21*12,SUMMARY!$D$20),0)</f>
        <v>246.42708768691219</v>
      </c>
      <c r="N63" s="160">
        <f t="shared" ca="1" si="0"/>
        <v>848.05976006506933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599.98982512691111</v>
      </c>
      <c r="M64" s="133">
        <f ca="1">IF(SUMMARY!$D$21*12&gt;=K64,-PPMT(SUMMARY!$D$22/12,K64,SUMMARY!$D$21*12,SUMMARY!$D$20),0)</f>
        <v>248.06993493815821</v>
      </c>
      <c r="N64" s="160">
        <f t="shared" ca="1" si="0"/>
        <v>848.05976006506933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598.33602556065671</v>
      </c>
      <c r="M65" s="133">
        <f ca="1">IF(SUMMARY!$D$21*12&gt;=K65,-PPMT(SUMMARY!$D$22/12,K65,SUMMARY!$D$21*12,SUMMARY!$D$20),0)</f>
        <v>249.72373450441265</v>
      </c>
      <c r="N65" s="160">
        <f t="shared" ca="1" si="0"/>
        <v>848.05976006506933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596.67120066396069</v>
      </c>
      <c r="M66" s="133">
        <f ca="1">IF(SUMMARY!$D$21*12&gt;=K66,-PPMT(SUMMARY!$D$22/12,K66,SUMMARY!$D$21*12,SUMMARY!$D$20),0)</f>
        <v>251.38855940110872</v>
      </c>
      <c r="N66" s="160">
        <f t="shared" ca="1" si="0"/>
        <v>848.05976006506944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594.99527693461994</v>
      </c>
      <c r="M67" s="133">
        <f ca="1">IF(SUMMARY!$D$21*12&gt;=K67,-PPMT(SUMMARY!$D$22/12,K67,SUMMARY!$D$21*12,SUMMARY!$D$20),0)</f>
        <v>253.06448313044947</v>
      </c>
      <c r="N67" s="160">
        <f t="shared" ca="1" si="0"/>
        <v>848.05976006506944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593.30818038041684</v>
      </c>
      <c r="M68" s="133">
        <f ca="1">IF(SUMMARY!$D$21*12&gt;=K68,-PPMT(SUMMARY!$D$22/12,K68,SUMMARY!$D$21*12,SUMMARY!$D$20),0)</f>
        <v>254.75157968465246</v>
      </c>
      <c r="N68" s="160">
        <f t="shared" ca="1" si="0"/>
        <v>848.05976006506933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591.60983651585263</v>
      </c>
      <c r="M69" s="133">
        <f ca="1">IF(SUMMARY!$D$21*12&gt;=K69,-PPMT(SUMMARY!$D$22/12,K69,SUMMARY!$D$21*12,SUMMARY!$D$20),0)</f>
        <v>256.44992354921681</v>
      </c>
      <c r="N69" s="160">
        <f t="shared" ca="1" si="0"/>
        <v>848.05976006506944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589.90017035885785</v>
      </c>
      <c r="M70" s="133">
        <f ca="1">IF(SUMMARY!$D$21*12&gt;=K70,-PPMT(SUMMARY!$D$22/12,K70,SUMMARY!$D$21*12,SUMMARY!$D$20),0)</f>
        <v>258.15958970621159</v>
      </c>
      <c r="N70" s="160">
        <f t="shared" ca="1" si="0"/>
        <v>848.05976006506944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588.17910642748302</v>
      </c>
      <c r="M71" s="133">
        <f ca="1">IF(SUMMARY!$D$21*12&gt;=K71,-PPMT(SUMMARY!$D$22/12,K71,SUMMARY!$D$21*12,SUMMARY!$D$20),0)</f>
        <v>259.88065363758631</v>
      </c>
      <c r="N71" s="160">
        <f t="shared" ca="1" si="0"/>
        <v>848.05976006506933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586.44656873656572</v>
      </c>
      <c r="M72" s="133">
        <f ca="1">IF(SUMMARY!$D$21*12&gt;=K72,-PPMT(SUMMARY!$D$22/12,K72,SUMMARY!$D$21*12,SUMMARY!$D$20),0)</f>
        <v>261.61319132850355</v>
      </c>
      <c r="N72" s="160">
        <f t="shared" ca="1" si="0"/>
        <v>848.05976006506921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584.70248079437579</v>
      </c>
      <c r="M73" s="133">
        <f ca="1">IF(SUMMARY!$D$21*12&gt;=K73,-PPMT(SUMMARY!$D$22/12,K73,SUMMARY!$D$21*12,SUMMARY!$D$20),0)</f>
        <v>263.35727927069354</v>
      </c>
      <c r="N73" s="160">
        <f t="shared" ref="N73:N136" ca="1" si="5">+M73+L73</f>
        <v>848.05976006506933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582.94676559923778</v>
      </c>
      <c r="M74" s="133">
        <f ca="1">IF(SUMMARY!$D$21*12&gt;=K74,-PPMT(SUMMARY!$D$22/12,K74,SUMMARY!$D$21*12,SUMMARY!$D$20),0)</f>
        <v>265.1129944658316</v>
      </c>
      <c r="N74" s="160">
        <f t="shared" ca="1" si="5"/>
        <v>848.05976006506944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581.17934563613233</v>
      </c>
      <c r="M75" s="133">
        <f ca="1">IF(SUMMARY!$D$21*12&gt;=K75,-PPMT(SUMMARY!$D$22/12,K75,SUMMARY!$D$21*12,SUMMARY!$D$20),0)</f>
        <v>266.88041442893712</v>
      </c>
      <c r="N75" s="160">
        <f t="shared" ca="1" si="5"/>
        <v>848.05976006506944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579.40014287327267</v>
      </c>
      <c r="M76" s="133">
        <f ca="1">IF(SUMMARY!$D$21*12&gt;=K76,-PPMT(SUMMARY!$D$22/12,K76,SUMMARY!$D$21*12,SUMMARY!$D$20),0)</f>
        <v>268.65961719179666</v>
      </c>
      <c r="N76" s="160">
        <f t="shared" ca="1" si="5"/>
        <v>848.05976006506933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577.60907875866076</v>
      </c>
      <c r="M77" s="133">
        <f ca="1">IF(SUMMARY!$D$21*12&gt;=K77,-PPMT(SUMMARY!$D$22/12,K77,SUMMARY!$D$21*12,SUMMARY!$D$20),0)</f>
        <v>270.45068130640868</v>
      </c>
      <c r="N77" s="160">
        <f t="shared" ca="1" si="5"/>
        <v>848.05976006506944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575.80607421661796</v>
      </c>
      <c r="M78" s="133">
        <f ca="1">IF(SUMMARY!$D$21*12&gt;=K78,-PPMT(SUMMARY!$D$22/12,K78,SUMMARY!$D$21*12,SUMMARY!$D$20),0)</f>
        <v>272.25368584845137</v>
      </c>
      <c r="N78" s="160">
        <f t="shared" ca="1" si="5"/>
        <v>848.05976006506933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573.99104964429512</v>
      </c>
      <c r="M79" s="133">
        <f ca="1">IF(SUMMARY!$D$21*12&gt;=K79,-PPMT(SUMMARY!$D$22/12,K79,SUMMARY!$D$21*12,SUMMARY!$D$20),0)</f>
        <v>274.06871042077438</v>
      </c>
      <c r="N79" s="160">
        <f t="shared" ca="1" si="5"/>
        <v>848.05976006506944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572.16392490815645</v>
      </c>
      <c r="M80" s="133">
        <f ca="1">IF(SUMMARY!$D$21*12&gt;=K80,-PPMT(SUMMARY!$D$22/12,K80,SUMMARY!$D$21*12,SUMMARY!$D$20),0)</f>
        <v>275.89583515691294</v>
      </c>
      <c r="N80" s="160">
        <f t="shared" ca="1" si="5"/>
        <v>848.05976006506944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570.32461934044375</v>
      </c>
      <c r="M81" s="133">
        <f ca="1">IF(SUMMARY!$D$21*12&gt;=K81,-PPMT(SUMMARY!$D$22/12,K81,SUMMARY!$D$21*12,SUMMARY!$D$20),0)</f>
        <v>277.73514072462564</v>
      </c>
      <c r="N81" s="160">
        <f t="shared" ca="1" si="5"/>
        <v>848.05976006506944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568.4730517356129</v>
      </c>
      <c r="M82" s="133">
        <f ca="1">IF(SUMMARY!$D$21*12&gt;=K82,-PPMT(SUMMARY!$D$22/12,K82,SUMMARY!$D$21*12,SUMMARY!$D$20),0)</f>
        <v>279.58670832945648</v>
      </c>
      <c r="N82" s="160">
        <f t="shared" ca="1" si="5"/>
        <v>848.05976006506944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566.60914034675</v>
      </c>
      <c r="M83" s="133">
        <f ca="1">IF(SUMMARY!$D$21*12&gt;=K83,-PPMT(SUMMARY!$D$22/12,K83,SUMMARY!$D$21*12,SUMMARY!$D$20),0)</f>
        <v>281.4506197183195</v>
      </c>
      <c r="N83" s="160">
        <f t="shared" ca="1" si="5"/>
        <v>848.05976006506944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564.73280288196099</v>
      </c>
      <c r="M84" s="133">
        <f ca="1">IF(SUMMARY!$D$21*12&gt;=K84,-PPMT(SUMMARY!$D$22/12,K84,SUMMARY!$D$21*12,SUMMARY!$D$20),0)</f>
        <v>283.32695718310828</v>
      </c>
      <c r="N84" s="160">
        <f t="shared" ca="1" si="5"/>
        <v>848.05976006506921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562.84395650074032</v>
      </c>
      <c r="M85" s="133">
        <f ca="1">IF(SUMMARY!$D$21*12&gt;=K85,-PPMT(SUMMARY!$D$22/12,K85,SUMMARY!$D$21*12,SUMMARY!$D$20),0)</f>
        <v>285.21580356432901</v>
      </c>
      <c r="N85" s="160">
        <f t="shared" ca="1" si="5"/>
        <v>848.05976006506933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560.94251781031141</v>
      </c>
      <c r="M86" s="133">
        <f ca="1">IF(SUMMARY!$D$21*12&gt;=K86,-PPMT(SUMMARY!$D$22/12,K86,SUMMARY!$D$21*12,SUMMARY!$D$20),0)</f>
        <v>287.11724225475797</v>
      </c>
      <c r="N86" s="160">
        <f t="shared" ca="1" si="5"/>
        <v>848.05976006506944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559.02840286194646</v>
      </c>
      <c r="M87" s="133">
        <f ca="1">IF(SUMMARY!$D$21*12&gt;=K87,-PPMT(SUMMARY!$D$22/12,K87,SUMMARY!$D$21*12,SUMMARY!$D$20),0)</f>
        <v>289.03135720312298</v>
      </c>
      <c r="N87" s="160">
        <f t="shared" ca="1" si="5"/>
        <v>848.05976006506944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557.10152714725893</v>
      </c>
      <c r="M88" s="133">
        <f ca="1">IF(SUMMARY!$D$21*12&gt;=K88,-PPMT(SUMMARY!$D$22/12,K88,SUMMARY!$D$21*12,SUMMARY!$D$20),0)</f>
        <v>290.95823291781045</v>
      </c>
      <c r="N88" s="160">
        <f t="shared" ca="1" si="5"/>
        <v>848.05976006506944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555.16180559447344</v>
      </c>
      <c r="M89" s="133">
        <f ca="1">IF(SUMMARY!$D$21*12&gt;=K89,-PPMT(SUMMARY!$D$22/12,K89,SUMMARY!$D$21*12,SUMMARY!$D$20),0)</f>
        <v>292.89795447059583</v>
      </c>
      <c r="N89" s="160">
        <f t="shared" ca="1" si="5"/>
        <v>848.05976006506921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553.20915256466958</v>
      </c>
      <c r="M90" s="133">
        <f ca="1">IF(SUMMARY!$D$21*12&gt;=K90,-PPMT(SUMMARY!$D$22/12,K90,SUMMARY!$D$21*12,SUMMARY!$D$20),0)</f>
        <v>294.8506075003998</v>
      </c>
      <c r="N90" s="160">
        <f t="shared" ca="1" si="5"/>
        <v>848.05976006506944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551.24348184800033</v>
      </c>
      <c r="M91" s="133">
        <f ca="1">IF(SUMMARY!$D$21*12&gt;=K91,-PPMT(SUMMARY!$D$22/12,K91,SUMMARY!$D$21*12,SUMMARY!$D$20),0)</f>
        <v>296.81627821706911</v>
      </c>
      <c r="N91" s="160">
        <f t="shared" ca="1" si="5"/>
        <v>848.05976006506944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549.26470665988654</v>
      </c>
      <c r="M92" s="133">
        <f ca="1">IF(SUMMARY!$D$21*12&gt;=K92,-PPMT(SUMMARY!$D$22/12,K92,SUMMARY!$D$21*12,SUMMARY!$D$20),0)</f>
        <v>298.7950534051829</v>
      </c>
      <c r="N92" s="160">
        <f t="shared" ca="1" si="5"/>
        <v>848.05976006506944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547.27273963718528</v>
      </c>
      <c r="M93" s="133">
        <f ca="1">IF(SUMMARY!$D$21*12&gt;=K93,-PPMT(SUMMARY!$D$22/12,K93,SUMMARY!$D$21*12,SUMMARY!$D$20),0)</f>
        <v>300.78702042788422</v>
      </c>
      <c r="N93" s="160">
        <f t="shared" ca="1" si="5"/>
        <v>848.05976006506944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545.26749283433276</v>
      </c>
      <c r="M94" s="133">
        <f ca="1">IF(SUMMARY!$D$21*12&gt;=K94,-PPMT(SUMMARY!$D$22/12,K94,SUMMARY!$D$21*12,SUMMARY!$D$20),0)</f>
        <v>302.79226723073674</v>
      </c>
      <c r="N94" s="160">
        <f t="shared" ca="1" si="5"/>
        <v>848.05976006506944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543.24887771946112</v>
      </c>
      <c r="M95" s="133">
        <f ca="1">IF(SUMMARY!$D$21*12&gt;=K95,-PPMT(SUMMARY!$D$22/12,K95,SUMMARY!$D$21*12,SUMMARY!$D$20),0)</f>
        <v>304.81088234560826</v>
      </c>
      <c r="N95" s="160">
        <f t="shared" ca="1" si="5"/>
        <v>848.05976006506944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541.21680517049037</v>
      </c>
      <c r="M96" s="133">
        <f ca="1">IF(SUMMARY!$D$21*12&gt;=K96,-PPMT(SUMMARY!$D$22/12,K96,SUMMARY!$D$21*12,SUMMARY!$D$20),0)</f>
        <v>306.84295489457901</v>
      </c>
      <c r="N96" s="160">
        <f t="shared" ca="1" si="5"/>
        <v>848.05976006506944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539.17118547119321</v>
      </c>
      <c r="M97" s="133">
        <f ca="1">IF(SUMMARY!$D$21*12&gt;=K97,-PPMT(SUMMARY!$D$22/12,K97,SUMMARY!$D$21*12,SUMMARY!$D$20),0)</f>
        <v>308.88857459387617</v>
      </c>
      <c r="N97" s="160">
        <f t="shared" ca="1" si="5"/>
        <v>848.05976006506944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537.11192830723405</v>
      </c>
      <c r="M98" s="133">
        <f ca="1">IF(SUMMARY!$D$21*12&gt;=K98,-PPMT(SUMMARY!$D$22/12,K98,SUMMARY!$D$21*12,SUMMARY!$D$20),0)</f>
        <v>310.94783175783533</v>
      </c>
      <c r="N98" s="160">
        <f t="shared" ca="1" si="5"/>
        <v>848.05976006506944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535.0389427621817</v>
      </c>
      <c r="M99" s="133">
        <f ca="1">IF(SUMMARY!$D$21*12&gt;=K99,-PPMT(SUMMARY!$D$22/12,K99,SUMMARY!$D$21*12,SUMMARY!$D$20),0)</f>
        <v>313.02081730288762</v>
      </c>
      <c r="N99" s="160">
        <f t="shared" ca="1" si="5"/>
        <v>848.05976006506933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532.95213731349588</v>
      </c>
      <c r="M100" s="133">
        <f ca="1">IF(SUMMARY!$D$21*12&gt;=K100,-PPMT(SUMMARY!$D$22/12,K100,SUMMARY!$D$21*12,SUMMARY!$D$20),0)</f>
        <v>315.1076227515735</v>
      </c>
      <c r="N100" s="160">
        <f t="shared" ca="1" si="5"/>
        <v>848.05976006506944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530.8514198284854</v>
      </c>
      <c r="M101" s="133">
        <f ca="1">IF(SUMMARY!$D$21*12&gt;=K101,-PPMT(SUMMARY!$D$22/12,K101,SUMMARY!$D$21*12,SUMMARY!$D$20),0)</f>
        <v>317.20834023658404</v>
      </c>
      <c r="N101" s="160">
        <f t="shared" ca="1" si="5"/>
        <v>848.05976006506944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528.73669756024151</v>
      </c>
      <c r="M102" s="133">
        <f ca="1">IF(SUMMARY!$D$21*12&gt;=K102,-PPMT(SUMMARY!$D$22/12,K102,SUMMARY!$D$21*12,SUMMARY!$D$20),0)</f>
        <v>319.32306250482787</v>
      </c>
      <c r="N102" s="160">
        <f t="shared" ca="1" si="5"/>
        <v>848.05976006506944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526.60787714354262</v>
      </c>
      <c r="M103" s="133">
        <f ca="1">IF(SUMMARY!$D$21*12&gt;=K103,-PPMT(SUMMARY!$D$22/12,K103,SUMMARY!$D$21*12,SUMMARY!$D$20),0)</f>
        <v>321.45188292152676</v>
      </c>
      <c r="N103" s="160">
        <f t="shared" ca="1" si="5"/>
        <v>848.05976006506944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524.46486459073253</v>
      </c>
      <c r="M104" s="133">
        <f ca="1">IF(SUMMARY!$D$21*12&gt;=K104,-PPMT(SUMMARY!$D$22/12,K104,SUMMARY!$D$21*12,SUMMARY!$D$20),0)</f>
        <v>323.59489547433697</v>
      </c>
      <c r="N104" s="160">
        <f t="shared" ca="1" si="5"/>
        <v>848.05976006506944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522.30756528757024</v>
      </c>
      <c r="M105" s="133">
        <f ca="1">IF(SUMMARY!$D$21*12&gt;=K105,-PPMT(SUMMARY!$D$22/12,K105,SUMMARY!$D$21*12,SUMMARY!$D$20),0)</f>
        <v>325.7521947774992</v>
      </c>
      <c r="N105" s="160">
        <f t="shared" ca="1" si="5"/>
        <v>848.05976006506944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520.13588398905347</v>
      </c>
      <c r="M106" s="133">
        <f ca="1">IF(SUMMARY!$D$21*12&gt;=K106,-PPMT(SUMMARY!$D$22/12,K106,SUMMARY!$D$21*12,SUMMARY!$D$20),0)</f>
        <v>327.92387607601586</v>
      </c>
      <c r="N106" s="160">
        <f t="shared" ca="1" si="5"/>
        <v>848.05976006506933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517.94972481521336</v>
      </c>
      <c r="M107" s="133">
        <f ca="1">IF(SUMMARY!$D$21*12&gt;=K107,-PPMT(SUMMARY!$D$22/12,K107,SUMMARY!$D$21*12,SUMMARY!$D$20),0)</f>
        <v>330.11003524985597</v>
      </c>
      <c r="N107" s="160">
        <f t="shared" ca="1" si="5"/>
        <v>848.05976006506933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515.74899124688091</v>
      </c>
      <c r="M108" s="133">
        <f ca="1">IF(SUMMARY!$D$21*12&gt;=K108,-PPMT(SUMMARY!$D$22/12,K108,SUMMARY!$D$21*12,SUMMARY!$D$20),0)</f>
        <v>332.31076881818836</v>
      </c>
      <c r="N108" s="160">
        <f t="shared" ca="1" si="5"/>
        <v>848.05976006506921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513.53358612142654</v>
      </c>
      <c r="M109" s="133">
        <f ca="1">IF(SUMMARY!$D$21*12&gt;=K109,-PPMT(SUMMARY!$D$22/12,K109,SUMMARY!$D$21*12,SUMMARY!$D$20),0)</f>
        <v>334.5261739436429</v>
      </c>
      <c r="N109" s="160">
        <f t="shared" ca="1" si="5"/>
        <v>848.05976006506944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511.30341162846884</v>
      </c>
      <c r="M110" s="133">
        <f ca="1">IF(SUMMARY!$D$21*12&gt;=K110,-PPMT(SUMMARY!$D$22/12,K110,SUMMARY!$D$21*12,SUMMARY!$D$20),0)</f>
        <v>336.7563484366006</v>
      </c>
      <c r="N110" s="160">
        <f t="shared" ca="1" si="5"/>
        <v>848.05976006506944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509.05836930555807</v>
      </c>
      <c r="M111" s="133">
        <f ca="1">IF(SUMMARY!$D$21*12&gt;=K111,-PPMT(SUMMARY!$D$22/12,K111,SUMMARY!$D$21*12,SUMMARY!$D$20),0)</f>
        <v>339.00139075951125</v>
      </c>
      <c r="N111" s="160">
        <f t="shared" ca="1" si="5"/>
        <v>848.05976006506933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506.79836003382798</v>
      </c>
      <c r="M112" s="133">
        <f ca="1">IF(SUMMARY!$D$21*12&gt;=K112,-PPMT(SUMMARY!$D$22/12,K112,SUMMARY!$D$21*12,SUMMARY!$D$20),0)</f>
        <v>341.26140003124129</v>
      </c>
      <c r="N112" s="160">
        <f t="shared" ca="1" si="5"/>
        <v>848.05976006506921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504.5232840336198</v>
      </c>
      <c r="M113" s="133">
        <f ca="1">IF(SUMMARY!$D$21*12&gt;=K113,-PPMT(SUMMARY!$D$22/12,K113,SUMMARY!$D$21*12,SUMMARY!$D$20),0)</f>
        <v>343.53647603144958</v>
      </c>
      <c r="N113" s="160">
        <f t="shared" ca="1" si="5"/>
        <v>848.05976006506944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502.23304086007687</v>
      </c>
      <c r="M114" s="133">
        <f ca="1">IF(SUMMARY!$D$21*12&gt;=K114,-PPMT(SUMMARY!$D$22/12,K114,SUMMARY!$D$21*12,SUMMARY!$D$20),0)</f>
        <v>345.82671920499257</v>
      </c>
      <c r="N114" s="160">
        <f t="shared" ca="1" si="5"/>
        <v>848.05976006506944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499.92752939871019</v>
      </c>
      <c r="M115" s="133">
        <f ca="1">IF(SUMMARY!$D$21*12&gt;=K115,-PPMT(SUMMARY!$D$22/12,K115,SUMMARY!$D$21*12,SUMMARY!$D$20),0)</f>
        <v>348.13223066635919</v>
      </c>
      <c r="N115" s="160">
        <f t="shared" ca="1" si="5"/>
        <v>848.05976006506944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497.60664786093452</v>
      </c>
      <c r="M116" s="133">
        <f ca="1">IF(SUMMARY!$D$21*12&gt;=K116,-PPMT(SUMMARY!$D$22/12,K116,SUMMARY!$D$21*12,SUMMARY!$D$20),0)</f>
        <v>350.45311220413487</v>
      </c>
      <c r="N116" s="160">
        <f t="shared" ca="1" si="5"/>
        <v>848.05976006506944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495.27029377957365</v>
      </c>
      <c r="M117" s="133">
        <f ca="1">IF(SUMMARY!$D$21*12&gt;=K117,-PPMT(SUMMARY!$D$22/12,K117,SUMMARY!$D$21*12,SUMMARY!$D$20),0)</f>
        <v>352.78946628549585</v>
      </c>
      <c r="N117" s="160">
        <f t="shared" ca="1" si="5"/>
        <v>848.05976006506944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492.91836400433709</v>
      </c>
      <c r="M118" s="133">
        <f ca="1">IF(SUMMARY!$D$21*12&gt;=K118,-PPMT(SUMMARY!$D$22/12,K118,SUMMARY!$D$21*12,SUMMARY!$D$20),0)</f>
        <v>355.14139606073246</v>
      </c>
      <c r="N118" s="160">
        <f t="shared" ca="1" si="5"/>
        <v>848.05976006506955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490.55075469726546</v>
      </c>
      <c r="M119" s="133">
        <f ca="1">IF(SUMMARY!$D$21*12&gt;=K119,-PPMT(SUMMARY!$D$22/12,K119,SUMMARY!$D$21*12,SUMMARY!$D$20),0)</f>
        <v>357.50900536780398</v>
      </c>
      <c r="N119" s="160">
        <f t="shared" ca="1" si="5"/>
        <v>848.05976006506944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488.16736132814668</v>
      </c>
      <c r="M120" s="133">
        <f ca="1">IF(SUMMARY!$D$21*12&gt;=K120,-PPMT(SUMMARY!$D$22/12,K120,SUMMARY!$D$21*12,SUMMARY!$D$20),0)</f>
        <v>359.8923987369227</v>
      </c>
      <c r="N120" s="160">
        <f t="shared" ca="1" si="5"/>
        <v>848.05976006506944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485.76807866990066</v>
      </c>
      <c r="M121" s="133">
        <f ca="1">IF(SUMMARY!$D$21*12&gt;=K121,-PPMT(SUMMARY!$D$22/12,K121,SUMMARY!$D$21*12,SUMMARY!$D$20),0)</f>
        <v>362.29168139516889</v>
      </c>
      <c r="N121" s="160">
        <f t="shared" ca="1" si="5"/>
        <v>848.05976006506955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483.35280079393272</v>
      </c>
      <c r="M122" s="133">
        <f ca="1">IF(SUMMARY!$D$21*12&gt;=K122,-PPMT(SUMMARY!$D$22/12,K122,SUMMARY!$D$21*12,SUMMARY!$D$20),0)</f>
        <v>364.70695927113661</v>
      </c>
      <c r="N122" s="160">
        <f t="shared" ca="1" si="5"/>
        <v>848.05976006506933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480.92142106545839</v>
      </c>
      <c r="M123" s="133">
        <f ca="1">IF(SUMMARY!$D$21*12&gt;=K123,-PPMT(SUMMARY!$D$22/12,K123,SUMMARY!$D$21*12,SUMMARY!$D$20),0)</f>
        <v>367.13833899961088</v>
      </c>
      <c r="N123" s="160">
        <f t="shared" ca="1" si="5"/>
        <v>848.05976006506921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478.47383213879448</v>
      </c>
      <c r="M124" s="133">
        <f ca="1">IF(SUMMARY!$D$21*12&gt;=K124,-PPMT(SUMMARY!$D$22/12,K124,SUMMARY!$D$21*12,SUMMARY!$D$20),0)</f>
        <v>369.58592792627496</v>
      </c>
      <c r="N124" s="160">
        <f t="shared" ca="1" si="5"/>
        <v>848.05976006506944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476.00992595261926</v>
      </c>
      <c r="M125" s="133">
        <f ca="1">IF(SUMMARY!$D$21*12&gt;=K125,-PPMT(SUMMARY!$D$22/12,K125,SUMMARY!$D$21*12,SUMMARY!$D$20),0)</f>
        <v>372.04983411245013</v>
      </c>
      <c r="N125" s="160">
        <f t="shared" ca="1" si="5"/>
        <v>848.05976006506944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473.52959372520286</v>
      </c>
      <c r="M126" s="133">
        <f ca="1">IF(SUMMARY!$D$21*12&gt;=K126,-PPMT(SUMMARY!$D$22/12,K126,SUMMARY!$D$21*12,SUMMARY!$D$20),0)</f>
        <v>374.53016633986647</v>
      </c>
      <c r="N126" s="160">
        <f t="shared" ca="1" si="5"/>
        <v>848.05976006506933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471.03272594960379</v>
      </c>
      <c r="M127" s="133">
        <f ca="1">IF(SUMMARY!$D$21*12&gt;=K127,-PPMT(SUMMARY!$D$22/12,K127,SUMMARY!$D$21*12,SUMMARY!$D$20),0)</f>
        <v>377.0270341154656</v>
      </c>
      <c r="N127" s="160">
        <f t="shared" ca="1" si="5"/>
        <v>848.05976006506944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468.51921238883403</v>
      </c>
      <c r="M128" s="133">
        <f ca="1">IF(SUMMARY!$D$21*12&gt;=K128,-PPMT(SUMMARY!$D$22/12,K128,SUMMARY!$D$21*12,SUMMARY!$D$20),0)</f>
        <v>379.54054767623535</v>
      </c>
      <c r="N128" s="160">
        <f t="shared" ca="1" si="5"/>
        <v>848.05976006506944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465.98894207099249</v>
      </c>
      <c r="M129" s="133">
        <f ca="1">IF(SUMMARY!$D$21*12&gt;=K129,-PPMT(SUMMARY!$D$22/12,K129,SUMMARY!$D$21*12,SUMMARY!$D$20),0)</f>
        <v>382.07081799407683</v>
      </c>
      <c r="N129" s="160">
        <f t="shared" ca="1" si="5"/>
        <v>848.05976006506933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463.44180328436528</v>
      </c>
      <c r="M130" s="133">
        <f ca="1">IF(SUMMARY!$D$21*12&gt;=K130,-PPMT(SUMMARY!$D$22/12,K130,SUMMARY!$D$21*12,SUMMARY!$D$20),0)</f>
        <v>384.61795678070411</v>
      </c>
      <c r="N130" s="160">
        <f t="shared" ca="1" si="5"/>
        <v>848.05976006506944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460.87768357249399</v>
      </c>
      <c r="M131" s="133">
        <f ca="1">IF(SUMMARY!$D$21*12&gt;=K131,-PPMT(SUMMARY!$D$22/12,K131,SUMMARY!$D$21*12,SUMMARY!$D$20),0)</f>
        <v>387.18207649257545</v>
      </c>
      <c r="N131" s="160">
        <f t="shared" ca="1" si="5"/>
        <v>848.05976006506944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458.29646972921012</v>
      </c>
      <c r="M132" s="133">
        <f ca="1">IF(SUMMARY!$D$21*12&gt;=K132,-PPMT(SUMMARY!$D$22/12,K132,SUMMARY!$D$21*12,SUMMARY!$D$20),0)</f>
        <v>389.76329033585927</v>
      </c>
      <c r="N132" s="160">
        <f t="shared" ca="1" si="5"/>
        <v>848.05976006506944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455.69804779363761</v>
      </c>
      <c r="M133" s="133">
        <f ca="1">IF(SUMMARY!$D$21*12&gt;=K133,-PPMT(SUMMARY!$D$22/12,K133,SUMMARY!$D$21*12,SUMMARY!$D$20),0)</f>
        <v>392.36171227143171</v>
      </c>
      <c r="N133" s="160">
        <f t="shared" ca="1" si="5"/>
        <v>848.05976006506933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453.08230304516144</v>
      </c>
      <c r="M134" s="133">
        <f ca="1">IF(SUMMARY!$D$21*12&gt;=K134,-PPMT(SUMMARY!$D$22/12,K134,SUMMARY!$D$21*12,SUMMARY!$D$20),0)</f>
        <v>394.97745701990789</v>
      </c>
      <c r="N134" s="160">
        <f t="shared" ca="1" si="5"/>
        <v>848.05976006506933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450.44911999836211</v>
      </c>
      <c r="M135" s="133">
        <f ca="1">IF(SUMMARY!$D$21*12&gt;=K135,-PPMT(SUMMARY!$D$22/12,K135,SUMMARY!$D$21*12,SUMMARY!$D$20),0)</f>
        <v>397.61064006670728</v>
      </c>
      <c r="N135" s="160">
        <f t="shared" ca="1" si="5"/>
        <v>848.05976006506944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447.79838239791741</v>
      </c>
      <c r="M136" s="133">
        <f ca="1">IF(SUMMARY!$D$21*12&gt;=K136,-PPMT(SUMMARY!$D$22/12,K136,SUMMARY!$D$21*12,SUMMARY!$D$20),0)</f>
        <v>400.26137766715198</v>
      </c>
      <c r="N136" s="160">
        <f t="shared" ca="1" si="5"/>
        <v>848.05976006506944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445.12997321346961</v>
      </c>
      <c r="M137" s="133">
        <f ca="1">IF(SUMMARY!$D$21*12&gt;=K137,-PPMT(SUMMARY!$D$22/12,K137,SUMMARY!$D$21*12,SUMMARY!$D$20),0)</f>
        <v>402.92978685159966</v>
      </c>
      <c r="N137" s="160">
        <f t="shared" ref="N137:N200" ca="1" si="6">+M137+L137</f>
        <v>848.05976006506921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442.44377463445915</v>
      </c>
      <c r="M138" s="133">
        <f ca="1">IF(SUMMARY!$D$21*12&gt;=K138,-PPMT(SUMMARY!$D$22/12,K138,SUMMARY!$D$21*12,SUMMARY!$D$20),0)</f>
        <v>405.61598543061035</v>
      </c>
      <c r="N138" s="160">
        <f t="shared" ca="1" si="6"/>
        <v>848.05976006506944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439.7396680649216</v>
      </c>
      <c r="M139" s="133">
        <f ca="1">IF(SUMMARY!$D$21*12&gt;=K139,-PPMT(SUMMARY!$D$22/12,K139,SUMMARY!$D$21*12,SUMMARY!$D$20),0)</f>
        <v>408.32009200014772</v>
      </c>
      <c r="N139" s="160">
        <f t="shared" ca="1" si="6"/>
        <v>848.05976006506933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437.01753411825399</v>
      </c>
      <c r="M140" s="133">
        <f ca="1">IF(SUMMARY!$D$21*12&gt;=K140,-PPMT(SUMMARY!$D$22/12,K140,SUMMARY!$D$21*12,SUMMARY!$D$20),0)</f>
        <v>411.04222594681539</v>
      </c>
      <c r="N140" s="160">
        <f t="shared" ca="1" si="6"/>
        <v>848.05976006506944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434.27725261194189</v>
      </c>
      <c r="M141" s="133">
        <f ca="1">IF(SUMMARY!$D$21*12&gt;=K141,-PPMT(SUMMARY!$D$22/12,K141,SUMMARY!$D$21*12,SUMMARY!$D$20),0)</f>
        <v>413.78250745312749</v>
      </c>
      <c r="N141" s="160">
        <f t="shared" ca="1" si="6"/>
        <v>848.05976006506944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431.5187025622543</v>
      </c>
      <c r="M142" s="133">
        <f ca="1">IF(SUMMARY!$D$21*12&gt;=K142,-PPMT(SUMMARY!$D$22/12,K142,SUMMARY!$D$21*12,SUMMARY!$D$20),0)</f>
        <v>416.54105750281502</v>
      </c>
      <c r="N142" s="160">
        <f t="shared" ca="1" si="6"/>
        <v>848.05976006506933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428.74176217890226</v>
      </c>
      <c r="M143" s="133">
        <f ca="1">IF(SUMMARY!$D$21*12&gt;=K143,-PPMT(SUMMARY!$D$22/12,K143,SUMMARY!$D$21*12,SUMMARY!$D$20),0)</f>
        <v>419.31799788616712</v>
      </c>
      <c r="N143" s="160">
        <f t="shared" ca="1" si="6"/>
        <v>848.05976006506944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425.94630885966109</v>
      </c>
      <c r="M144" s="133">
        <f ca="1">IF(SUMMARY!$D$21*12&gt;=K144,-PPMT(SUMMARY!$D$22/12,K144,SUMMARY!$D$21*12,SUMMARY!$D$20),0)</f>
        <v>422.11345120540824</v>
      </c>
      <c r="N144" s="160">
        <f t="shared" ca="1" si="6"/>
        <v>848.05976006506933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423.13221918495844</v>
      </c>
      <c r="M145" s="133">
        <f ca="1">IF(SUMMARY!$D$21*12&gt;=K145,-PPMT(SUMMARY!$D$22/12,K145,SUMMARY!$D$21*12,SUMMARY!$D$20),0)</f>
        <v>424.927540880111</v>
      </c>
      <c r="N145" s="160">
        <f t="shared" ca="1" si="6"/>
        <v>848.05976006506944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420.29936891242437</v>
      </c>
      <c r="M146" s="133">
        <f ca="1">IF(SUMMARY!$D$21*12&gt;=K146,-PPMT(SUMMARY!$D$22/12,K146,SUMMARY!$D$21*12,SUMMARY!$D$20),0)</f>
        <v>427.76039115264507</v>
      </c>
      <c r="N146" s="160">
        <f t="shared" ca="1" si="6"/>
        <v>848.05976006506944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417.44763297140668</v>
      </c>
      <c r="M147" s="133">
        <f ca="1">IF(SUMMARY!$D$21*12&gt;=K147,-PPMT(SUMMARY!$D$22/12,K147,SUMMARY!$D$21*12,SUMMARY!$D$20),0)</f>
        <v>430.61212709366271</v>
      </c>
      <c r="N147" s="160">
        <f t="shared" ca="1" si="6"/>
        <v>848.05976006506944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414.57688545744895</v>
      </c>
      <c r="M148" s="133">
        <f ca="1">IF(SUMMARY!$D$21*12&gt;=K148,-PPMT(SUMMARY!$D$22/12,K148,SUMMARY!$D$21*12,SUMMARY!$D$20),0)</f>
        <v>433.48287460762037</v>
      </c>
      <c r="N148" s="160">
        <f t="shared" ca="1" si="6"/>
        <v>848.05976006506933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411.68699962673151</v>
      </c>
      <c r="M149" s="133">
        <f ca="1">IF(SUMMARY!$D$21*12&gt;=K149,-PPMT(SUMMARY!$D$22/12,K149,SUMMARY!$D$21*12,SUMMARY!$D$20),0)</f>
        <v>436.37276043833782</v>
      </c>
      <c r="N149" s="160">
        <f t="shared" ca="1" si="6"/>
        <v>848.05976006506933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408.77784789047593</v>
      </c>
      <c r="M150" s="133">
        <f ca="1">IF(SUMMARY!$D$21*12&gt;=K150,-PPMT(SUMMARY!$D$22/12,K150,SUMMARY!$D$21*12,SUMMARY!$D$20),0)</f>
        <v>439.28191217459346</v>
      </c>
      <c r="N150" s="160">
        <f t="shared" ca="1" si="6"/>
        <v>848.05976006506944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405.84930180931201</v>
      </c>
      <c r="M151" s="133">
        <f ca="1">IF(SUMMARY!$D$21*12&gt;=K151,-PPMT(SUMMARY!$D$22/12,K151,SUMMARY!$D$21*12,SUMMARY!$D$20),0)</f>
        <v>442.21045825575743</v>
      </c>
      <c r="N151" s="160">
        <f t="shared" ca="1" si="6"/>
        <v>848.05976006506944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402.9012320876069</v>
      </c>
      <c r="M152" s="133">
        <f ca="1">IF(SUMMARY!$D$21*12&gt;=K152,-PPMT(SUMMARY!$D$22/12,K152,SUMMARY!$D$21*12,SUMMARY!$D$20),0)</f>
        <v>445.15852797746243</v>
      </c>
      <c r="N152" s="160">
        <f t="shared" ca="1" si="6"/>
        <v>848.05976006506933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399.93350856775714</v>
      </c>
      <c r="M153" s="133">
        <f ca="1">IF(SUMMARY!$D$21*12&gt;=K153,-PPMT(SUMMARY!$D$22/12,K153,SUMMARY!$D$21*12,SUMMARY!$D$20),0)</f>
        <v>448.12625149731224</v>
      </c>
      <c r="N153" s="160">
        <f t="shared" ca="1" si="6"/>
        <v>848.05976006506944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396.94600022444172</v>
      </c>
      <c r="M154" s="133">
        <f ca="1">IF(SUMMARY!$D$21*12&gt;=K154,-PPMT(SUMMARY!$D$22/12,K154,SUMMARY!$D$21*12,SUMMARY!$D$20),0)</f>
        <v>451.11375984062767</v>
      </c>
      <c r="N154" s="160">
        <f t="shared" ca="1" si="6"/>
        <v>848.05976006506944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393.93857515883758</v>
      </c>
      <c r="M155" s="133">
        <f ca="1">IF(SUMMARY!$D$21*12&gt;=K155,-PPMT(SUMMARY!$D$22/12,K155,SUMMARY!$D$21*12,SUMMARY!$D$20),0)</f>
        <v>454.12118490623175</v>
      </c>
      <c r="N155" s="160">
        <f t="shared" ca="1" si="6"/>
        <v>848.05976006506933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390.91110059279606</v>
      </c>
      <c r="M156" s="133">
        <f ca="1">IF(SUMMARY!$D$21*12&gt;=K156,-PPMT(SUMMARY!$D$22/12,K156,SUMMARY!$D$21*12,SUMMARY!$D$20),0)</f>
        <v>457.14865947227338</v>
      </c>
      <c r="N156" s="160">
        <f t="shared" ca="1" si="6"/>
        <v>848.05976006506944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387.86344286298083</v>
      </c>
      <c r="M157" s="133">
        <f ca="1">IF(SUMMARY!$D$21*12&gt;=K157,-PPMT(SUMMARY!$D$22/12,K157,SUMMARY!$D$21*12,SUMMARY!$D$20),0)</f>
        <v>460.19631720208849</v>
      </c>
      <c r="N157" s="160">
        <f t="shared" ca="1" si="6"/>
        <v>848.05976006506933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384.79546741496694</v>
      </c>
      <c r="M158" s="133">
        <f ca="1">IF(SUMMARY!$D$21*12&gt;=K158,-PPMT(SUMMARY!$D$22/12,K158,SUMMARY!$D$21*12,SUMMARY!$D$20),0)</f>
        <v>463.2642926501025</v>
      </c>
      <c r="N158" s="160">
        <f t="shared" ca="1" si="6"/>
        <v>848.05976006506944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381.70703879729956</v>
      </c>
      <c r="M159" s="133">
        <f ca="1">IF(SUMMARY!$D$21*12&gt;=K159,-PPMT(SUMMARY!$D$22/12,K159,SUMMARY!$D$21*12,SUMMARY!$D$20),0)</f>
        <v>466.35272126776982</v>
      </c>
      <c r="N159" s="160">
        <f t="shared" ca="1" si="6"/>
        <v>848.05976006506944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378.59802065551446</v>
      </c>
      <c r="M160" s="133">
        <f ca="1">IF(SUMMARY!$D$21*12&gt;=K160,-PPMT(SUMMARY!$D$22/12,K160,SUMMARY!$D$21*12,SUMMARY!$D$20),0)</f>
        <v>469.46173940955498</v>
      </c>
      <c r="N160" s="160">
        <f t="shared" ca="1" si="6"/>
        <v>848.05976006506944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375.46827572611733</v>
      </c>
      <c r="M161" s="133">
        <f ca="1">IF(SUMMARY!$D$21*12&gt;=K161,-PPMT(SUMMARY!$D$22/12,K161,SUMMARY!$D$21*12,SUMMARY!$D$20),0)</f>
        <v>472.59148433895194</v>
      </c>
      <c r="N161" s="160">
        <f t="shared" ca="1" si="6"/>
        <v>848.05976006506921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372.31766583052433</v>
      </c>
      <c r="M162" s="133">
        <f ca="1">IF(SUMMARY!$D$21*12&gt;=K162,-PPMT(SUMMARY!$D$22/12,K162,SUMMARY!$D$21*12,SUMMARY!$D$20),0)</f>
        <v>475.74209423454499</v>
      </c>
      <c r="N162" s="160">
        <f t="shared" ca="1" si="6"/>
        <v>848.05976006506933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369.1460518689608</v>
      </c>
      <c r="M163" s="133">
        <f ca="1">IF(SUMMARY!$D$21*12&gt;=K163,-PPMT(SUMMARY!$D$22/12,K163,SUMMARY!$D$21*12,SUMMARY!$D$20),0)</f>
        <v>478.91370819610859</v>
      </c>
      <c r="N163" s="160">
        <f t="shared" ca="1" si="6"/>
        <v>848.05976006506944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365.95329381432009</v>
      </c>
      <c r="M164" s="133">
        <f ca="1">IF(SUMMARY!$D$21*12&gt;=K164,-PPMT(SUMMARY!$D$22/12,K164,SUMMARY!$D$21*12,SUMMARY!$D$20),0)</f>
        <v>482.10646625074929</v>
      </c>
      <c r="N164" s="160">
        <f t="shared" ca="1" si="6"/>
        <v>848.05976006506944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362.7392507059817</v>
      </c>
      <c r="M165" s="133">
        <f ca="1">IF(SUMMARY!$D$21*12&gt;=K165,-PPMT(SUMMARY!$D$22/12,K165,SUMMARY!$D$21*12,SUMMARY!$D$20),0)</f>
        <v>485.32050935908768</v>
      </c>
      <c r="N165" s="160">
        <f t="shared" ca="1" si="6"/>
        <v>848.05976006506944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359.50378064358779</v>
      </c>
      <c r="M166" s="133">
        <f ca="1">IF(SUMMARY!$D$21*12&gt;=K166,-PPMT(SUMMARY!$D$22/12,K166,SUMMARY!$D$21*12,SUMMARY!$D$20),0)</f>
        <v>488.55597942148154</v>
      </c>
      <c r="N166" s="160">
        <f t="shared" ca="1" si="6"/>
        <v>848.05976006506933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356.24674078077794</v>
      </c>
      <c r="M167" s="133">
        <f ca="1">IF(SUMMARY!$D$21*12&gt;=K167,-PPMT(SUMMARY!$D$22/12,K167,SUMMARY!$D$21*12,SUMMARY!$D$20),0)</f>
        <v>491.81301928429139</v>
      </c>
      <c r="N167" s="160">
        <f t="shared" ca="1" si="6"/>
        <v>848.05976006506933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352.96798731888259</v>
      </c>
      <c r="M168" s="133">
        <f ca="1">IF(SUMMARY!$D$21*12&gt;=K168,-PPMT(SUMMARY!$D$22/12,K168,SUMMARY!$D$21*12,SUMMARY!$D$20),0)</f>
        <v>495.09177274618668</v>
      </c>
      <c r="N168" s="160">
        <f t="shared" ca="1" si="6"/>
        <v>848.05976006506921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349.66737550057468</v>
      </c>
      <c r="M169" s="133">
        <f ca="1">IF(SUMMARY!$D$21*12&gt;=K169,-PPMT(SUMMARY!$D$22/12,K169,SUMMARY!$D$21*12,SUMMARY!$D$20),0)</f>
        <v>498.39238456449465</v>
      </c>
      <c r="N169" s="160">
        <f t="shared" ca="1" si="6"/>
        <v>848.05976006506933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346.34475960347811</v>
      </c>
      <c r="M170" s="133">
        <f ca="1">IF(SUMMARY!$D$21*12&gt;=K170,-PPMT(SUMMARY!$D$22/12,K170,SUMMARY!$D$21*12,SUMMARY!$D$20),0)</f>
        <v>501.71500046159127</v>
      </c>
      <c r="N170" s="160">
        <f t="shared" ca="1" si="6"/>
        <v>848.05976006506944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342.99999293373412</v>
      </c>
      <c r="M171" s="133">
        <f ca="1">IF(SUMMARY!$D$21*12&gt;=K171,-PPMT(SUMMARY!$D$22/12,K171,SUMMARY!$D$21*12,SUMMARY!$D$20),0)</f>
        <v>505.05976713133521</v>
      </c>
      <c r="N171" s="160">
        <f t="shared" ca="1" si="6"/>
        <v>848.05976006506933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339.63292781952526</v>
      </c>
      <c r="M172" s="133">
        <f ca="1">IF(SUMMARY!$D$21*12&gt;=K172,-PPMT(SUMMARY!$D$22/12,K172,SUMMARY!$D$21*12,SUMMARY!$D$20),0)</f>
        <v>508.42683224554412</v>
      </c>
      <c r="N172" s="160">
        <f t="shared" ca="1" si="6"/>
        <v>848.05976006506944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336.24341560455497</v>
      </c>
      <c r="M173" s="133">
        <f ca="1">IF(SUMMARY!$D$21*12&gt;=K173,-PPMT(SUMMARY!$D$22/12,K173,SUMMARY!$D$21*12,SUMMARY!$D$20),0)</f>
        <v>511.81634446051442</v>
      </c>
      <c r="N173" s="160">
        <f t="shared" ca="1" si="6"/>
        <v>848.05976006506944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332.83130664148484</v>
      </c>
      <c r="M174" s="133">
        <f ca="1">IF(SUMMARY!$D$21*12&gt;=K174,-PPMT(SUMMARY!$D$22/12,K174,SUMMARY!$D$21*12,SUMMARY!$D$20),0)</f>
        <v>515.22845342358448</v>
      </c>
      <c r="N174" s="160">
        <f t="shared" ca="1" si="6"/>
        <v>848.05976006506933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329.3964502853276</v>
      </c>
      <c r="M175" s="133">
        <f ca="1">IF(SUMMARY!$D$21*12&gt;=K175,-PPMT(SUMMARY!$D$22/12,K175,SUMMARY!$D$21*12,SUMMARY!$D$20),0)</f>
        <v>518.66330977974167</v>
      </c>
      <c r="N175" s="160">
        <f t="shared" ca="1" si="6"/>
        <v>848.05976006506921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325.9386948867961</v>
      </c>
      <c r="M176" s="133">
        <f ca="1">IF(SUMMARY!$D$21*12&gt;=K176,-PPMT(SUMMARY!$D$22/12,K176,SUMMARY!$D$21*12,SUMMARY!$D$20),0)</f>
        <v>522.1210651782734</v>
      </c>
      <c r="N176" s="160">
        <f t="shared" ca="1" si="6"/>
        <v>848.05976006506944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322.45788778560751</v>
      </c>
      <c r="M177" s="133">
        <f ca="1">IF(SUMMARY!$D$21*12&gt;=K177,-PPMT(SUMMARY!$D$22/12,K177,SUMMARY!$D$21*12,SUMMARY!$D$20),0)</f>
        <v>525.60187227946187</v>
      </c>
      <c r="N177" s="160">
        <f t="shared" ca="1" si="6"/>
        <v>848.05976006506944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318.95387530374444</v>
      </c>
      <c r="M178" s="133">
        <f ca="1">IF(SUMMARY!$D$21*12&gt;=K178,-PPMT(SUMMARY!$D$22/12,K178,SUMMARY!$D$21*12,SUMMARY!$D$20),0)</f>
        <v>529.10588476132489</v>
      </c>
      <c r="N178" s="160">
        <f t="shared" ca="1" si="6"/>
        <v>848.05976006506933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315.426502738669</v>
      </c>
      <c r="M179" s="133">
        <f ca="1">IF(SUMMARY!$D$21*12&gt;=K179,-PPMT(SUMMARY!$D$22/12,K179,SUMMARY!$D$21*12,SUMMARY!$D$20),0)</f>
        <v>532.63325732640044</v>
      </c>
      <c r="N179" s="160">
        <f t="shared" ca="1" si="6"/>
        <v>848.05976006506944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311.87561435649297</v>
      </c>
      <c r="M180" s="133">
        <f ca="1">IF(SUMMARY!$D$21*12&gt;=K180,-PPMT(SUMMARY!$D$22/12,K180,SUMMARY!$D$21*12,SUMMARY!$D$20),0)</f>
        <v>536.18414570857635</v>
      </c>
      <c r="N180" s="160">
        <f t="shared" ca="1" si="6"/>
        <v>848.05976006506933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308.30105338510242</v>
      </c>
      <c r="M181" s="133">
        <f ca="1">IF(SUMMARY!$D$21*12&gt;=K181,-PPMT(SUMMARY!$D$22/12,K181,SUMMARY!$D$21*12,SUMMARY!$D$20),0)</f>
        <v>539.75870667996696</v>
      </c>
      <c r="N181" s="160">
        <f t="shared" ca="1" si="6"/>
        <v>848.05976006506944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304.70266200723597</v>
      </c>
      <c r="M182" s="133">
        <f ca="1">IF(SUMMARY!$D$21*12&gt;=K182,-PPMT(SUMMARY!$D$22/12,K182,SUMMARY!$D$21*12,SUMMARY!$D$20),0)</f>
        <v>543.35709805783335</v>
      </c>
      <c r="N182" s="160">
        <f t="shared" ca="1" si="6"/>
        <v>848.05976006506933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301.08028135351714</v>
      </c>
      <c r="M183" s="133">
        <f ca="1">IF(SUMMARY!$D$21*12&gt;=K183,-PPMT(SUMMARY!$D$22/12,K183,SUMMARY!$D$21*12,SUMMARY!$D$20),0)</f>
        <v>546.97947871155225</v>
      </c>
      <c r="N183" s="160">
        <f t="shared" ca="1" si="6"/>
        <v>848.05976006506944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297.43375149544011</v>
      </c>
      <c r="M184" s="133">
        <f ca="1">IF(SUMMARY!$D$21*12&gt;=K184,-PPMT(SUMMARY!$D$22/12,K184,SUMMARY!$D$21*12,SUMMARY!$D$20),0)</f>
        <v>550.62600856962922</v>
      </c>
      <c r="N184" s="160">
        <f t="shared" ca="1" si="6"/>
        <v>848.05976006506933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293.76291143830923</v>
      </c>
      <c r="M185" s="133">
        <f ca="1">IF(SUMMARY!$D$21*12&gt;=K185,-PPMT(SUMMARY!$D$22/12,K185,SUMMARY!$D$21*12,SUMMARY!$D$20),0)</f>
        <v>554.29684862676027</v>
      </c>
      <c r="N185" s="160">
        <f t="shared" ca="1" si="6"/>
        <v>848.05976006506944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290.06759911413081</v>
      </c>
      <c r="M186" s="133">
        <f ca="1">IF(SUMMARY!$D$21*12&gt;=K186,-PPMT(SUMMARY!$D$22/12,K186,SUMMARY!$D$21*12,SUMMARY!$D$20),0)</f>
        <v>557.99216095093857</v>
      </c>
      <c r="N186" s="160">
        <f t="shared" ca="1" si="6"/>
        <v>848.05976006506944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286.34765137445794</v>
      </c>
      <c r="M187" s="133">
        <f ca="1">IF(SUMMARY!$D$21*12&gt;=K187,-PPMT(SUMMARY!$D$22/12,K187,SUMMARY!$D$21*12,SUMMARY!$D$20),0)</f>
        <v>561.71210869061144</v>
      </c>
      <c r="N187" s="160">
        <f t="shared" ca="1" si="6"/>
        <v>848.05976006506944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282.60290398318722</v>
      </c>
      <c r="M188" s="133">
        <f ca="1">IF(SUMMARY!$D$21*12&gt;=K188,-PPMT(SUMMARY!$D$22/12,K188,SUMMARY!$D$21*12,SUMMARY!$D$20),0)</f>
        <v>565.45685608188217</v>
      </c>
      <c r="N188" s="160">
        <f t="shared" ca="1" si="6"/>
        <v>848.05976006506944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278.83319160930802</v>
      </c>
      <c r="M189" s="133">
        <f ca="1">IF(SUMMARY!$D$21*12&gt;=K189,-PPMT(SUMMARY!$D$22/12,K189,SUMMARY!$D$21*12,SUMMARY!$D$20),0)</f>
        <v>569.22656845576148</v>
      </c>
      <c r="N189" s="160">
        <f t="shared" ca="1" si="6"/>
        <v>848.05976006506944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275.03834781960285</v>
      </c>
      <c r="M190" s="133">
        <f ca="1">IF(SUMMARY!$D$21*12&gt;=K190,-PPMT(SUMMARY!$D$22/12,K190,SUMMARY!$D$21*12,SUMMARY!$D$20),0)</f>
        <v>573.02141224546642</v>
      </c>
      <c r="N190" s="160">
        <f t="shared" ca="1" si="6"/>
        <v>848.05976006506921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271.21820507129974</v>
      </c>
      <c r="M191" s="133">
        <f ca="1">IF(SUMMARY!$D$21*12&gt;=K191,-PPMT(SUMMARY!$D$22/12,K191,SUMMARY!$D$21*12,SUMMARY!$D$20),0)</f>
        <v>576.84155499376959</v>
      </c>
      <c r="N191" s="160">
        <f t="shared" ca="1" si="6"/>
        <v>848.05976006506933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267.37259470467461</v>
      </c>
      <c r="M192" s="133">
        <f ca="1">IF(SUMMARY!$D$21*12&gt;=K192,-PPMT(SUMMARY!$D$22/12,K192,SUMMARY!$D$21*12,SUMMARY!$D$20),0)</f>
        <v>580.68716536039472</v>
      </c>
      <c r="N192" s="160">
        <f t="shared" ca="1" si="6"/>
        <v>848.05976006506933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263.50134693560534</v>
      </c>
      <c r="M193" s="133">
        <f ca="1">IF(SUMMARY!$D$21*12&gt;=K193,-PPMT(SUMMARY!$D$22/12,K193,SUMMARY!$D$21*12,SUMMARY!$D$20),0)</f>
        <v>584.55841312946404</v>
      </c>
      <c r="N193" s="160">
        <f t="shared" ca="1" si="6"/>
        <v>848.05976006506944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259.60429084807555</v>
      </c>
      <c r="M194" s="133">
        <f ca="1">IF(SUMMARY!$D$21*12&gt;=K194,-PPMT(SUMMARY!$D$22/12,K194,SUMMARY!$D$21*12,SUMMARY!$D$20),0)</f>
        <v>588.45546921699383</v>
      </c>
      <c r="N194" s="160">
        <f t="shared" ca="1" si="6"/>
        <v>848.05976006506944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255.68125438662892</v>
      </c>
      <c r="M195" s="133">
        <f ca="1">IF(SUMMARY!$D$21*12&gt;=K195,-PPMT(SUMMARY!$D$22/12,K195,SUMMARY!$D$21*12,SUMMARY!$D$20),0)</f>
        <v>592.37850567844043</v>
      </c>
      <c r="N195" s="160">
        <f t="shared" ca="1" si="6"/>
        <v>848.05976006506933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251.73206434877267</v>
      </c>
      <c r="M196" s="133">
        <f ca="1">IF(SUMMARY!$D$21*12&gt;=K196,-PPMT(SUMMARY!$D$22/12,K196,SUMMARY!$D$21*12,SUMMARY!$D$20),0)</f>
        <v>596.32769571629672</v>
      </c>
      <c r="N196" s="160">
        <f t="shared" ca="1" si="6"/>
        <v>848.05976006506944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247.75654637733069</v>
      </c>
      <c r="M197" s="133">
        <f ca="1">IF(SUMMARY!$D$21*12&gt;=K197,-PPMT(SUMMARY!$D$22/12,K197,SUMMARY!$D$21*12,SUMMARY!$D$20),0)</f>
        <v>600.30321368773866</v>
      </c>
      <c r="N197" s="160">
        <f t="shared" ca="1" si="6"/>
        <v>848.05976006506933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243.75452495274578</v>
      </c>
      <c r="M198" s="133">
        <f ca="1">IF(SUMMARY!$D$21*12&gt;=K198,-PPMT(SUMMARY!$D$22/12,K198,SUMMARY!$D$21*12,SUMMARY!$D$20),0)</f>
        <v>604.30523511232366</v>
      </c>
      <c r="N198" s="160">
        <f t="shared" ca="1" si="6"/>
        <v>848.05976006506944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239.72582338533027</v>
      </c>
      <c r="M199" s="133">
        <f ca="1">IF(SUMMARY!$D$21*12&gt;=K199,-PPMT(SUMMARY!$D$22/12,K199,SUMMARY!$D$21*12,SUMMARY!$D$20),0)</f>
        <v>608.33393667973905</v>
      </c>
      <c r="N199" s="160">
        <f t="shared" ca="1" si="6"/>
        <v>848.05976006506933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235.67026380746535</v>
      </c>
      <c r="M200" s="133">
        <f ca="1">IF(SUMMARY!$D$21*12&gt;=K200,-PPMT(SUMMARY!$D$22/12,K200,SUMMARY!$D$21*12,SUMMARY!$D$20),0)</f>
        <v>612.38949625760404</v>
      </c>
      <c r="N200" s="160">
        <f t="shared" ca="1" si="6"/>
        <v>848.05976006506944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231.58766716574794</v>
      </c>
      <c r="M201" s="133">
        <f ca="1">IF(SUMMARY!$D$21*12&gt;=K201,-PPMT(SUMMARY!$D$22/12,K201,SUMMARY!$D$21*12,SUMMARY!$D$20),0)</f>
        <v>616.4720928993213</v>
      </c>
      <c r="N201" s="160">
        <f t="shared" ref="N201:N264" ca="1" si="7">+M201+L201</f>
        <v>848.05976006506921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227.47785321308587</v>
      </c>
      <c r="M202" s="133">
        <f ca="1">IF(SUMMARY!$D$21*12&gt;=K202,-PPMT(SUMMARY!$D$22/12,K202,SUMMARY!$D$21*12,SUMMARY!$D$20),0)</f>
        <v>620.5819068519836</v>
      </c>
      <c r="N202" s="160">
        <f t="shared" ca="1" si="7"/>
        <v>848.05976006506944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223.34064050073931</v>
      </c>
      <c r="M203" s="133">
        <f ca="1">IF(SUMMARY!$D$21*12&gt;=K203,-PPMT(SUMMARY!$D$22/12,K203,SUMMARY!$D$21*12,SUMMARY!$D$20),0)</f>
        <v>624.71911956433007</v>
      </c>
      <c r="N203" s="160">
        <f t="shared" ca="1" si="7"/>
        <v>848.05976006506944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219.17584637031044</v>
      </c>
      <c r="M204" s="133">
        <f ca="1">IF(SUMMARY!$D$21*12&gt;=K204,-PPMT(SUMMARY!$D$22/12,K204,SUMMARY!$D$21*12,SUMMARY!$D$20),0)</f>
        <v>628.88391369475892</v>
      </c>
      <c r="N204" s="160">
        <f t="shared" ca="1" si="7"/>
        <v>848.05976006506933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214.98328694567871</v>
      </c>
      <c r="M205" s="133">
        <f ca="1">IF(SUMMARY!$D$21*12&gt;=K205,-PPMT(SUMMARY!$D$22/12,K205,SUMMARY!$D$21*12,SUMMARY!$D$20),0)</f>
        <v>633.0764731193907</v>
      </c>
      <c r="N205" s="160">
        <f t="shared" ca="1" si="7"/>
        <v>848.05976006506944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210.7627771248828</v>
      </c>
      <c r="M206" s="133">
        <f ca="1">IF(SUMMARY!$D$21*12&gt;=K206,-PPMT(SUMMARY!$D$22/12,K206,SUMMARY!$D$21*12,SUMMARY!$D$20),0)</f>
        <v>637.29698294018658</v>
      </c>
      <c r="N206" s="160">
        <f t="shared" ca="1" si="7"/>
        <v>848.05976006506944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206.51413057194821</v>
      </c>
      <c r="M207" s="133">
        <f ca="1">IF(SUMMARY!$D$21*12&gt;=K207,-PPMT(SUMMARY!$D$22/12,K207,SUMMARY!$D$21*12,SUMMARY!$D$20),0)</f>
        <v>641.54562949312128</v>
      </c>
      <c r="N207" s="160">
        <f t="shared" ca="1" si="7"/>
        <v>848.05976006506944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202.23715970866076</v>
      </c>
      <c r="M208" s="133">
        <f ca="1">IF(SUMMARY!$D$21*12&gt;=K208,-PPMT(SUMMARY!$D$22/12,K208,SUMMARY!$D$21*12,SUMMARY!$D$20),0)</f>
        <v>645.82260035640866</v>
      </c>
      <c r="N208" s="160">
        <f t="shared" ca="1" si="7"/>
        <v>848.05976006506944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197.93167570628464</v>
      </c>
      <c r="M209" s="133">
        <f ca="1">IF(SUMMARY!$D$21*12&gt;=K209,-PPMT(SUMMARY!$D$22/12,K209,SUMMARY!$D$21*12,SUMMARY!$D$20),0)</f>
        <v>650.12808435878469</v>
      </c>
      <c r="N209" s="160">
        <f t="shared" ca="1" si="7"/>
        <v>848.05976006506933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193.59748847722605</v>
      </c>
      <c r="M210" s="133">
        <f ca="1">IF(SUMMARY!$D$21*12&gt;=K210,-PPMT(SUMMARY!$D$22/12,K210,SUMMARY!$D$21*12,SUMMARY!$D$20),0)</f>
        <v>654.46227158784336</v>
      </c>
      <c r="N210" s="160">
        <f t="shared" ca="1" si="7"/>
        <v>848.05976006506944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189.23440666664047</v>
      </c>
      <c r="M211" s="133">
        <f ca="1">IF(SUMMARY!$D$21*12&gt;=K211,-PPMT(SUMMARY!$D$22/12,K211,SUMMARY!$D$21*12,SUMMARY!$D$20),0)</f>
        <v>658.82535339842889</v>
      </c>
      <c r="N211" s="160">
        <f t="shared" ca="1" si="7"/>
        <v>848.05976006506933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184.84223764398425</v>
      </c>
      <c r="M212" s="133">
        <f ca="1">IF(SUMMARY!$D$21*12&gt;=K212,-PPMT(SUMMARY!$D$22/12,K212,SUMMARY!$D$21*12,SUMMARY!$D$20),0)</f>
        <v>663.21752242108505</v>
      </c>
      <c r="N212" s="160">
        <f t="shared" ca="1" si="7"/>
        <v>848.05976006506933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180.42078749451036</v>
      </c>
      <c r="M213" s="133">
        <f ca="1">IF(SUMMARY!$D$21*12&gt;=K213,-PPMT(SUMMARY!$D$22/12,K213,SUMMARY!$D$21*12,SUMMARY!$D$20),0)</f>
        <v>667.63897257055908</v>
      </c>
      <c r="N213" s="160">
        <f t="shared" ca="1" si="7"/>
        <v>848.05976006506944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175.96986101070664</v>
      </c>
      <c r="M214" s="133">
        <f ca="1">IF(SUMMARY!$D$21*12&gt;=K214,-PPMT(SUMMARY!$D$22/12,K214,SUMMARY!$D$21*12,SUMMARY!$D$20),0)</f>
        <v>672.08989905436272</v>
      </c>
      <c r="N214" s="160">
        <f t="shared" ca="1" si="7"/>
        <v>848.05976006506933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171.48926168367754</v>
      </c>
      <c r="M215" s="133">
        <f ca="1">IF(SUMMARY!$D$21*12&gt;=K215,-PPMT(SUMMARY!$D$22/12,K215,SUMMARY!$D$21*12,SUMMARY!$D$20),0)</f>
        <v>676.57049838139187</v>
      </c>
      <c r="N215" s="160">
        <f t="shared" ca="1" si="7"/>
        <v>848.05976006506944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166.97879169446827</v>
      </c>
      <c r="M216" s="133">
        <f ca="1">IF(SUMMARY!$D$21*12&gt;=K216,-PPMT(SUMMARY!$D$22/12,K216,SUMMARY!$D$21*12,SUMMARY!$D$20),0)</f>
        <v>681.080968370601</v>
      </c>
      <c r="N216" s="160">
        <f t="shared" ca="1" si="7"/>
        <v>848.05976006506921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162.43825190533093</v>
      </c>
      <c r="M217" s="133">
        <f ca="1">IF(SUMMARY!$D$21*12&gt;=K217,-PPMT(SUMMARY!$D$22/12,K217,SUMMARY!$D$21*12,SUMMARY!$D$20),0)</f>
        <v>685.62150815973837</v>
      </c>
      <c r="N217" s="160">
        <f t="shared" ca="1" si="7"/>
        <v>848.05976006506933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157.86744185093266</v>
      </c>
      <c r="M218" s="133">
        <f ca="1">IF(SUMMARY!$D$21*12&gt;=K218,-PPMT(SUMMARY!$D$22/12,K218,SUMMARY!$D$21*12,SUMMARY!$D$20),0)</f>
        <v>690.19231821413666</v>
      </c>
      <c r="N218" s="160">
        <f t="shared" ca="1" si="7"/>
        <v>848.05976006506933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153.26615972950509</v>
      </c>
      <c r="M219" s="133">
        <f ca="1">IF(SUMMARY!$D$21*12&gt;=K219,-PPMT(SUMMARY!$D$22/12,K219,SUMMARY!$D$21*12,SUMMARY!$D$20),0)</f>
        <v>694.79360033556429</v>
      </c>
      <c r="N219" s="160">
        <f t="shared" ca="1" si="7"/>
        <v>848.05976006506944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148.63420239393466</v>
      </c>
      <c r="M220" s="133">
        <f ca="1">IF(SUMMARY!$D$21*12&gt;=K220,-PPMT(SUMMARY!$D$22/12,K220,SUMMARY!$D$21*12,SUMMARY!$D$20),0)</f>
        <v>699.4255576711347</v>
      </c>
      <c r="N220" s="160">
        <f t="shared" ca="1" si="7"/>
        <v>848.05976006506933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143.97136534279377</v>
      </c>
      <c r="M221" s="133">
        <f ca="1">IF(SUMMARY!$D$21*12&gt;=K221,-PPMT(SUMMARY!$D$22/12,K221,SUMMARY!$D$21*12,SUMMARY!$D$20),0)</f>
        <v>704.08839472227567</v>
      </c>
      <c r="N221" s="160">
        <f t="shared" ca="1" si="7"/>
        <v>848.05976006506944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139.27744271131192</v>
      </c>
      <c r="M222" s="133">
        <f ca="1">IF(SUMMARY!$D$21*12&gt;=K222,-PPMT(SUMMARY!$D$22/12,K222,SUMMARY!$D$21*12,SUMMARY!$D$20),0)</f>
        <v>708.78231735375743</v>
      </c>
      <c r="N222" s="160">
        <f t="shared" ca="1" si="7"/>
        <v>848.05976006506933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134.55222726228689</v>
      </c>
      <c r="M223" s="133">
        <f ca="1">IF(SUMMARY!$D$21*12&gt;=K223,-PPMT(SUMMARY!$D$22/12,K223,SUMMARY!$D$21*12,SUMMARY!$D$20),0)</f>
        <v>713.50753280278252</v>
      </c>
      <c r="N223" s="160">
        <f t="shared" ca="1" si="7"/>
        <v>848.05976006506944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129.79551037693503</v>
      </c>
      <c r="M224" s="133">
        <f ca="1">IF(SUMMARY!$D$21*12&gt;=K224,-PPMT(SUMMARY!$D$22/12,K224,SUMMARY!$D$21*12,SUMMARY!$D$20),0)</f>
        <v>718.26424968813433</v>
      </c>
      <c r="N224" s="160">
        <f t="shared" ca="1" si="7"/>
        <v>848.05976006506933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125.00708204568079</v>
      </c>
      <c r="M225" s="133">
        <f ca="1">IF(SUMMARY!$D$21*12&gt;=K225,-PPMT(SUMMARY!$D$22/12,K225,SUMMARY!$D$21*12,SUMMARY!$D$20),0)</f>
        <v>723.05267801938862</v>
      </c>
      <c r="N225" s="160">
        <f t="shared" ca="1" si="7"/>
        <v>848.05976006506944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120.18673085888484</v>
      </c>
      <c r="M226" s="133">
        <f ca="1">IF(SUMMARY!$D$21*12&gt;=K226,-PPMT(SUMMARY!$D$22/12,K226,SUMMARY!$D$21*12,SUMMARY!$D$20),0)</f>
        <v>727.87302920618447</v>
      </c>
      <c r="N226" s="160">
        <f t="shared" ca="1" si="7"/>
        <v>848.05976006506933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115.33424399751028</v>
      </c>
      <c r="M227" s="133">
        <f ca="1">IF(SUMMARY!$D$21*12&gt;=K227,-PPMT(SUMMARY!$D$22/12,K227,SUMMARY!$D$21*12,SUMMARY!$D$20),0)</f>
        <v>732.72551606755917</v>
      </c>
      <c r="N227" s="160">
        <f t="shared" ca="1" si="7"/>
        <v>848.05976006506944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110.44940722372655</v>
      </c>
      <c r="M228" s="133">
        <f ca="1">IF(SUMMARY!$D$21*12&gt;=K228,-PPMT(SUMMARY!$D$22/12,K228,SUMMARY!$D$21*12,SUMMARY!$D$20),0)</f>
        <v>737.61035284134277</v>
      </c>
      <c r="N228" s="160">
        <f t="shared" ca="1" si="7"/>
        <v>848.05976006506933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105.53200487145094</v>
      </c>
      <c r="M229" s="133">
        <f ca="1">IF(SUMMARY!$D$21*12&gt;=K229,-PPMT(SUMMARY!$D$22/12,K229,SUMMARY!$D$21*12,SUMMARY!$D$20),0)</f>
        <v>742.52775519361853</v>
      </c>
      <c r="N229" s="160">
        <f t="shared" ca="1" si="7"/>
        <v>848.05976006506944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100.58181983682682</v>
      </c>
      <c r="M230" s="133">
        <f ca="1">IF(SUMMARY!$D$21*12&gt;=K230,-PPMT(SUMMARY!$D$22/12,K230,SUMMARY!$D$21*12,SUMMARY!$D$20),0)</f>
        <v>747.47794022824246</v>
      </c>
      <c r="N230" s="160">
        <f t="shared" ca="1" si="7"/>
        <v>848.05976006506933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95.598633568638533</v>
      </c>
      <c r="M231" s="133">
        <f ca="1">IF(SUMMARY!$D$21*12&gt;=K231,-PPMT(SUMMARY!$D$22/12,K231,SUMMARY!$D$21*12,SUMMARY!$D$20),0)</f>
        <v>752.46112649643089</v>
      </c>
      <c r="N231" s="160">
        <f t="shared" ca="1" si="7"/>
        <v>848.05976006506944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90.582226058662329</v>
      </c>
      <c r="M232" s="133">
        <f ca="1">IF(SUMMARY!$D$21*12&gt;=K232,-PPMT(SUMMARY!$D$22/12,K232,SUMMARY!$D$21*12,SUMMARY!$D$20),0)</f>
        <v>757.47753400640715</v>
      </c>
      <c r="N232" s="160">
        <f t="shared" ca="1" si="7"/>
        <v>848.05976006506944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85.532375831952933</v>
      </c>
      <c r="M233" s="133">
        <f ca="1">IF(SUMMARY!$D$21*12&gt;=K233,-PPMT(SUMMARY!$D$22/12,K233,SUMMARY!$D$21*12,SUMMARY!$D$20),0)</f>
        <v>762.52738423311644</v>
      </c>
      <c r="N233" s="160">
        <f t="shared" ca="1" si="7"/>
        <v>848.05976006506933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80.448859937065492</v>
      </c>
      <c r="M234" s="133">
        <f ca="1">IF(SUMMARY!$D$21*12&gt;=K234,-PPMT(SUMMARY!$D$22/12,K234,SUMMARY!$D$21*12,SUMMARY!$D$20),0)</f>
        <v>767.61090012800389</v>
      </c>
      <c r="N234" s="160">
        <f t="shared" ca="1" si="7"/>
        <v>848.05976006506944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75.331453936212142</v>
      </c>
      <c r="M235" s="133">
        <f ca="1">IF(SUMMARY!$D$21*12&gt;=K235,-PPMT(SUMMARY!$D$22/12,K235,SUMMARY!$D$21*12,SUMMARY!$D$20),0)</f>
        <v>772.7283061288573</v>
      </c>
      <c r="N235" s="160">
        <f t="shared" ca="1" si="7"/>
        <v>848.05976006506944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70.179931895353079</v>
      </c>
      <c r="M236" s="133">
        <f ca="1">IF(SUMMARY!$D$21*12&gt;=K236,-PPMT(SUMMARY!$D$22/12,K236,SUMMARY!$D$21*12,SUMMARY!$D$20),0)</f>
        <v>777.87982816971635</v>
      </c>
      <c r="N236" s="160">
        <f t="shared" ca="1" si="7"/>
        <v>848.05976006506944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64.994066374221646</v>
      </c>
      <c r="M237" s="133">
        <f ca="1">IF(SUMMARY!$D$21*12&gt;=K237,-PPMT(SUMMARY!$D$22/12,K237,SUMMARY!$D$21*12,SUMMARY!$D$20),0)</f>
        <v>783.06569369084775</v>
      </c>
      <c r="N237" s="160">
        <f t="shared" ca="1" si="7"/>
        <v>848.05976006506944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59.773628416282669</v>
      </c>
      <c r="M238" s="133">
        <f ca="1">IF(SUMMARY!$D$21*12&gt;=K238,-PPMT(SUMMARY!$D$22/12,K238,SUMMARY!$D$21*12,SUMMARY!$D$20),0)</f>
        <v>788.28613164878664</v>
      </c>
      <c r="N238" s="160">
        <f t="shared" ca="1" si="7"/>
        <v>848.05976006506933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54.518387538624083</v>
      </c>
      <c r="M239" s="133">
        <f ca="1">IF(SUMMARY!$D$21*12&gt;=K239,-PPMT(SUMMARY!$D$22/12,K239,SUMMARY!$D$21*12,SUMMARY!$D$20),0)</f>
        <v>793.54137252644523</v>
      </c>
      <c r="N239" s="160">
        <f t="shared" ca="1" si="7"/>
        <v>848.05976006506933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49.228111721781111</v>
      </c>
      <c r="M240" s="133">
        <f ca="1">IF(SUMMARY!$D$21*12&gt;=K240,-PPMT(SUMMARY!$D$22/12,K240,SUMMARY!$D$21*12,SUMMARY!$D$20),0)</f>
        <v>798.83164834328829</v>
      </c>
      <c r="N240" s="160">
        <f t="shared" ca="1" si="7"/>
        <v>848.05976006506944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43.902567399492519</v>
      </c>
      <c r="M241" s="133">
        <f ca="1">IF(SUMMARY!$D$21*12&gt;=K241,-PPMT(SUMMARY!$D$22/12,K241,SUMMARY!$D$21*12,SUMMARY!$D$20),0)</f>
        <v>804.15719266557687</v>
      </c>
      <c r="N241" s="160">
        <f t="shared" ca="1" si="7"/>
        <v>848.05976006506944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38.541519448388676</v>
      </c>
      <c r="M242" s="133">
        <f ca="1">IF(SUMMARY!$D$21*12&gt;=K242,-PPMT(SUMMARY!$D$22/12,K242,SUMMARY!$D$21*12,SUMMARY!$D$20),0)</f>
        <v>809.51824061668071</v>
      </c>
      <c r="N242" s="160">
        <f t="shared" ca="1" si="7"/>
        <v>848.05976006506944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33.144731177610808</v>
      </c>
      <c r="M243" s="133">
        <f ca="1">IF(SUMMARY!$D$21*12&gt;=K243,-PPMT(SUMMARY!$D$22/12,K243,SUMMARY!$D$21*12,SUMMARY!$D$20),0)</f>
        <v>814.91502888745856</v>
      </c>
      <c r="N243" s="160">
        <f t="shared" ca="1" si="7"/>
        <v>848.05976006506933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27.711964318361087</v>
      </c>
      <c r="M244" s="133">
        <f ca="1">IF(SUMMARY!$D$21*12&gt;=K244,-PPMT(SUMMARY!$D$22/12,K244,SUMMARY!$D$21*12,SUMMARY!$D$20),0)</f>
        <v>820.34779574670836</v>
      </c>
      <c r="N244" s="160">
        <f t="shared" ca="1" si="7"/>
        <v>848.05976006506944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22.242979013383028</v>
      </c>
      <c r="M245" s="133">
        <f ca="1">IF(SUMMARY!$D$21*12&gt;=K245,-PPMT(SUMMARY!$D$22/12,K245,SUMMARY!$D$21*12,SUMMARY!$D$20),0)</f>
        <v>825.81678105168646</v>
      </c>
      <c r="N245" s="160">
        <f t="shared" ca="1" si="7"/>
        <v>848.05976006506944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16.737533806371783</v>
      </c>
      <c r="M246" s="133">
        <f ca="1">IF(SUMMARY!$D$21*12&gt;=K246,-PPMT(SUMMARY!$D$22/12,K246,SUMMARY!$D$21*12,SUMMARY!$D$20),0)</f>
        <v>831.32222625869758</v>
      </c>
      <c r="N246" s="160">
        <f t="shared" ca="1" si="7"/>
        <v>848.05976006506933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11.195385631313798</v>
      </c>
      <c r="M247" s="133">
        <f ca="1">IF(SUMMARY!$D$21*12&gt;=K247,-PPMT(SUMMARY!$D$22/12,K247,SUMMARY!$D$21*12,SUMMARY!$D$20),0)</f>
        <v>836.86437443375553</v>
      </c>
      <c r="N247" s="160">
        <f t="shared" ca="1" si="7"/>
        <v>848.05976006506933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5.6162898017554266</v>
      </c>
      <c r="M248" s="133">
        <f ca="1">IF(SUMMARY!$D$21*12&gt;=K248,-PPMT(SUMMARY!$D$22/12,K248,SUMMARY!$D$21*12,SUMMARY!$D$20),0)</f>
        <v>842.443470263314</v>
      </c>
      <c r="N248" s="160">
        <f t="shared" ca="1" si="7"/>
        <v>848.05976006506944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8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B3" sqref="B3:K6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68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/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Felienne</cp:lastModifiedBy>
  <cp:lastPrinted>1999-12-28T19:32:43Z</cp:lastPrinted>
  <dcterms:created xsi:type="dcterms:W3CDTF">1999-11-18T00:03:45Z</dcterms:created>
  <dcterms:modified xsi:type="dcterms:W3CDTF">2014-09-03T11:20:13Z</dcterms:modified>
</cp:coreProperties>
</file>