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1" l="1"/>
  <c r="C9" i="1"/>
  <c r="E9" i="1"/>
  <c r="C15" i="1"/>
  <c r="C16" i="1"/>
  <c r="E16" i="1"/>
  <c r="E19" i="1"/>
  <c r="C27" i="1"/>
  <c r="C28" i="1"/>
  <c r="E28" i="1" s="1"/>
  <c r="C35" i="1"/>
  <c r="E35" i="1"/>
  <c r="C47" i="1"/>
  <c r="C48" i="1"/>
  <c r="E48" i="1" s="1"/>
  <c r="C54" i="1" s="1"/>
  <c r="C67" i="1"/>
  <c r="C68" i="1"/>
  <c r="C75" i="1" s="1"/>
  <c r="E75" i="1" s="1"/>
  <c r="F79" i="1" s="1"/>
  <c r="E68" i="1"/>
  <c r="C74" i="1" s="1"/>
  <c r="C88" i="1"/>
  <c r="C89" i="1"/>
  <c r="C96" i="1" s="1"/>
  <c r="E96" i="1" s="1"/>
  <c r="F100" i="1" s="1"/>
  <c r="E89" i="1"/>
  <c r="C95" i="1" s="1"/>
  <c r="C109" i="1"/>
  <c r="C110" i="1"/>
  <c r="C117" i="1" s="1"/>
  <c r="E117" i="1" s="1"/>
  <c r="F121" i="1" s="1"/>
  <c r="E110" i="1"/>
  <c r="C116" i="1" s="1"/>
  <c r="C130" i="1"/>
  <c r="C131" i="1"/>
  <c r="C138" i="1" s="1"/>
  <c r="E138" i="1" s="1"/>
  <c r="F142" i="1" s="1"/>
  <c r="E131" i="1"/>
  <c r="C137" i="1" s="1"/>
  <c r="C151" i="1"/>
  <c r="C152" i="1"/>
  <c r="C159" i="1" s="1"/>
  <c r="E159" i="1" s="1"/>
  <c r="F163" i="1" s="1"/>
  <c r="E152" i="1"/>
  <c r="C158" i="1" s="1"/>
  <c r="C173" i="1"/>
  <c r="C174" i="1"/>
  <c r="C181" i="1" s="1"/>
  <c r="E181" i="1" s="1"/>
  <c r="F185" i="1" s="1"/>
  <c r="E174" i="1"/>
  <c r="C180" i="1" s="1"/>
  <c r="C195" i="1"/>
  <c r="C196" i="1"/>
  <c r="C203" i="1" s="1"/>
  <c r="E203" i="1" s="1"/>
  <c r="F207" i="1" s="1"/>
  <c r="E196" i="1"/>
  <c r="C202" i="1" s="1"/>
  <c r="C34" i="1" l="1"/>
  <c r="E38" i="1"/>
  <c r="E206" i="1"/>
  <c r="E162" i="1"/>
  <c r="E120" i="1"/>
  <c r="E78" i="1"/>
  <c r="E184" i="1"/>
  <c r="E141" i="1"/>
  <c r="E99" i="1"/>
  <c r="C55" i="1"/>
  <c r="E55" i="1" s="1"/>
  <c r="E58" i="1" s="1"/>
</calcChain>
</file>

<file path=xl/sharedStrings.xml><?xml version="1.0" encoding="utf-8"?>
<sst xmlns="http://schemas.openxmlformats.org/spreadsheetml/2006/main" count="165" uniqueCount="28">
  <si>
    <t>ITS2</t>
  </si>
  <si>
    <t>Comm</t>
  </si>
  <si>
    <t>Aca</t>
  </si>
  <si>
    <t>Fuel</t>
  </si>
  <si>
    <t>ITS1</t>
  </si>
  <si>
    <t>CGLF Index  May 1999</t>
  </si>
  <si>
    <t>Transport</t>
  </si>
  <si>
    <t>Adder</t>
  </si>
  <si>
    <t>Delivered price to Leach</t>
  </si>
  <si>
    <t>Fuel Price</t>
  </si>
  <si>
    <t>CGLF Index  June 1999</t>
  </si>
  <si>
    <t>CGLF Index  July 1999</t>
  </si>
  <si>
    <t>Deal 94057</t>
  </si>
  <si>
    <t>CGLF Index  August 1999</t>
  </si>
  <si>
    <t>Deal 101294</t>
  </si>
  <si>
    <t>Total Adjustments</t>
  </si>
  <si>
    <t>CGLF Index  September 1999</t>
  </si>
  <si>
    <t>CGLF Index  October 1999</t>
  </si>
  <si>
    <t>Deal 108284</t>
  </si>
  <si>
    <t>Deal 115653</t>
  </si>
  <si>
    <t>CGLF Index  November 1999</t>
  </si>
  <si>
    <t>Deal 123678</t>
  </si>
  <si>
    <t>CGLF Index  December 1999</t>
  </si>
  <si>
    <t>Deal 130435</t>
  </si>
  <si>
    <t>CGLF Index  January 2000</t>
  </si>
  <si>
    <t>Deal 141824</t>
  </si>
  <si>
    <t>CGLF Index  February 2000</t>
  </si>
  <si>
    <t>Deal 158133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</si>
</sst>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00_);[Red]\(&quot;$&quot;#,##0.0000\)"/>
    <numFmt numFmtId="167" formatCode="0.0000%"/>
    <numFmt numFmtId="169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2" fillId="0" borderId="0" xfId="0" applyFont="1"/>
    <xf numFmtId="169" fontId="2" fillId="0" borderId="0" xfId="1" applyNumberFormat="1" applyFont="1" applyFill="1" applyBorder="1"/>
    <xf numFmtId="0" fontId="3" fillId="0" borderId="0" xfId="0" applyFont="1"/>
    <xf numFmtId="0" fontId="0" fillId="0" borderId="0" xfId="0" applyFill="1"/>
    <xf numFmtId="164" fontId="2" fillId="0" borderId="0" xfId="0" applyNumberFormat="1" applyFont="1" applyFill="1" applyBorder="1"/>
    <xf numFmtId="0" fontId="0" fillId="0" borderId="0" xfId="0" applyFill="1" applyBorder="1"/>
    <xf numFmtId="44" fontId="0" fillId="0" borderId="0" xfId="1" applyFont="1" applyFill="1"/>
    <xf numFmtId="167" fontId="2" fillId="0" borderId="0" xfId="2" applyNumberFormat="1" applyFont="1" applyFill="1" applyBorder="1"/>
    <xf numFmtId="169" fontId="2" fillId="0" borderId="1" xfId="1" applyNumberFormat="1" applyFont="1" applyFill="1" applyBorder="1"/>
    <xf numFmtId="169" fontId="0" fillId="0" borderId="0" xfId="1" applyNumberFormat="1" applyFont="1" applyFill="1"/>
    <xf numFmtId="0" fontId="2" fillId="0" borderId="0" xfId="0" applyFont="1" applyFill="1" applyBorder="1"/>
    <xf numFmtId="0" fontId="2" fillId="0" borderId="0" xfId="0" applyFont="1" applyFill="1"/>
    <xf numFmtId="169" fontId="0" fillId="0" borderId="2" xfId="1" applyNumberFormat="1" applyFont="1" applyFill="1" applyBorder="1"/>
    <xf numFmtId="0" fontId="3" fillId="0" borderId="0" xfId="0" applyFont="1" applyFill="1"/>
    <xf numFmtId="169" fontId="0" fillId="0" borderId="1" xfId="1" applyNumberFormat="1" applyFont="1" applyFill="1" applyBorder="1"/>
    <xf numFmtId="16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8"/>
  <sheetViews>
    <sheetView tabSelected="1" topLeftCell="A182" workbookViewId="0">
      <selection activeCell="A189" sqref="A189:G208"/>
    </sheetView>
  </sheetViews>
  <sheetFormatPr defaultRowHeight="12.75" x14ac:dyDescent="0.2"/>
  <cols>
    <col min="2" max="2" width="12.140625" customWidth="1"/>
    <col min="3" max="3" width="9.140625" style="2"/>
    <col min="4" max="4" width="5.85546875" customWidth="1"/>
    <col min="5" max="5" width="9.140625" style="1"/>
  </cols>
  <sheetData>
    <row r="1" spans="1:5" s="5" customFormat="1" x14ac:dyDescent="0.2">
      <c r="C1" s="13"/>
      <c r="E1" s="8"/>
    </row>
    <row r="2" spans="1:5" s="5" customFormat="1" x14ac:dyDescent="0.2">
      <c r="C2" s="13"/>
      <c r="E2" s="8"/>
    </row>
    <row r="3" spans="1:5" s="5" customFormat="1" x14ac:dyDescent="0.2">
      <c r="A3" s="15" t="s">
        <v>5</v>
      </c>
      <c r="C3" s="13"/>
      <c r="E3" s="8">
        <v>2.33</v>
      </c>
    </row>
    <row r="4" spans="1:5" s="5" customFormat="1" x14ac:dyDescent="0.2">
      <c r="C4" s="13"/>
      <c r="E4" s="8"/>
    </row>
    <row r="5" spans="1:5" s="5" customFormat="1" x14ac:dyDescent="0.2">
      <c r="A5" s="5" t="s">
        <v>0</v>
      </c>
      <c r="B5" s="5" t="s">
        <v>1</v>
      </c>
      <c r="C5" s="6">
        <v>3.6600000000000001E-2</v>
      </c>
      <c r="D5" s="7"/>
      <c r="E5" s="8"/>
    </row>
    <row r="6" spans="1:5" s="5" customFormat="1" x14ac:dyDescent="0.2">
      <c r="B6" s="5" t="s">
        <v>2</v>
      </c>
      <c r="C6" s="6">
        <v>2.2000000000000001E-3</v>
      </c>
      <c r="D6" s="7"/>
      <c r="E6" s="8"/>
    </row>
    <row r="7" spans="1:5" s="5" customFormat="1" x14ac:dyDescent="0.2">
      <c r="B7" s="5" t="s">
        <v>3</v>
      </c>
      <c r="C7" s="9">
        <v>5.9300000000000004E-3</v>
      </c>
      <c r="D7" s="7"/>
      <c r="E7" s="8"/>
    </row>
    <row r="8" spans="1:5" s="5" customFormat="1" x14ac:dyDescent="0.2">
      <c r="B8" s="5" t="s">
        <v>9</v>
      </c>
      <c r="C8" s="3">
        <f>ROUND(E3/(1-C7)-E3,4)</f>
        <v>1.3899999999999999E-2</v>
      </c>
      <c r="D8" s="7"/>
      <c r="E8" s="8"/>
    </row>
    <row r="9" spans="1:5" s="5" customFormat="1" x14ac:dyDescent="0.2">
      <c r="B9" s="5" t="s">
        <v>6</v>
      </c>
      <c r="C9" s="10">
        <f>(ROUND(+E3/(1-C7)-E3,4)+C5+C6)</f>
        <v>5.2700000000000004E-2</v>
      </c>
      <c r="D9" s="7"/>
      <c r="E9" s="11">
        <f>+C9</f>
        <v>5.2700000000000004E-2</v>
      </c>
    </row>
    <row r="10" spans="1:5" s="5" customFormat="1" x14ac:dyDescent="0.2">
      <c r="C10" s="3"/>
      <c r="D10" s="7"/>
      <c r="E10" s="8"/>
    </row>
    <row r="11" spans="1:5" s="5" customFormat="1" x14ac:dyDescent="0.2">
      <c r="C11" s="12"/>
      <c r="D11" s="7"/>
      <c r="E11" s="8"/>
    </row>
    <row r="12" spans="1:5" s="5" customFormat="1" x14ac:dyDescent="0.2">
      <c r="A12" s="5" t="s">
        <v>4</v>
      </c>
      <c r="B12" s="5" t="s">
        <v>1</v>
      </c>
      <c r="C12" s="6">
        <v>0.12039999999999999</v>
      </c>
      <c r="D12" s="7"/>
      <c r="E12" s="8"/>
    </row>
    <row r="13" spans="1:5" s="5" customFormat="1" x14ac:dyDescent="0.2">
      <c r="B13" s="5" t="s">
        <v>2</v>
      </c>
      <c r="C13" s="6">
        <v>2.2000000000000001E-3</v>
      </c>
      <c r="D13" s="7"/>
      <c r="E13" s="8"/>
    </row>
    <row r="14" spans="1:5" s="5" customFormat="1" x14ac:dyDescent="0.2">
      <c r="B14" s="5" t="s">
        <v>3</v>
      </c>
      <c r="C14" s="9">
        <v>2.988E-2</v>
      </c>
      <c r="D14" s="7"/>
      <c r="E14" s="8"/>
    </row>
    <row r="15" spans="1:5" s="5" customFormat="1" x14ac:dyDescent="0.2">
      <c r="B15" s="5" t="s">
        <v>9</v>
      </c>
      <c r="C15" s="3">
        <f>ROUND((E3+E9)/(1-C14)-(E3+E9),4)</f>
        <v>7.3400000000000007E-2</v>
      </c>
      <c r="D15" s="7"/>
      <c r="E15" s="8"/>
    </row>
    <row r="16" spans="1:5" s="5" customFormat="1" x14ac:dyDescent="0.2">
      <c r="B16" s="5" t="s">
        <v>6</v>
      </c>
      <c r="C16" s="10">
        <f>(ROUND((+E3+C9)/(1-C14)-(E3+C9),4)+C12+C13)</f>
        <v>0.19600000000000001</v>
      </c>
      <c r="D16" s="7"/>
      <c r="E16" s="11">
        <f>+C16</f>
        <v>0.19600000000000001</v>
      </c>
    </row>
    <row r="17" spans="1:5" s="5" customFormat="1" x14ac:dyDescent="0.2">
      <c r="C17" s="13"/>
      <c r="E17" s="8"/>
    </row>
    <row r="18" spans="1:5" s="5" customFormat="1" x14ac:dyDescent="0.2">
      <c r="B18" s="5" t="s">
        <v>7</v>
      </c>
      <c r="C18" s="13"/>
      <c r="E18" s="11">
        <v>0.125</v>
      </c>
    </row>
    <row r="19" spans="1:5" s="5" customFormat="1" ht="13.5" thickBot="1" x14ac:dyDescent="0.25">
      <c r="B19" s="5" t="s">
        <v>8</v>
      </c>
      <c r="C19" s="13"/>
      <c r="E19" s="14">
        <f>SUM(E18,E16,E9,E3)</f>
        <v>2.7037</v>
      </c>
    </row>
    <row r="20" spans="1:5" s="5" customFormat="1" ht="13.5" thickTop="1" x14ac:dyDescent="0.2">
      <c r="C20" s="13"/>
      <c r="E20" s="8"/>
    </row>
    <row r="21" spans="1:5" s="5" customFormat="1" x14ac:dyDescent="0.2">
      <c r="C21" s="13"/>
      <c r="E21" s="8"/>
    </row>
    <row r="22" spans="1:5" s="5" customFormat="1" x14ac:dyDescent="0.2">
      <c r="A22" s="15" t="s">
        <v>10</v>
      </c>
      <c r="C22" s="13"/>
      <c r="E22" s="8">
        <v>2.2000000000000002</v>
      </c>
    </row>
    <row r="23" spans="1:5" s="5" customFormat="1" x14ac:dyDescent="0.2">
      <c r="C23" s="13"/>
      <c r="E23" s="8"/>
    </row>
    <row r="24" spans="1:5" s="5" customFormat="1" x14ac:dyDescent="0.2">
      <c r="A24" s="5" t="s">
        <v>0</v>
      </c>
      <c r="B24" s="5" t="s">
        <v>1</v>
      </c>
      <c r="C24" s="6">
        <v>3.6600000000000001E-2</v>
      </c>
      <c r="D24" s="7"/>
      <c r="E24" s="8"/>
    </row>
    <row r="25" spans="1:5" s="5" customFormat="1" x14ac:dyDescent="0.2">
      <c r="B25" s="5" t="s">
        <v>2</v>
      </c>
      <c r="C25" s="6">
        <v>2.2000000000000001E-3</v>
      </c>
      <c r="D25" s="7"/>
      <c r="E25" s="8"/>
    </row>
    <row r="26" spans="1:5" s="5" customFormat="1" x14ac:dyDescent="0.2">
      <c r="B26" s="5" t="s">
        <v>3</v>
      </c>
      <c r="C26" s="9">
        <v>5.9300000000000004E-3</v>
      </c>
      <c r="D26" s="7"/>
      <c r="E26" s="8"/>
    </row>
    <row r="27" spans="1:5" s="5" customFormat="1" x14ac:dyDescent="0.2">
      <c r="B27" s="5" t="s">
        <v>9</v>
      </c>
      <c r="C27" s="3">
        <f>ROUND(E22/(1-C26)-E22,4)</f>
        <v>1.3100000000000001E-2</v>
      </c>
      <c r="D27" s="7"/>
      <c r="E27" s="8"/>
    </row>
    <row r="28" spans="1:5" s="5" customFormat="1" x14ac:dyDescent="0.2">
      <c r="B28" s="5" t="s">
        <v>6</v>
      </c>
      <c r="C28" s="10">
        <f>(ROUND(+E22/(1-C26)-E22,4)+C24+C25)</f>
        <v>5.1900000000000002E-2</v>
      </c>
      <c r="D28" s="7"/>
      <c r="E28" s="11">
        <f>+C28</f>
        <v>5.1900000000000002E-2</v>
      </c>
    </row>
    <row r="29" spans="1:5" s="5" customFormat="1" x14ac:dyDescent="0.2">
      <c r="C29" s="3"/>
      <c r="D29" s="7"/>
      <c r="E29" s="8"/>
    </row>
    <row r="30" spans="1:5" s="5" customFormat="1" x14ac:dyDescent="0.2">
      <c r="C30" s="12"/>
      <c r="D30" s="7"/>
      <c r="E30" s="8"/>
    </row>
    <row r="31" spans="1:5" s="5" customFormat="1" x14ac:dyDescent="0.2">
      <c r="A31" s="5" t="s">
        <v>4</v>
      </c>
      <c r="B31" s="5" t="s">
        <v>1</v>
      </c>
      <c r="C31" s="6">
        <v>0.12039999999999999</v>
      </c>
      <c r="D31" s="7"/>
      <c r="E31" s="8"/>
    </row>
    <row r="32" spans="1:5" s="5" customFormat="1" x14ac:dyDescent="0.2">
      <c r="B32" s="5" t="s">
        <v>2</v>
      </c>
      <c r="C32" s="6">
        <v>2.2000000000000001E-3</v>
      </c>
      <c r="D32" s="7"/>
      <c r="E32" s="8"/>
    </row>
    <row r="33" spans="1:5" s="5" customFormat="1" x14ac:dyDescent="0.2">
      <c r="B33" s="5" t="s">
        <v>3</v>
      </c>
      <c r="C33" s="9">
        <v>2.988E-2</v>
      </c>
      <c r="D33" s="7"/>
      <c r="E33" s="8"/>
    </row>
    <row r="34" spans="1:5" s="5" customFormat="1" x14ac:dyDescent="0.2">
      <c r="B34" s="5" t="s">
        <v>9</v>
      </c>
      <c r="C34" s="3">
        <f>ROUND((E22+E28)/(1-C33)-(E22+E28),4)</f>
        <v>6.9400000000000003E-2</v>
      </c>
      <c r="D34" s="7"/>
      <c r="E34" s="8"/>
    </row>
    <row r="35" spans="1:5" s="5" customFormat="1" x14ac:dyDescent="0.2">
      <c r="B35" s="5" t="s">
        <v>6</v>
      </c>
      <c r="C35" s="10">
        <f>(ROUND((+E22+C28)/(1-C33)-(E22+C28),4)+C31+C32)</f>
        <v>0.192</v>
      </c>
      <c r="D35" s="7"/>
      <c r="E35" s="11">
        <f>+C35</f>
        <v>0.192</v>
      </c>
    </row>
    <row r="36" spans="1:5" s="5" customFormat="1" x14ac:dyDescent="0.2">
      <c r="C36" s="13"/>
      <c r="E36" s="8"/>
    </row>
    <row r="37" spans="1:5" s="5" customFormat="1" x14ac:dyDescent="0.2">
      <c r="B37" s="5" t="s">
        <v>7</v>
      </c>
      <c r="C37" s="13"/>
      <c r="E37" s="11">
        <v>0.125</v>
      </c>
    </row>
    <row r="38" spans="1:5" s="5" customFormat="1" ht="13.5" thickBot="1" x14ac:dyDescent="0.25">
      <c r="B38" s="5" t="s">
        <v>8</v>
      </c>
      <c r="C38" s="13"/>
      <c r="E38" s="14">
        <f>SUM(E37,E35,E28,E22)</f>
        <v>2.5689000000000002</v>
      </c>
    </row>
    <row r="39" spans="1:5" s="5" customFormat="1" ht="13.5" thickTop="1" x14ac:dyDescent="0.2">
      <c r="C39" s="13"/>
      <c r="E39" s="8"/>
    </row>
    <row r="40" spans="1:5" s="5" customFormat="1" x14ac:dyDescent="0.2">
      <c r="C40" s="13"/>
      <c r="E40" s="8"/>
    </row>
    <row r="41" spans="1:5" s="5" customFormat="1" x14ac:dyDescent="0.2">
      <c r="A41" s="15" t="s">
        <v>11</v>
      </c>
      <c r="C41" s="13"/>
      <c r="E41" s="8">
        <v>2.2400000000000002</v>
      </c>
    </row>
    <row r="42" spans="1:5" x14ac:dyDescent="0.2">
      <c r="A42" s="4" t="s">
        <v>12</v>
      </c>
    </row>
    <row r="44" spans="1:5" x14ac:dyDescent="0.2">
      <c r="A44" s="5" t="s">
        <v>0</v>
      </c>
      <c r="B44" s="5" t="s">
        <v>1</v>
      </c>
      <c r="C44" s="6">
        <v>3.6600000000000001E-2</v>
      </c>
      <c r="D44" s="7"/>
      <c r="E44" s="8"/>
    </row>
    <row r="45" spans="1:5" x14ac:dyDescent="0.2">
      <c r="A45" s="5"/>
      <c r="B45" s="5" t="s">
        <v>2</v>
      </c>
      <c r="C45" s="6">
        <v>2.2000000000000001E-3</v>
      </c>
      <c r="D45" s="7"/>
      <c r="E45" s="8"/>
    </row>
    <row r="46" spans="1:5" x14ac:dyDescent="0.2">
      <c r="A46" s="5"/>
      <c r="B46" s="5" t="s">
        <v>3</v>
      </c>
      <c r="C46" s="9">
        <v>5.9300000000000004E-3</v>
      </c>
      <c r="D46" s="7"/>
      <c r="E46" s="8"/>
    </row>
    <row r="47" spans="1:5" x14ac:dyDescent="0.2">
      <c r="A47" s="5"/>
      <c r="B47" s="5" t="s">
        <v>9</v>
      </c>
      <c r="C47" s="3">
        <f>ROUND(E41/(1-C46)-E41,4)</f>
        <v>1.34E-2</v>
      </c>
      <c r="D47" s="7"/>
      <c r="E47" s="8"/>
    </row>
    <row r="48" spans="1:5" x14ac:dyDescent="0.2">
      <c r="A48" s="5"/>
      <c r="B48" s="5" t="s">
        <v>6</v>
      </c>
      <c r="C48" s="10">
        <f>(ROUND(+E41/(1-C46)-E41,4)+C44+C45)</f>
        <v>5.2200000000000003E-2</v>
      </c>
      <c r="D48" s="7"/>
      <c r="E48" s="11">
        <f>+C48</f>
        <v>5.2200000000000003E-2</v>
      </c>
    </row>
    <row r="49" spans="1:6" x14ac:dyDescent="0.2">
      <c r="A49" s="5"/>
      <c r="B49" s="5"/>
      <c r="C49" s="3"/>
      <c r="D49" s="7"/>
      <c r="E49" s="8"/>
    </row>
    <row r="50" spans="1:6" x14ac:dyDescent="0.2">
      <c r="A50" s="5"/>
      <c r="B50" s="5"/>
      <c r="C50" s="12"/>
      <c r="D50" s="7"/>
      <c r="E50" s="8"/>
    </row>
    <row r="51" spans="1:6" x14ac:dyDescent="0.2">
      <c r="A51" s="5" t="s">
        <v>4</v>
      </c>
      <c r="B51" s="5" t="s">
        <v>1</v>
      </c>
      <c r="C51" s="6">
        <v>0.12039999999999999</v>
      </c>
      <c r="D51" s="7"/>
      <c r="E51" s="8"/>
    </row>
    <row r="52" spans="1:6" x14ac:dyDescent="0.2">
      <c r="A52" s="5"/>
      <c r="B52" s="5" t="s">
        <v>2</v>
      </c>
      <c r="C52" s="6">
        <v>2.2000000000000001E-3</v>
      </c>
      <c r="D52" s="7"/>
      <c r="E52" s="8"/>
    </row>
    <row r="53" spans="1:6" x14ac:dyDescent="0.2">
      <c r="A53" s="5"/>
      <c r="B53" s="5" t="s">
        <v>3</v>
      </c>
      <c r="C53" s="9">
        <v>2.988E-2</v>
      </c>
      <c r="D53" s="7"/>
      <c r="E53" s="8"/>
    </row>
    <row r="54" spans="1:6" x14ac:dyDescent="0.2">
      <c r="A54" s="5"/>
      <c r="B54" s="5" t="s">
        <v>9</v>
      </c>
      <c r="C54" s="3">
        <f>ROUND((E41+E48)/(1-C53)-(E41+E48),4)</f>
        <v>7.0599999999999996E-2</v>
      </c>
      <c r="D54" s="7"/>
      <c r="E54" s="8"/>
    </row>
    <row r="55" spans="1:6" x14ac:dyDescent="0.2">
      <c r="A55" s="5"/>
      <c r="B55" s="5" t="s">
        <v>6</v>
      </c>
      <c r="C55" s="10">
        <f>(ROUND((+E41+C48)/(1-C53)-(E41+C48),4)+C51+C52)</f>
        <v>0.19320000000000001</v>
      </c>
      <c r="D55" s="7"/>
      <c r="E55" s="11">
        <f>+C55</f>
        <v>0.19320000000000001</v>
      </c>
    </row>
    <row r="56" spans="1:6" x14ac:dyDescent="0.2">
      <c r="A56" s="5"/>
      <c r="B56" s="5"/>
      <c r="C56" s="13"/>
      <c r="D56" s="5"/>
      <c r="E56" s="8"/>
    </row>
    <row r="57" spans="1:6" x14ac:dyDescent="0.2">
      <c r="A57" s="5"/>
      <c r="B57" s="5" t="s">
        <v>7</v>
      </c>
      <c r="C57" s="13"/>
      <c r="D57" s="5"/>
      <c r="E57" s="11">
        <v>0.125</v>
      </c>
    </row>
    <row r="58" spans="1:6" ht="13.5" thickBot="1" x14ac:dyDescent="0.25">
      <c r="A58" s="5"/>
      <c r="B58" s="5" t="s">
        <v>8</v>
      </c>
      <c r="C58" s="13"/>
      <c r="D58" s="5"/>
      <c r="E58" s="14">
        <f>SUM(E57,E55,E48,E41)</f>
        <v>2.6104000000000003</v>
      </c>
    </row>
    <row r="59" spans="1:6" ht="13.5" thickTop="1" x14ac:dyDescent="0.2"/>
    <row r="61" spans="1:6" s="5" customFormat="1" x14ac:dyDescent="0.2">
      <c r="A61" s="15" t="s">
        <v>13</v>
      </c>
      <c r="C61" s="13"/>
      <c r="F61" s="8">
        <v>2.58</v>
      </c>
    </row>
    <row r="62" spans="1:6" x14ac:dyDescent="0.2">
      <c r="A62" s="4" t="s">
        <v>14</v>
      </c>
    </row>
    <row r="64" spans="1:6" x14ac:dyDescent="0.2">
      <c r="A64" s="5" t="s">
        <v>0</v>
      </c>
      <c r="B64" s="5" t="s">
        <v>1</v>
      </c>
      <c r="C64" s="6">
        <v>3.6600000000000001E-2</v>
      </c>
      <c r="D64" s="7"/>
      <c r="E64" s="8"/>
    </row>
    <row r="65" spans="1:6" x14ac:dyDescent="0.2">
      <c r="A65" s="5"/>
      <c r="B65" s="5" t="s">
        <v>2</v>
      </c>
      <c r="C65" s="6">
        <v>2.2000000000000001E-3</v>
      </c>
      <c r="D65" s="7"/>
      <c r="E65" s="8"/>
    </row>
    <row r="66" spans="1:6" x14ac:dyDescent="0.2">
      <c r="A66" s="5"/>
      <c r="B66" s="5" t="s">
        <v>3</v>
      </c>
      <c r="C66" s="9">
        <v>5.9300000000000004E-3</v>
      </c>
      <c r="D66" s="7"/>
      <c r="E66" s="8"/>
    </row>
    <row r="67" spans="1:6" x14ac:dyDescent="0.2">
      <c r="A67" s="5"/>
      <c r="B67" s="5" t="s">
        <v>9</v>
      </c>
      <c r="C67" s="3">
        <f>ROUND(F61/(1-C66)-F61,4)</f>
        <v>1.54E-2</v>
      </c>
      <c r="D67" s="7"/>
      <c r="E67" s="8"/>
    </row>
    <row r="68" spans="1:6" x14ac:dyDescent="0.2">
      <c r="A68" s="5"/>
      <c r="B68" s="5" t="s">
        <v>6</v>
      </c>
      <c r="C68" s="10">
        <f>(ROUND(+F61/(1-C66)-F61,4)+C64+C65)</f>
        <v>5.4200000000000005E-2</v>
      </c>
      <c r="D68" s="7"/>
      <c r="E68" s="11">
        <f>+C68</f>
        <v>5.4200000000000005E-2</v>
      </c>
    </row>
    <row r="69" spans="1:6" x14ac:dyDescent="0.2">
      <c r="A69" s="5"/>
      <c r="B69" s="5"/>
      <c r="C69" s="3"/>
      <c r="D69" s="7"/>
      <c r="E69" s="8"/>
    </row>
    <row r="70" spans="1:6" x14ac:dyDescent="0.2">
      <c r="A70" s="5"/>
      <c r="B70" s="5"/>
      <c r="C70" s="12"/>
      <c r="D70" s="7"/>
      <c r="E70" s="8"/>
    </row>
    <row r="71" spans="1:6" x14ac:dyDescent="0.2">
      <c r="A71" s="5" t="s">
        <v>4</v>
      </c>
      <c r="B71" s="5" t="s">
        <v>1</v>
      </c>
      <c r="C71" s="6">
        <v>0.12039999999999999</v>
      </c>
      <c r="D71" s="7"/>
      <c r="E71" s="8"/>
    </row>
    <row r="72" spans="1:6" x14ac:dyDescent="0.2">
      <c r="A72" s="5"/>
      <c r="B72" s="5" t="s">
        <v>2</v>
      </c>
      <c r="C72" s="6">
        <v>2.2000000000000001E-3</v>
      </c>
      <c r="D72" s="7"/>
      <c r="E72" s="8"/>
    </row>
    <row r="73" spans="1:6" x14ac:dyDescent="0.2">
      <c r="A73" s="5"/>
      <c r="B73" s="5" t="s">
        <v>3</v>
      </c>
      <c r="C73" s="9">
        <v>2.988E-2</v>
      </c>
      <c r="D73" s="7"/>
      <c r="E73" s="8"/>
    </row>
    <row r="74" spans="1:6" x14ac:dyDescent="0.2">
      <c r="A74" s="5"/>
      <c r="B74" s="5" t="s">
        <v>9</v>
      </c>
      <c r="C74" s="3">
        <f>ROUND((F61+E68)/(1-C73)-(F61+E68),4)</f>
        <v>8.1100000000000005E-2</v>
      </c>
      <c r="D74" s="7"/>
      <c r="E74" s="8"/>
    </row>
    <row r="75" spans="1:6" x14ac:dyDescent="0.2">
      <c r="A75" s="5"/>
      <c r="B75" s="5" t="s">
        <v>6</v>
      </c>
      <c r="C75" s="10">
        <f>(ROUND((+F61+C68)/(1-C73)-(F61+C68),4)+C71+C72)</f>
        <v>0.20370000000000002</v>
      </c>
      <c r="D75" s="7"/>
      <c r="E75" s="11">
        <f>+C75</f>
        <v>0.20370000000000002</v>
      </c>
    </row>
    <row r="76" spans="1:6" x14ac:dyDescent="0.2">
      <c r="A76" s="5"/>
      <c r="B76" s="5"/>
      <c r="C76" s="13"/>
      <c r="D76" s="5"/>
      <c r="E76" s="8"/>
    </row>
    <row r="77" spans="1:6" x14ac:dyDescent="0.2">
      <c r="A77" s="5"/>
      <c r="B77" s="5" t="s">
        <v>7</v>
      </c>
      <c r="C77" s="13"/>
      <c r="D77" s="5"/>
      <c r="E77" s="11">
        <v>0.125</v>
      </c>
    </row>
    <row r="78" spans="1:6" x14ac:dyDescent="0.2">
      <c r="A78" s="5"/>
      <c r="B78" s="5" t="s">
        <v>15</v>
      </c>
      <c r="C78" s="13"/>
      <c r="D78" s="5"/>
      <c r="E78" s="16">
        <f>SUM(E68:E77)</f>
        <v>0.38290000000000002</v>
      </c>
    </row>
    <row r="79" spans="1:6" ht="13.5" thickBot="1" x14ac:dyDescent="0.25">
      <c r="A79" s="5"/>
      <c r="B79" s="15" t="s">
        <v>8</v>
      </c>
      <c r="C79" s="13"/>
      <c r="D79" s="5"/>
      <c r="F79" s="14">
        <f>SUM(E77,E75,E68,F61)</f>
        <v>2.9629000000000003</v>
      </c>
    </row>
    <row r="80" spans="1:6" ht="13.5" thickTop="1" x14ac:dyDescent="0.2"/>
    <row r="82" spans="1:6" s="5" customFormat="1" x14ac:dyDescent="0.2">
      <c r="A82" s="15" t="s">
        <v>16</v>
      </c>
      <c r="C82" s="13"/>
      <c r="F82" s="8">
        <v>2.86</v>
      </c>
    </row>
    <row r="83" spans="1:6" x14ac:dyDescent="0.2">
      <c r="A83" s="4" t="s">
        <v>18</v>
      </c>
    </row>
    <row r="85" spans="1:6" x14ac:dyDescent="0.2">
      <c r="A85" s="5" t="s">
        <v>0</v>
      </c>
      <c r="B85" s="5" t="s">
        <v>1</v>
      </c>
      <c r="C85" s="6">
        <v>3.6600000000000001E-2</v>
      </c>
      <c r="D85" s="7"/>
      <c r="E85" s="8"/>
    </row>
    <row r="86" spans="1:6" x14ac:dyDescent="0.2">
      <c r="A86" s="5"/>
      <c r="B86" s="5" t="s">
        <v>2</v>
      </c>
      <c r="C86" s="6">
        <v>2.2000000000000001E-3</v>
      </c>
      <c r="D86" s="7"/>
      <c r="E86" s="8"/>
    </row>
    <row r="87" spans="1:6" x14ac:dyDescent="0.2">
      <c r="A87" s="5"/>
      <c r="B87" s="5" t="s">
        <v>3</v>
      </c>
      <c r="C87" s="9">
        <v>5.9300000000000004E-3</v>
      </c>
      <c r="D87" s="7"/>
      <c r="E87" s="8"/>
    </row>
    <row r="88" spans="1:6" x14ac:dyDescent="0.2">
      <c r="A88" s="5"/>
      <c r="B88" s="5" t="s">
        <v>9</v>
      </c>
      <c r="C88" s="3">
        <f>ROUND(F82/(1-C87)-F82,4)</f>
        <v>1.7100000000000001E-2</v>
      </c>
      <c r="D88" s="7"/>
      <c r="E88" s="8"/>
    </row>
    <row r="89" spans="1:6" x14ac:dyDescent="0.2">
      <c r="A89" s="5"/>
      <c r="B89" s="5" t="s">
        <v>6</v>
      </c>
      <c r="C89" s="10">
        <f>(ROUND(+F82/(1-C87)-F82,4)+C85+C86)</f>
        <v>5.5899999999999998E-2</v>
      </c>
      <c r="D89" s="7"/>
      <c r="E89" s="11">
        <f>+C89</f>
        <v>5.5899999999999998E-2</v>
      </c>
    </row>
    <row r="90" spans="1:6" x14ac:dyDescent="0.2">
      <c r="A90" s="5"/>
      <c r="B90" s="5"/>
      <c r="C90" s="3"/>
      <c r="D90" s="7"/>
      <c r="E90" s="8"/>
    </row>
    <row r="91" spans="1:6" x14ac:dyDescent="0.2">
      <c r="A91" s="5"/>
      <c r="B91" s="5"/>
      <c r="C91" s="12"/>
      <c r="D91" s="7"/>
      <c r="E91" s="8"/>
    </row>
    <row r="92" spans="1:6" x14ac:dyDescent="0.2">
      <c r="A92" s="5" t="s">
        <v>4</v>
      </c>
      <c r="B92" s="5" t="s">
        <v>1</v>
      </c>
      <c r="C92" s="6">
        <v>0.12039999999999999</v>
      </c>
      <c r="D92" s="7"/>
      <c r="E92" s="8"/>
    </row>
    <row r="93" spans="1:6" x14ac:dyDescent="0.2">
      <c r="A93" s="5"/>
      <c r="B93" s="5" t="s">
        <v>2</v>
      </c>
      <c r="C93" s="6">
        <v>2.2000000000000001E-3</v>
      </c>
      <c r="D93" s="7"/>
      <c r="E93" s="8"/>
    </row>
    <row r="94" spans="1:6" x14ac:dyDescent="0.2">
      <c r="A94" s="5"/>
      <c r="B94" s="5" t="s">
        <v>3</v>
      </c>
      <c r="C94" s="9">
        <v>2.988E-2</v>
      </c>
      <c r="D94" s="7"/>
      <c r="E94" s="8"/>
    </row>
    <row r="95" spans="1:6" x14ac:dyDescent="0.2">
      <c r="A95" s="5"/>
      <c r="B95" s="5" t="s">
        <v>9</v>
      </c>
      <c r="C95" s="3">
        <f>ROUND((F82+E89)/(1-C94)-(F82+E89),4)</f>
        <v>8.9800000000000005E-2</v>
      </c>
      <c r="D95" s="7"/>
      <c r="E95" s="8"/>
    </row>
    <row r="96" spans="1:6" x14ac:dyDescent="0.2">
      <c r="A96" s="5"/>
      <c r="B96" s="5" t="s">
        <v>6</v>
      </c>
      <c r="C96" s="10">
        <f>(ROUND((+F82+C89)/(1-C94)-(F82+C89),4)+C92+C93)</f>
        <v>0.21240000000000001</v>
      </c>
      <c r="D96" s="7"/>
      <c r="E96" s="11">
        <f>+C96</f>
        <v>0.21240000000000001</v>
      </c>
    </row>
    <row r="97" spans="1:6" x14ac:dyDescent="0.2">
      <c r="A97" s="5"/>
      <c r="B97" s="5"/>
      <c r="C97" s="13"/>
      <c r="D97" s="5"/>
      <c r="E97" s="8"/>
    </row>
    <row r="98" spans="1:6" x14ac:dyDescent="0.2">
      <c r="A98" s="5"/>
      <c r="B98" s="5" t="s">
        <v>7</v>
      </c>
      <c r="C98" s="13"/>
      <c r="D98" s="5"/>
      <c r="E98" s="11">
        <v>0.125</v>
      </c>
    </row>
    <row r="99" spans="1:6" x14ac:dyDescent="0.2">
      <c r="A99" s="5"/>
      <c r="B99" s="5" t="s">
        <v>15</v>
      </c>
      <c r="C99" s="13"/>
      <c r="D99" s="5"/>
      <c r="E99" s="16">
        <f>SUM(E89:E98)</f>
        <v>0.39329999999999998</v>
      </c>
    </row>
    <row r="100" spans="1:6" ht="13.5" thickBot="1" x14ac:dyDescent="0.25">
      <c r="A100" s="5"/>
      <c r="B100" s="15" t="s">
        <v>8</v>
      </c>
      <c r="C100" s="13"/>
      <c r="D100" s="5"/>
      <c r="F100" s="14">
        <f>SUM(E98,E96,E89,F82)</f>
        <v>3.2532999999999999</v>
      </c>
    </row>
    <row r="101" spans="1:6" ht="13.5" thickTop="1" x14ac:dyDescent="0.2"/>
    <row r="103" spans="1:6" s="5" customFormat="1" x14ac:dyDescent="0.2">
      <c r="A103" s="15" t="s">
        <v>17</v>
      </c>
      <c r="C103" s="13"/>
      <c r="F103" s="8">
        <v>2.5099999999999998</v>
      </c>
    </row>
    <row r="104" spans="1:6" x14ac:dyDescent="0.2">
      <c r="A104" s="4" t="s">
        <v>19</v>
      </c>
    </row>
    <row r="106" spans="1:6" x14ac:dyDescent="0.2">
      <c r="A106" s="5" t="s">
        <v>0</v>
      </c>
      <c r="B106" s="5" t="s">
        <v>1</v>
      </c>
      <c r="C106" s="6">
        <v>3.6600000000000001E-2</v>
      </c>
      <c r="D106" s="7"/>
      <c r="E106" s="8"/>
    </row>
    <row r="107" spans="1:6" x14ac:dyDescent="0.2">
      <c r="A107" s="5"/>
      <c r="B107" s="5" t="s">
        <v>2</v>
      </c>
      <c r="C107" s="6">
        <v>2.2000000000000001E-3</v>
      </c>
      <c r="D107" s="7"/>
      <c r="E107" s="8"/>
    </row>
    <row r="108" spans="1:6" x14ac:dyDescent="0.2">
      <c r="A108" s="5"/>
      <c r="B108" s="5" t="s">
        <v>3</v>
      </c>
      <c r="C108" s="9">
        <v>5.9300000000000004E-3</v>
      </c>
      <c r="D108" s="7"/>
      <c r="E108" s="8"/>
    </row>
    <row r="109" spans="1:6" x14ac:dyDescent="0.2">
      <c r="A109" s="5"/>
      <c r="B109" s="5" t="s">
        <v>9</v>
      </c>
      <c r="C109" s="3">
        <f>ROUND(F103/(1-C108)-F103,4)</f>
        <v>1.4999999999999999E-2</v>
      </c>
      <c r="D109" s="7"/>
      <c r="E109" s="8"/>
    </row>
    <row r="110" spans="1:6" x14ac:dyDescent="0.2">
      <c r="A110" s="5"/>
      <c r="B110" s="5" t="s">
        <v>6</v>
      </c>
      <c r="C110" s="10">
        <f>(ROUND(+F103/(1-C108)-F103,4)+C106+C107)</f>
        <v>5.3800000000000001E-2</v>
      </c>
      <c r="D110" s="7"/>
      <c r="E110" s="11">
        <f>+C110</f>
        <v>5.3800000000000001E-2</v>
      </c>
    </row>
    <row r="111" spans="1:6" x14ac:dyDescent="0.2">
      <c r="A111" s="5"/>
      <c r="B111" s="5"/>
      <c r="C111" s="3"/>
      <c r="D111" s="7"/>
      <c r="E111" s="8"/>
    </row>
    <row r="112" spans="1:6" x14ac:dyDescent="0.2">
      <c r="A112" s="5"/>
      <c r="B112" s="5"/>
      <c r="C112" s="12"/>
      <c r="D112" s="7"/>
      <c r="E112" s="8"/>
    </row>
    <row r="113" spans="1:6" x14ac:dyDescent="0.2">
      <c r="A113" s="5" t="s">
        <v>4</v>
      </c>
      <c r="B113" s="5" t="s">
        <v>1</v>
      </c>
      <c r="C113" s="6">
        <v>0.12039999999999999</v>
      </c>
      <c r="D113" s="7"/>
      <c r="E113" s="8"/>
    </row>
    <row r="114" spans="1:6" x14ac:dyDescent="0.2">
      <c r="A114" s="5"/>
      <c r="B114" s="5" t="s">
        <v>2</v>
      </c>
      <c r="C114" s="6">
        <v>2.2000000000000001E-3</v>
      </c>
      <c r="D114" s="7"/>
      <c r="E114" s="8"/>
    </row>
    <row r="115" spans="1:6" x14ac:dyDescent="0.2">
      <c r="A115" s="5"/>
      <c r="B115" s="5" t="s">
        <v>3</v>
      </c>
      <c r="C115" s="9">
        <v>2.988E-2</v>
      </c>
      <c r="D115" s="7"/>
      <c r="E115" s="8"/>
    </row>
    <row r="116" spans="1:6" x14ac:dyDescent="0.2">
      <c r="A116" s="5"/>
      <c r="B116" s="5" t="s">
        <v>9</v>
      </c>
      <c r="C116" s="3">
        <f>ROUND((F103+E110)/(1-C115)-(F103+E110),4)</f>
        <v>7.9000000000000001E-2</v>
      </c>
      <c r="D116" s="7"/>
      <c r="E116" s="8"/>
    </row>
    <row r="117" spans="1:6" x14ac:dyDescent="0.2">
      <c r="A117" s="5"/>
      <c r="B117" s="5" t="s">
        <v>6</v>
      </c>
      <c r="C117" s="10">
        <f>(ROUND((+F103+C110)/(1-C115)-(F103+C110),4)+C113+C114)</f>
        <v>0.2016</v>
      </c>
      <c r="D117" s="7"/>
      <c r="E117" s="11">
        <f>+C117</f>
        <v>0.2016</v>
      </c>
    </row>
    <row r="118" spans="1:6" x14ac:dyDescent="0.2">
      <c r="A118" s="5"/>
      <c r="B118" s="5"/>
      <c r="C118" s="13"/>
      <c r="D118" s="5"/>
      <c r="E118" s="8"/>
    </row>
    <row r="119" spans="1:6" x14ac:dyDescent="0.2">
      <c r="A119" s="5"/>
      <c r="B119" s="5" t="s">
        <v>7</v>
      </c>
      <c r="C119" s="13"/>
      <c r="D119" s="5"/>
      <c r="E119" s="11">
        <v>0.125</v>
      </c>
    </row>
    <row r="120" spans="1:6" x14ac:dyDescent="0.2">
      <c r="A120" s="5"/>
      <c r="B120" s="5" t="s">
        <v>15</v>
      </c>
      <c r="C120" s="13"/>
      <c r="D120" s="5"/>
      <c r="E120" s="16">
        <f>SUM(E110:E119)</f>
        <v>0.38040000000000002</v>
      </c>
    </row>
    <row r="121" spans="1:6" ht="13.5" thickBot="1" x14ac:dyDescent="0.25">
      <c r="A121" s="5"/>
      <c r="B121" s="15" t="s">
        <v>8</v>
      </c>
      <c r="C121" s="13"/>
      <c r="D121" s="5"/>
      <c r="F121" s="14">
        <f>SUM(E119,E117,E110,F103)</f>
        <v>2.8903999999999996</v>
      </c>
    </row>
    <row r="122" spans="1:6" ht="13.5" thickTop="1" x14ac:dyDescent="0.2"/>
    <row r="124" spans="1:6" s="5" customFormat="1" x14ac:dyDescent="0.2">
      <c r="A124" s="15" t="s">
        <v>20</v>
      </c>
      <c r="C124" s="13"/>
      <c r="F124" s="8">
        <v>3.02</v>
      </c>
    </row>
    <row r="125" spans="1:6" x14ac:dyDescent="0.2">
      <c r="A125" s="4" t="s">
        <v>21</v>
      </c>
    </row>
    <row r="127" spans="1:6" x14ac:dyDescent="0.2">
      <c r="A127" s="5" t="s">
        <v>0</v>
      </c>
      <c r="B127" s="5" t="s">
        <v>1</v>
      </c>
      <c r="C127" s="6">
        <v>3.6600000000000001E-2</v>
      </c>
      <c r="D127" s="7"/>
      <c r="E127" s="8"/>
    </row>
    <row r="128" spans="1:6" x14ac:dyDescent="0.2">
      <c r="A128" s="5"/>
      <c r="B128" s="5" t="s">
        <v>2</v>
      </c>
      <c r="C128" s="6">
        <v>2.2000000000000001E-3</v>
      </c>
      <c r="D128" s="7"/>
      <c r="E128" s="8"/>
    </row>
    <row r="129" spans="1:6" x14ac:dyDescent="0.2">
      <c r="A129" s="5"/>
      <c r="B129" s="5" t="s">
        <v>3</v>
      </c>
      <c r="C129" s="9">
        <v>5.9300000000000004E-3</v>
      </c>
      <c r="D129" s="7"/>
      <c r="E129" s="8"/>
    </row>
    <row r="130" spans="1:6" x14ac:dyDescent="0.2">
      <c r="A130" s="5"/>
      <c r="B130" s="5" t="s">
        <v>9</v>
      </c>
      <c r="C130" s="3">
        <f>ROUND(F124/(1-C129)-F124,4)</f>
        <v>1.7999999999999999E-2</v>
      </c>
      <c r="D130" s="7"/>
      <c r="E130" s="8"/>
    </row>
    <row r="131" spans="1:6" x14ac:dyDescent="0.2">
      <c r="A131" s="5"/>
      <c r="B131" s="5" t="s">
        <v>6</v>
      </c>
      <c r="C131" s="10">
        <f>(ROUND(+F124/(1-C129)-F124,4)+C127+C128)</f>
        <v>5.6799999999999996E-2</v>
      </c>
      <c r="D131" s="7"/>
      <c r="E131" s="11">
        <f>+C131</f>
        <v>5.6799999999999996E-2</v>
      </c>
    </row>
    <row r="132" spans="1:6" x14ac:dyDescent="0.2">
      <c r="A132" s="5"/>
      <c r="B132" s="5"/>
      <c r="C132" s="3"/>
      <c r="D132" s="7"/>
      <c r="E132" s="8"/>
    </row>
    <row r="133" spans="1:6" x14ac:dyDescent="0.2">
      <c r="A133" s="5"/>
      <c r="B133" s="5"/>
      <c r="C133" s="12"/>
      <c r="D133" s="7"/>
      <c r="E133" s="8"/>
    </row>
    <row r="134" spans="1:6" x14ac:dyDescent="0.2">
      <c r="A134" s="5" t="s">
        <v>4</v>
      </c>
      <c r="B134" s="5" t="s">
        <v>1</v>
      </c>
      <c r="C134" s="6">
        <v>0.12039999999999999</v>
      </c>
      <c r="D134" s="7"/>
      <c r="E134" s="8"/>
    </row>
    <row r="135" spans="1:6" x14ac:dyDescent="0.2">
      <c r="A135" s="5"/>
      <c r="B135" s="5" t="s">
        <v>2</v>
      </c>
      <c r="C135" s="6">
        <v>2.2000000000000001E-3</v>
      </c>
      <c r="D135" s="7"/>
      <c r="E135" s="8"/>
    </row>
    <row r="136" spans="1:6" x14ac:dyDescent="0.2">
      <c r="A136" s="5"/>
      <c r="B136" s="5" t="s">
        <v>3</v>
      </c>
      <c r="C136" s="9">
        <v>2.988E-2</v>
      </c>
      <c r="D136" s="7"/>
      <c r="E136" s="8"/>
    </row>
    <row r="137" spans="1:6" x14ac:dyDescent="0.2">
      <c r="A137" s="5"/>
      <c r="B137" s="5" t="s">
        <v>9</v>
      </c>
      <c r="C137" s="3">
        <f>ROUND((F124+E131)/(1-C136)-(F124+E131),4)</f>
        <v>9.4799999999999995E-2</v>
      </c>
      <c r="D137" s="7"/>
      <c r="E137" s="8"/>
    </row>
    <row r="138" spans="1:6" x14ac:dyDescent="0.2">
      <c r="A138" s="5"/>
      <c r="B138" s="5" t="s">
        <v>6</v>
      </c>
      <c r="C138" s="10">
        <f>(ROUND((+F124+C131)/(1-C136)-(F124+C131),4)+C134+C135)</f>
        <v>0.21740000000000001</v>
      </c>
      <c r="D138" s="7"/>
      <c r="E138" s="11">
        <f>+C138</f>
        <v>0.21740000000000001</v>
      </c>
    </row>
    <row r="139" spans="1:6" x14ac:dyDescent="0.2">
      <c r="A139" s="5"/>
      <c r="B139" s="5"/>
      <c r="C139" s="13"/>
      <c r="D139" s="5"/>
      <c r="E139" s="8"/>
    </row>
    <row r="140" spans="1:6" x14ac:dyDescent="0.2">
      <c r="A140" s="5"/>
      <c r="B140" s="5" t="s">
        <v>7</v>
      </c>
      <c r="C140" s="13"/>
      <c r="D140" s="5"/>
      <c r="E140" s="11">
        <v>0.125</v>
      </c>
    </row>
    <row r="141" spans="1:6" x14ac:dyDescent="0.2">
      <c r="A141" s="5"/>
      <c r="B141" s="5" t="s">
        <v>15</v>
      </c>
      <c r="C141" s="13"/>
      <c r="D141" s="5"/>
      <c r="E141" s="16">
        <f>SUM(E131:E140)</f>
        <v>0.3992</v>
      </c>
    </row>
    <row r="142" spans="1:6" ht="13.5" thickBot="1" x14ac:dyDescent="0.25">
      <c r="A142" s="5"/>
      <c r="B142" s="15" t="s">
        <v>8</v>
      </c>
      <c r="C142" s="13"/>
      <c r="D142" s="5"/>
      <c r="F142" s="14">
        <f>SUM(E140,E138,E131,F124)</f>
        <v>3.4192</v>
      </c>
    </row>
    <row r="143" spans="1:6" ht="13.5" thickTop="1" x14ac:dyDescent="0.2"/>
    <row r="145" spans="1:7" x14ac:dyDescent="0.2">
      <c r="A145" s="15" t="s">
        <v>22</v>
      </c>
      <c r="B145" s="5"/>
      <c r="C145" s="13"/>
      <c r="D145" s="5"/>
      <c r="E145" s="5"/>
      <c r="F145" s="8">
        <v>2.11</v>
      </c>
    </row>
    <row r="146" spans="1:7" x14ac:dyDescent="0.2">
      <c r="A146" s="4" t="s">
        <v>23</v>
      </c>
    </row>
    <row r="148" spans="1:7" x14ac:dyDescent="0.2">
      <c r="A148" s="5" t="s">
        <v>0</v>
      </c>
      <c r="B148" s="5" t="s">
        <v>1</v>
      </c>
      <c r="C148" s="6">
        <v>3.6600000000000001E-2</v>
      </c>
      <c r="D148" s="7"/>
      <c r="E148" s="8"/>
    </row>
    <row r="149" spans="1:7" x14ac:dyDescent="0.2">
      <c r="A149" s="5"/>
      <c r="B149" s="5" t="s">
        <v>2</v>
      </c>
      <c r="C149" s="6">
        <v>2.2000000000000001E-3</v>
      </c>
      <c r="D149" s="7"/>
      <c r="E149" s="8"/>
    </row>
    <row r="150" spans="1:7" x14ac:dyDescent="0.2">
      <c r="A150" s="5"/>
      <c r="B150" s="5" t="s">
        <v>3</v>
      </c>
      <c r="C150" s="9">
        <v>5.9300000000000004E-3</v>
      </c>
      <c r="D150" s="7"/>
      <c r="E150" s="8"/>
    </row>
    <row r="151" spans="1:7" x14ac:dyDescent="0.2">
      <c r="A151" s="5"/>
      <c r="B151" s="5" t="s">
        <v>9</v>
      </c>
      <c r="C151" s="3">
        <f>ROUND(F145/(1-C150)-F145,4)</f>
        <v>1.26E-2</v>
      </c>
      <c r="D151" s="7"/>
      <c r="E151" s="8"/>
    </row>
    <row r="152" spans="1:7" x14ac:dyDescent="0.2">
      <c r="A152" s="5"/>
      <c r="B152" s="5" t="s">
        <v>6</v>
      </c>
      <c r="C152" s="10">
        <f>(ROUND(+F145/(1-C150)-F145,4)+C148+C149)</f>
        <v>5.1400000000000001E-2</v>
      </c>
      <c r="D152" s="7"/>
      <c r="E152" s="11">
        <f>+C152</f>
        <v>5.1400000000000001E-2</v>
      </c>
      <c r="G152" s="17"/>
    </row>
    <row r="153" spans="1:7" x14ac:dyDescent="0.2">
      <c r="A153" s="5"/>
      <c r="B153" s="5"/>
      <c r="C153" s="3"/>
      <c r="D153" s="7"/>
      <c r="E153" s="8"/>
    </row>
    <row r="154" spans="1:7" x14ac:dyDescent="0.2">
      <c r="A154" s="5"/>
      <c r="B154" s="5"/>
      <c r="C154" s="12"/>
      <c r="D154" s="7"/>
      <c r="E154" s="8"/>
    </row>
    <row r="155" spans="1:7" x14ac:dyDescent="0.2">
      <c r="A155" s="5" t="s">
        <v>4</v>
      </c>
      <c r="B155" s="5" t="s">
        <v>1</v>
      </c>
      <c r="C155" s="6">
        <v>0.12039999999999999</v>
      </c>
      <c r="D155" s="7"/>
      <c r="E155" s="8"/>
    </row>
    <row r="156" spans="1:7" x14ac:dyDescent="0.2">
      <c r="A156" s="5"/>
      <c r="B156" s="5" t="s">
        <v>2</v>
      </c>
      <c r="C156" s="6">
        <v>2.2000000000000001E-3</v>
      </c>
      <c r="D156" s="7"/>
      <c r="E156" s="8"/>
    </row>
    <row r="157" spans="1:7" x14ac:dyDescent="0.2">
      <c r="A157" s="5"/>
      <c r="B157" s="5" t="s">
        <v>3</v>
      </c>
      <c r="C157" s="9">
        <v>2.988E-2</v>
      </c>
      <c r="D157" s="7"/>
      <c r="E157" s="8"/>
    </row>
    <row r="158" spans="1:7" x14ac:dyDescent="0.2">
      <c r="A158" s="5"/>
      <c r="B158" s="5" t="s">
        <v>9</v>
      </c>
      <c r="C158" s="3">
        <f>ROUND((F145+E152)/(1-C157)-(F145+E152),4)</f>
        <v>6.6600000000000006E-2</v>
      </c>
      <c r="D158" s="7"/>
      <c r="E158" s="8"/>
    </row>
    <row r="159" spans="1:7" x14ac:dyDescent="0.2">
      <c r="A159" s="5"/>
      <c r="B159" s="5" t="s">
        <v>6</v>
      </c>
      <c r="C159" s="10">
        <f>(ROUND((+F145+C152)/(1-C157)-(F145+C152),4)+C155+C156)</f>
        <v>0.18920000000000001</v>
      </c>
      <c r="D159" s="7"/>
      <c r="E159" s="11">
        <f>+C159</f>
        <v>0.18920000000000001</v>
      </c>
    </row>
    <row r="160" spans="1:7" x14ac:dyDescent="0.2">
      <c r="A160" s="5"/>
      <c r="B160" s="5"/>
      <c r="C160" s="13"/>
      <c r="D160" s="5"/>
      <c r="E160" s="8"/>
    </row>
    <row r="161" spans="1:6" x14ac:dyDescent="0.2">
      <c r="A161" s="5"/>
      <c r="B161" s="5" t="s">
        <v>7</v>
      </c>
      <c r="C161" s="13"/>
      <c r="D161" s="5"/>
      <c r="E161" s="11">
        <v>0.125</v>
      </c>
    </row>
    <row r="162" spans="1:6" x14ac:dyDescent="0.2">
      <c r="A162" s="5"/>
      <c r="B162" s="5" t="s">
        <v>15</v>
      </c>
      <c r="C162" s="13"/>
      <c r="D162" s="5"/>
      <c r="E162" s="16">
        <f>SUM(E152:E161)</f>
        <v>0.36560000000000004</v>
      </c>
    </row>
    <row r="163" spans="1:6" ht="13.5" thickBot="1" x14ac:dyDescent="0.25">
      <c r="A163" s="5"/>
      <c r="B163" s="15" t="s">
        <v>8</v>
      </c>
      <c r="C163" s="13"/>
      <c r="D163" s="5"/>
      <c r="F163" s="14">
        <f>SUM(E161,E159,E152,F145)</f>
        <v>2.4756</v>
      </c>
    </row>
    <row r="164" spans="1:6" ht="13.5" thickTop="1" x14ac:dyDescent="0.2"/>
    <row r="167" spans="1:6" x14ac:dyDescent="0.2">
      <c r="A167" s="15" t="s">
        <v>24</v>
      </c>
      <c r="B167" s="5"/>
      <c r="C167" s="13"/>
      <c r="D167" s="5"/>
      <c r="E167" s="5"/>
      <c r="F167" s="8">
        <v>2.3199999999999998</v>
      </c>
    </row>
    <row r="168" spans="1:6" x14ac:dyDescent="0.2">
      <c r="A168" s="4" t="s">
        <v>25</v>
      </c>
    </row>
    <row r="170" spans="1:6" x14ac:dyDescent="0.2">
      <c r="A170" s="5" t="s">
        <v>0</v>
      </c>
      <c r="B170" s="5" t="s">
        <v>1</v>
      </c>
      <c r="C170" s="6">
        <v>3.6600000000000001E-2</v>
      </c>
      <c r="D170" s="7"/>
      <c r="E170" s="8"/>
    </row>
    <row r="171" spans="1:6" x14ac:dyDescent="0.2">
      <c r="A171" s="5"/>
      <c r="B171" s="5" t="s">
        <v>2</v>
      </c>
      <c r="C171" s="6">
        <v>2.2000000000000001E-3</v>
      </c>
      <c r="D171" s="7"/>
      <c r="E171" s="8"/>
    </row>
    <row r="172" spans="1:6" x14ac:dyDescent="0.2">
      <c r="A172" s="5"/>
      <c r="B172" s="5" t="s">
        <v>3</v>
      </c>
      <c r="C172" s="9">
        <v>5.9300000000000004E-3</v>
      </c>
      <c r="D172" s="7"/>
      <c r="E172" s="8"/>
    </row>
    <row r="173" spans="1:6" x14ac:dyDescent="0.2">
      <c r="A173" s="5"/>
      <c r="B173" s="5" t="s">
        <v>9</v>
      </c>
      <c r="C173" s="3">
        <f>ROUND(F167/(1-C172)-F167,4)</f>
        <v>1.38E-2</v>
      </c>
      <c r="D173" s="7"/>
      <c r="E173" s="8"/>
    </row>
    <row r="174" spans="1:6" x14ac:dyDescent="0.2">
      <c r="A174" s="5"/>
      <c r="B174" s="5" t="s">
        <v>6</v>
      </c>
      <c r="C174" s="10">
        <f>(ROUND(+F167/(1-C172)-F167,4)+C170+C171)</f>
        <v>5.2600000000000001E-2</v>
      </c>
      <c r="D174" s="7"/>
      <c r="E174" s="11">
        <f>+C174</f>
        <v>5.2600000000000001E-2</v>
      </c>
    </row>
    <row r="175" spans="1:6" x14ac:dyDescent="0.2">
      <c r="A175" s="5"/>
      <c r="B175" s="5"/>
      <c r="C175" s="3"/>
      <c r="D175" s="7"/>
      <c r="E175" s="8"/>
    </row>
    <row r="176" spans="1:6" x14ac:dyDescent="0.2">
      <c r="A176" s="5"/>
      <c r="B176" s="5"/>
      <c r="C176" s="12"/>
      <c r="D176" s="7"/>
      <c r="E176" s="8"/>
    </row>
    <row r="177" spans="1:6" x14ac:dyDescent="0.2">
      <c r="A177" s="5" t="s">
        <v>4</v>
      </c>
      <c r="B177" s="5" t="s">
        <v>1</v>
      </c>
      <c r="C177" s="6">
        <v>0.12039999999999999</v>
      </c>
      <c r="D177" s="7"/>
      <c r="E177" s="8"/>
    </row>
    <row r="178" spans="1:6" x14ac:dyDescent="0.2">
      <c r="A178" s="5"/>
      <c r="B178" s="5" t="s">
        <v>2</v>
      </c>
      <c r="C178" s="6">
        <v>2.2000000000000001E-3</v>
      </c>
      <c r="D178" s="7"/>
      <c r="E178" s="8"/>
    </row>
    <row r="179" spans="1:6" x14ac:dyDescent="0.2">
      <c r="A179" s="5"/>
      <c r="B179" s="5" t="s">
        <v>3</v>
      </c>
      <c r="C179" s="9">
        <v>2.988E-2</v>
      </c>
      <c r="D179" s="7"/>
      <c r="E179" s="8"/>
    </row>
    <row r="180" spans="1:6" x14ac:dyDescent="0.2">
      <c r="A180" s="5"/>
      <c r="B180" s="5" t="s">
        <v>9</v>
      </c>
      <c r="C180" s="3">
        <f>ROUND((F167+E174)/(1-C179)-(F167+E174),4)</f>
        <v>7.3099999999999998E-2</v>
      </c>
      <c r="D180" s="7"/>
      <c r="E180" s="8"/>
    </row>
    <row r="181" spans="1:6" x14ac:dyDescent="0.2">
      <c r="A181" s="5"/>
      <c r="B181" s="5" t="s">
        <v>6</v>
      </c>
      <c r="C181" s="10">
        <f>(ROUND((+F167+C174)/(1-C179)-(F167+C174),4)+C177+C178)</f>
        <v>0.19570000000000001</v>
      </c>
      <c r="D181" s="7"/>
      <c r="E181" s="11">
        <f>+C181</f>
        <v>0.19570000000000001</v>
      </c>
    </row>
    <row r="182" spans="1:6" x14ac:dyDescent="0.2">
      <c r="A182" s="5"/>
      <c r="B182" s="5"/>
      <c r="C182" s="13"/>
      <c r="D182" s="5"/>
      <c r="E182" s="8"/>
    </row>
    <row r="183" spans="1:6" x14ac:dyDescent="0.2">
      <c r="A183" s="5"/>
      <c r="B183" s="5" t="s">
        <v>7</v>
      </c>
      <c r="C183" s="13"/>
      <c r="D183" s="5"/>
      <c r="E183" s="11">
        <v>0.125</v>
      </c>
    </row>
    <row r="184" spans="1:6" x14ac:dyDescent="0.2">
      <c r="A184" s="5"/>
      <c r="B184" s="5" t="s">
        <v>15</v>
      </c>
      <c r="C184" s="13"/>
      <c r="D184" s="5"/>
      <c r="E184" s="16">
        <f>SUM(E174:E183)</f>
        <v>0.37330000000000002</v>
      </c>
    </row>
    <row r="185" spans="1:6" ht="13.5" thickBot="1" x14ac:dyDescent="0.25">
      <c r="A185" s="5"/>
      <c r="B185" s="15" t="s">
        <v>8</v>
      </c>
      <c r="C185" s="13"/>
      <c r="D185" s="5"/>
      <c r="F185" s="14">
        <f>SUM(E183,E181,E174,F167)</f>
        <v>2.6932999999999998</v>
      </c>
    </row>
    <row r="186" spans="1:6" ht="13.5" thickTop="1" x14ac:dyDescent="0.2"/>
    <row r="189" spans="1:6" x14ac:dyDescent="0.2">
      <c r="A189" s="15" t="s">
        <v>26</v>
      </c>
      <c r="B189" s="5"/>
      <c r="C189" s="13"/>
      <c r="D189" s="5"/>
      <c r="E189" s="5"/>
      <c r="F189" s="8">
        <v>2.59</v>
      </c>
    </row>
    <row r="190" spans="1:6" x14ac:dyDescent="0.2">
      <c r="A190" s="4" t="s">
        <v>27</v>
      </c>
    </row>
    <row r="192" spans="1:6" x14ac:dyDescent="0.2">
      <c r="A192" s="5" t="s">
        <v>0</v>
      </c>
      <c r="B192" s="5" t="s">
        <v>1</v>
      </c>
      <c r="C192" s="6">
        <v>3.6600000000000001E-2</v>
      </c>
      <c r="D192" s="7"/>
      <c r="E192" s="8"/>
    </row>
    <row r="193" spans="1:6" x14ac:dyDescent="0.2">
      <c r="A193" s="5"/>
      <c r="B193" s="5" t="s">
        <v>2</v>
      </c>
      <c r="C193" s="6">
        <v>2.2000000000000001E-3</v>
      </c>
      <c r="D193" s="7"/>
      <c r="E193" s="8"/>
    </row>
    <row r="194" spans="1:6" x14ac:dyDescent="0.2">
      <c r="A194" s="5"/>
      <c r="B194" s="5" t="s">
        <v>3</v>
      </c>
      <c r="C194" s="9">
        <v>5.9300000000000004E-3</v>
      </c>
      <c r="D194" s="7"/>
      <c r="E194" s="8"/>
    </row>
    <row r="195" spans="1:6" x14ac:dyDescent="0.2">
      <c r="A195" s="5"/>
      <c r="B195" s="5" t="s">
        <v>9</v>
      </c>
      <c r="C195" s="3">
        <f>ROUND(F189/(1-C194)-F189,4)</f>
        <v>1.55E-2</v>
      </c>
      <c r="D195" s="7"/>
      <c r="E195" s="8"/>
    </row>
    <row r="196" spans="1:6" x14ac:dyDescent="0.2">
      <c r="A196" s="5"/>
      <c r="B196" s="5" t="s">
        <v>6</v>
      </c>
      <c r="C196" s="10">
        <f>(ROUND(+F189/(1-C194)-F189,4)+C192+C193)</f>
        <v>5.4300000000000001E-2</v>
      </c>
      <c r="D196" s="7"/>
      <c r="E196" s="11">
        <f>+C196</f>
        <v>5.4300000000000001E-2</v>
      </c>
    </row>
    <row r="197" spans="1:6" x14ac:dyDescent="0.2">
      <c r="A197" s="5"/>
      <c r="B197" s="5"/>
      <c r="C197" s="3"/>
      <c r="D197" s="7"/>
      <c r="E197" s="8"/>
    </row>
    <row r="198" spans="1:6" x14ac:dyDescent="0.2">
      <c r="A198" s="5"/>
      <c r="B198" s="5"/>
      <c r="C198" s="12"/>
      <c r="D198" s="7"/>
      <c r="E198" s="8"/>
    </row>
    <row r="199" spans="1:6" x14ac:dyDescent="0.2">
      <c r="A199" s="5" t="s">
        <v>4</v>
      </c>
      <c r="B199" s="5" t="s">
        <v>1</v>
      </c>
      <c r="C199" s="6">
        <v>0.12039999999999999</v>
      </c>
      <c r="D199" s="7"/>
      <c r="E199" s="8"/>
    </row>
    <row r="200" spans="1:6" x14ac:dyDescent="0.2">
      <c r="A200" s="5"/>
      <c r="B200" s="5" t="s">
        <v>2</v>
      </c>
      <c r="C200" s="6">
        <v>2.2000000000000001E-3</v>
      </c>
      <c r="D200" s="7"/>
      <c r="E200" s="8"/>
    </row>
    <row r="201" spans="1:6" x14ac:dyDescent="0.2">
      <c r="A201" s="5"/>
      <c r="B201" s="5" t="s">
        <v>3</v>
      </c>
      <c r="C201" s="9">
        <v>2.988E-2</v>
      </c>
      <c r="D201" s="7"/>
      <c r="E201" s="8"/>
    </row>
    <row r="202" spans="1:6" x14ac:dyDescent="0.2">
      <c r="A202" s="5"/>
      <c r="B202" s="5" t="s">
        <v>9</v>
      </c>
      <c r="C202" s="3">
        <f>ROUND((F189+E196)/(1-C201)-(F189+E196),4)</f>
        <v>8.14E-2</v>
      </c>
      <c r="D202" s="7"/>
      <c r="E202" s="8"/>
    </row>
    <row r="203" spans="1:6" x14ac:dyDescent="0.2">
      <c r="A203" s="5"/>
      <c r="B203" s="5" t="s">
        <v>6</v>
      </c>
      <c r="C203" s="10">
        <f>(ROUND((+F189+C196)/(1-C201)-(F189+C196),4)+C199+C200)</f>
        <v>0.20399999999999999</v>
      </c>
      <c r="D203" s="7"/>
      <c r="E203" s="11">
        <f>+C203</f>
        <v>0.20399999999999999</v>
      </c>
    </row>
    <row r="204" spans="1:6" x14ac:dyDescent="0.2">
      <c r="A204" s="5"/>
      <c r="B204" s="5"/>
      <c r="C204" s="13"/>
      <c r="D204" s="5"/>
      <c r="E204" s="8"/>
    </row>
    <row r="205" spans="1:6" x14ac:dyDescent="0.2">
      <c r="A205" s="5"/>
      <c r="B205" s="5" t="s">
        <v>7</v>
      </c>
      <c r="C205" s="13"/>
      <c r="D205" s="5"/>
      <c r="E205" s="11">
        <v>0.125</v>
      </c>
    </row>
    <row r="206" spans="1:6" x14ac:dyDescent="0.2">
      <c r="A206" s="5"/>
      <c r="B206" s="5" t="s">
        <v>15</v>
      </c>
      <c r="C206" s="13"/>
      <c r="D206" s="5"/>
      <c r="E206" s="16">
        <f>SUM(E196:E205)</f>
        <v>0.38329999999999997</v>
      </c>
    </row>
    <row r="207" spans="1:6" ht="13.5" thickBot="1" x14ac:dyDescent="0.25">
      <c r="A207" s="5"/>
      <c r="B207" s="15" t="s">
        <v>8</v>
      </c>
      <c r="C207" s="13"/>
      <c r="D207" s="5"/>
      <c r="F207" s="14">
        <f>SUM(E205,E203,E196,F189)</f>
        <v>2.9733000000000001</v>
      </c>
    </row>
    <row r="208" spans="1:6" ht="13.5" thickTop="1" x14ac:dyDescent="0.2"/>
  </sheetData>
  <pageMargins left="0.75" right="0.75" top="2" bottom="1" header="0.5" footer="0.5"/>
  <pageSetup orientation="portrait" r:id="rId1"/>
  <headerFooter alignWithMargins="0">
    <oddHeader>&amp;L
&amp;CENA Sales To Allegheny Ludlum Corporation</oddHeader>
    <oddFooter>&amp;C&amp;D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cp:lastPrinted>2000-02-09T10:55:55Z</cp:lastPrinted>
  <dcterms:created xsi:type="dcterms:W3CDTF">1999-05-26T20:15:22Z</dcterms:created>
  <dcterms:modified xsi:type="dcterms:W3CDTF">2014-09-03T12:11:58Z</dcterms:modified>
</cp:coreProperties>
</file>