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15" windowWidth="14805" windowHeight="8430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152511" fullCalcOnLoad="1"/>
</workbook>
</file>

<file path=xl/calcChain.xml><?xml version="1.0" encoding="utf-8"?>
<calcChain xmlns="http://schemas.openxmlformats.org/spreadsheetml/2006/main">
  <c r="B2" i="23" l="1"/>
  <c r="D4" i="23"/>
  <c r="J32" i="23"/>
  <c r="L32" i="23"/>
  <c r="A4" i="1"/>
  <c r="B7" i="1"/>
  <c r="H7" i="1"/>
  <c r="O7" i="1" s="1"/>
  <c r="I7" i="1"/>
  <c r="J7" i="1"/>
  <c r="K7" i="1"/>
  <c r="L7" i="1" s="1"/>
  <c r="N7" i="1"/>
  <c r="P7" i="1"/>
  <c r="B8" i="1"/>
  <c r="H8" i="1"/>
  <c r="O8" i="1" s="1"/>
  <c r="J8" i="1"/>
  <c r="K8" i="1"/>
  <c r="L8" i="1"/>
  <c r="P8" i="1"/>
  <c r="B9" i="1"/>
  <c r="H9" i="1"/>
  <c r="O9" i="1" s="1"/>
  <c r="J9" i="1"/>
  <c r="K9" i="1"/>
  <c r="L9" i="1"/>
  <c r="N9" i="1"/>
  <c r="P9" i="1"/>
  <c r="B10" i="1"/>
  <c r="H10" i="1"/>
  <c r="I10" i="1"/>
  <c r="J10" i="1"/>
  <c r="K10" i="1"/>
  <c r="L10" i="1"/>
  <c r="O10" i="1"/>
  <c r="P10" i="1"/>
  <c r="B11" i="1"/>
  <c r="H11" i="1"/>
  <c r="J11" i="1"/>
  <c r="K11" i="1"/>
  <c r="L11" i="1" s="1"/>
  <c r="O11" i="1"/>
  <c r="P11" i="1"/>
  <c r="B12" i="1"/>
  <c r="H12" i="1"/>
  <c r="I12" i="1"/>
  <c r="P12" i="1" s="1"/>
  <c r="J12" i="1"/>
  <c r="K12" i="1"/>
  <c r="L12" i="1"/>
  <c r="O12" i="1"/>
  <c r="B13" i="1"/>
  <c r="H13" i="1"/>
  <c r="O13" i="1" s="1"/>
  <c r="J13" i="1"/>
  <c r="K13" i="1"/>
  <c r="L13" i="1" s="1"/>
  <c r="N13" i="1" s="1"/>
  <c r="P13" i="1"/>
  <c r="B14" i="1"/>
  <c r="H14" i="1"/>
  <c r="O14" i="1" s="1"/>
  <c r="I14" i="1"/>
  <c r="P14" i="1" s="1"/>
  <c r="J14" i="1"/>
  <c r="K14" i="1"/>
  <c r="L14" i="1" s="1"/>
  <c r="B15" i="1"/>
  <c r="H15" i="1"/>
  <c r="O15" i="1" s="1"/>
  <c r="I15" i="1"/>
  <c r="J15" i="1"/>
  <c r="K15" i="1"/>
  <c r="L15" i="1" s="1"/>
  <c r="N15" i="1"/>
  <c r="P15" i="1"/>
  <c r="B16" i="1"/>
  <c r="H16" i="1"/>
  <c r="O16" i="1" s="1"/>
  <c r="J16" i="1"/>
  <c r="N16" i="1" s="1"/>
  <c r="K16" i="1"/>
  <c r="L16" i="1"/>
  <c r="B17" i="1"/>
  <c r="H17" i="1"/>
  <c r="O17" i="1" s="1"/>
  <c r="J17" i="1"/>
  <c r="K17" i="1"/>
  <c r="L17" i="1"/>
  <c r="N17" i="1"/>
  <c r="P17" i="1"/>
  <c r="B18" i="1"/>
  <c r="H18" i="1"/>
  <c r="J18" i="1"/>
  <c r="K18" i="1"/>
  <c r="L18" i="1"/>
  <c r="O18" i="1"/>
  <c r="B19" i="1"/>
  <c r="H19" i="1"/>
  <c r="I19" i="1"/>
  <c r="K19" i="1"/>
  <c r="L19" i="1" s="1"/>
  <c r="O19" i="1"/>
  <c r="P19" i="1"/>
  <c r="B20" i="1"/>
  <c r="H20" i="1"/>
  <c r="O20" i="1" s="1"/>
  <c r="J20" i="1"/>
  <c r="K20" i="1"/>
  <c r="L20" i="1"/>
  <c r="N20" i="1" s="1"/>
  <c r="B21" i="1"/>
  <c r="H21" i="1"/>
  <c r="O21" i="1" s="1"/>
  <c r="J21" i="1"/>
  <c r="K21" i="1"/>
  <c r="L21" i="1" s="1"/>
  <c r="N21" i="1"/>
  <c r="B22" i="1"/>
  <c r="H22" i="1"/>
  <c r="J22" i="1"/>
  <c r="N22" i="1" s="1"/>
  <c r="K22" i="1"/>
  <c r="L22" i="1" s="1"/>
  <c r="O22" i="1"/>
  <c r="P22" i="1"/>
  <c r="B23" i="1"/>
  <c r="H23" i="1"/>
  <c r="O23" i="1" s="1"/>
  <c r="J23" i="1"/>
  <c r="K23" i="1"/>
  <c r="L23" i="1" s="1"/>
  <c r="N23" i="1" s="1"/>
  <c r="P23" i="1"/>
  <c r="B24" i="1"/>
  <c r="H24" i="1"/>
  <c r="O24" i="1" s="1"/>
  <c r="J24" i="1"/>
  <c r="K24" i="1"/>
  <c r="L24" i="1"/>
  <c r="P24" i="1"/>
  <c r="B25" i="1"/>
  <c r="H25" i="1"/>
  <c r="J25" i="1"/>
  <c r="K25" i="1"/>
  <c r="L25" i="1"/>
  <c r="N25" i="1"/>
  <c r="O25" i="1"/>
  <c r="P25" i="1"/>
  <c r="B26" i="1"/>
  <c r="H26" i="1"/>
  <c r="I26" i="1"/>
  <c r="K26" i="1"/>
  <c r="L26" i="1"/>
  <c r="O26" i="1"/>
  <c r="P26" i="1"/>
  <c r="B27" i="1"/>
  <c r="H27" i="1"/>
  <c r="I27" i="1"/>
  <c r="K27" i="1"/>
  <c r="L27" i="1" s="1"/>
  <c r="O27" i="1"/>
  <c r="P27" i="1"/>
  <c r="B28" i="1"/>
  <c r="H28" i="1"/>
  <c r="I28" i="1"/>
  <c r="K28" i="1"/>
  <c r="L28" i="1"/>
  <c r="O28" i="1"/>
  <c r="P28" i="1"/>
  <c r="B29" i="1"/>
  <c r="H29" i="1"/>
  <c r="O29" i="1" s="1"/>
  <c r="I29" i="1"/>
  <c r="K29" i="1"/>
  <c r="L29" i="1" s="1"/>
  <c r="P29" i="1"/>
  <c r="B30" i="1"/>
  <c r="H30" i="1"/>
  <c r="I30" i="1"/>
  <c r="K30" i="1"/>
  <c r="L30" i="1" s="1"/>
  <c r="O30" i="1"/>
  <c r="P30" i="1"/>
  <c r="B31" i="1"/>
  <c r="H31" i="1"/>
  <c r="O31" i="1" s="1"/>
  <c r="I31" i="1"/>
  <c r="K31" i="1"/>
  <c r="L31" i="1" s="1"/>
  <c r="P31" i="1"/>
  <c r="B32" i="1"/>
  <c r="H32" i="1"/>
  <c r="O32" i="1" s="1"/>
  <c r="I32" i="1"/>
  <c r="K32" i="1"/>
  <c r="L32" i="1"/>
  <c r="P32" i="1"/>
  <c r="B33" i="1"/>
  <c r="H33" i="1"/>
  <c r="I33" i="1"/>
  <c r="K33" i="1"/>
  <c r="L33" i="1"/>
  <c r="O33" i="1"/>
  <c r="P33" i="1"/>
  <c r="B34" i="1"/>
  <c r="H34" i="1"/>
  <c r="I34" i="1"/>
  <c r="K34" i="1"/>
  <c r="L34" i="1"/>
  <c r="O34" i="1"/>
  <c r="P34" i="1"/>
  <c r="B35" i="1"/>
  <c r="H35" i="1"/>
  <c r="I35" i="1"/>
  <c r="K35" i="1"/>
  <c r="L35" i="1" s="1"/>
  <c r="O35" i="1"/>
  <c r="P35" i="1"/>
  <c r="B36" i="1"/>
  <c r="H36" i="1"/>
  <c r="O36" i="1" s="1"/>
  <c r="I36" i="1"/>
  <c r="K36" i="1"/>
  <c r="L36" i="1"/>
  <c r="P36" i="1"/>
  <c r="B37" i="1"/>
  <c r="H37" i="1"/>
  <c r="O37" i="1" s="1"/>
  <c r="I37" i="1"/>
  <c r="K37" i="1"/>
  <c r="L37" i="1" s="1"/>
  <c r="P37" i="1"/>
  <c r="B38" i="1"/>
  <c r="H38" i="1"/>
  <c r="O38" i="1" s="1"/>
  <c r="I38" i="1"/>
  <c r="K38" i="1"/>
  <c r="L38" i="1" s="1"/>
  <c r="P38" i="1"/>
  <c r="B39" i="1"/>
  <c r="H39" i="1"/>
  <c r="O39" i="1" s="1"/>
  <c r="I39" i="1"/>
  <c r="K39" i="1"/>
  <c r="L39" i="1" s="1"/>
  <c r="P39" i="1"/>
  <c r="B40" i="1"/>
  <c r="H40" i="1"/>
  <c r="O40" i="1" s="1"/>
  <c r="I40" i="1"/>
  <c r="K40" i="1"/>
  <c r="L40" i="1"/>
  <c r="P40" i="1"/>
  <c r="B41" i="1"/>
  <c r="H41" i="1"/>
  <c r="I41" i="1"/>
  <c r="K41" i="1"/>
  <c r="L41" i="1"/>
  <c r="O41" i="1"/>
  <c r="P41" i="1"/>
  <c r="B42" i="1"/>
  <c r="H42" i="1"/>
  <c r="I42" i="1"/>
  <c r="K42" i="1"/>
  <c r="L42" i="1"/>
  <c r="O42" i="1"/>
  <c r="P42" i="1"/>
  <c r="B43" i="1"/>
  <c r="H43" i="1"/>
  <c r="O43" i="1" s="1"/>
  <c r="K43" i="1"/>
  <c r="L43" i="1" s="1"/>
  <c r="P43" i="1"/>
  <c r="B44" i="1"/>
  <c r="H44" i="1"/>
  <c r="K44" i="1"/>
  <c r="L44" i="1"/>
  <c r="O44" i="1"/>
  <c r="P44" i="1"/>
  <c r="B45" i="1"/>
  <c r="H45" i="1"/>
  <c r="K45" i="1"/>
  <c r="L45" i="1" s="1"/>
  <c r="O45" i="1"/>
  <c r="P45" i="1"/>
  <c r="B46" i="1"/>
  <c r="H46" i="1"/>
  <c r="O46" i="1" s="1"/>
  <c r="K46" i="1"/>
  <c r="L46" i="1" s="1"/>
  <c r="P46" i="1"/>
  <c r="B47" i="1"/>
  <c r="H47" i="1"/>
  <c r="O47" i="1" s="1"/>
  <c r="K47" i="1"/>
  <c r="L47" i="1" s="1"/>
  <c r="P47" i="1"/>
  <c r="B48" i="1"/>
  <c r="H48" i="1"/>
  <c r="O48" i="1" s="1"/>
  <c r="K48" i="1"/>
  <c r="L48" i="1"/>
  <c r="P48" i="1"/>
  <c r="B49" i="1"/>
  <c r="H49" i="1"/>
  <c r="K49" i="1"/>
  <c r="L49" i="1"/>
  <c r="O49" i="1"/>
  <c r="P49" i="1"/>
  <c r="B50" i="1"/>
  <c r="H50" i="1"/>
  <c r="K50" i="1"/>
  <c r="L50" i="1"/>
  <c r="O50" i="1"/>
  <c r="P50" i="1"/>
  <c r="B51" i="1"/>
  <c r="H51" i="1"/>
  <c r="O51" i="1" s="1"/>
  <c r="K51" i="1"/>
  <c r="L51" i="1" s="1"/>
  <c r="P51" i="1"/>
  <c r="B52" i="1"/>
  <c r="H52" i="1"/>
  <c r="K52" i="1"/>
  <c r="L52" i="1"/>
  <c r="O52" i="1"/>
  <c r="P52" i="1"/>
  <c r="B53" i="1"/>
  <c r="H53" i="1"/>
  <c r="K53" i="1"/>
  <c r="L53" i="1" s="1"/>
  <c r="O53" i="1"/>
  <c r="P53" i="1"/>
  <c r="B54" i="1"/>
  <c r="H54" i="1"/>
  <c r="O54" i="1" s="1"/>
  <c r="K54" i="1"/>
  <c r="L54" i="1" s="1"/>
  <c r="P54" i="1"/>
  <c r="B55" i="1"/>
  <c r="H55" i="1"/>
  <c r="O55" i="1" s="1"/>
  <c r="K55" i="1"/>
  <c r="L55" i="1" s="1"/>
  <c r="P55" i="1"/>
  <c r="B56" i="1"/>
  <c r="H56" i="1"/>
  <c r="O56" i="1" s="1"/>
  <c r="K56" i="1"/>
  <c r="L56" i="1" s="1"/>
  <c r="N56" i="1"/>
  <c r="B57" i="1"/>
  <c r="H57" i="1"/>
  <c r="J57" i="1"/>
  <c r="N57" i="1" s="1"/>
  <c r="K57" i="1"/>
  <c r="L57" i="1" s="1"/>
  <c r="O57" i="1"/>
  <c r="B58" i="1"/>
  <c r="H58" i="1"/>
  <c r="O58" i="1" s="1"/>
  <c r="I58" i="1"/>
  <c r="J58" i="1"/>
  <c r="K58" i="1"/>
  <c r="L58" i="1" s="1"/>
  <c r="N58" i="1" s="1"/>
  <c r="P58" i="1"/>
  <c r="B59" i="1"/>
  <c r="H59" i="1"/>
  <c r="O59" i="1" s="1"/>
  <c r="J59" i="1"/>
  <c r="N59" i="1" s="1"/>
  <c r="K59" i="1"/>
  <c r="L59" i="1"/>
  <c r="B60" i="1"/>
  <c r="H60" i="1"/>
  <c r="J60" i="1"/>
  <c r="K60" i="1"/>
  <c r="L60" i="1"/>
  <c r="N60" i="1"/>
  <c r="O60" i="1"/>
  <c r="B61" i="1"/>
  <c r="H61" i="1"/>
  <c r="J61" i="1"/>
  <c r="N61" i="1" s="1"/>
  <c r="K61" i="1"/>
  <c r="L61" i="1"/>
  <c r="O61" i="1"/>
  <c r="B62" i="1"/>
  <c r="H62" i="1"/>
  <c r="O62" i="1" s="1"/>
  <c r="J62" i="1"/>
  <c r="K62" i="1"/>
  <c r="L62" i="1" s="1"/>
  <c r="N62" i="1" s="1"/>
  <c r="B63" i="1"/>
  <c r="H63" i="1"/>
  <c r="I63" i="1"/>
  <c r="P63" i="1" s="1"/>
  <c r="J63" i="1"/>
  <c r="K63" i="1"/>
  <c r="L63" i="1"/>
  <c r="N63" i="1" s="1"/>
  <c r="Q63" i="1" s="1"/>
  <c r="O63" i="1"/>
  <c r="R63" i="1"/>
  <c r="B64" i="1"/>
  <c r="H64" i="1"/>
  <c r="I64" i="1"/>
  <c r="P64" i="1" s="1"/>
  <c r="J64" i="1"/>
  <c r="K64" i="1"/>
  <c r="L64" i="1" s="1"/>
  <c r="N64" i="1"/>
  <c r="Q64" i="1" s="1"/>
  <c r="O64" i="1"/>
  <c r="R64" i="1"/>
  <c r="B65" i="1"/>
  <c r="H65" i="1"/>
  <c r="O65" i="1" s="1"/>
  <c r="I65" i="1"/>
  <c r="J65" i="1"/>
  <c r="N65" i="1" s="1"/>
  <c r="R65" i="1" s="1"/>
  <c r="K65" i="1"/>
  <c r="L65" i="1" s="1"/>
  <c r="P65" i="1"/>
  <c r="Q65" i="1"/>
  <c r="B66" i="1"/>
  <c r="H66" i="1"/>
  <c r="O66" i="1" s="1"/>
  <c r="J66" i="1"/>
  <c r="K66" i="1"/>
  <c r="L66" i="1" s="1"/>
  <c r="N66" i="1" s="1"/>
  <c r="B67" i="1"/>
  <c r="H67" i="1"/>
  <c r="O67" i="1" s="1"/>
  <c r="J67" i="1"/>
  <c r="N67" i="1" s="1"/>
  <c r="K67" i="1"/>
  <c r="L67" i="1"/>
  <c r="B68" i="1"/>
  <c r="H68" i="1"/>
  <c r="I68" i="1"/>
  <c r="J68" i="1"/>
  <c r="K68" i="1"/>
  <c r="L68" i="1"/>
  <c r="N68" i="1"/>
  <c r="Q68" i="1" s="1"/>
  <c r="O68" i="1"/>
  <c r="P68" i="1"/>
  <c r="B69" i="1"/>
  <c r="H69" i="1"/>
  <c r="I69" i="1"/>
  <c r="J69" i="1"/>
  <c r="K69" i="1"/>
  <c r="L69" i="1" s="1"/>
  <c r="O69" i="1"/>
  <c r="P69" i="1"/>
  <c r="B70" i="1"/>
  <c r="H70" i="1"/>
  <c r="O70" i="1" s="1"/>
  <c r="K70" i="1"/>
  <c r="L70" i="1"/>
  <c r="P70" i="1"/>
  <c r="B71" i="1"/>
  <c r="H71" i="1"/>
  <c r="J71" i="1"/>
  <c r="K71" i="1"/>
  <c r="L71" i="1"/>
  <c r="N71" i="1"/>
  <c r="O71" i="1"/>
  <c r="P71" i="1"/>
  <c r="B72" i="1"/>
  <c r="H72" i="1"/>
  <c r="K72" i="1"/>
  <c r="L72" i="1" s="1"/>
  <c r="O72" i="1"/>
  <c r="P72" i="1"/>
  <c r="B73" i="1"/>
  <c r="H73" i="1"/>
  <c r="O73" i="1" s="1"/>
  <c r="K73" i="1"/>
  <c r="P73" i="1"/>
  <c r="B74" i="1"/>
  <c r="H74" i="1"/>
  <c r="J74" i="1"/>
  <c r="K74" i="1"/>
  <c r="L74" i="1"/>
  <c r="N74" i="1" s="1"/>
  <c r="O74" i="1"/>
  <c r="P74" i="1"/>
  <c r="B75" i="1"/>
  <c r="H75" i="1"/>
  <c r="J75" i="1"/>
  <c r="K75" i="1"/>
  <c r="L75" i="1" s="1"/>
  <c r="N75" i="1" s="1"/>
  <c r="O75" i="1"/>
  <c r="B76" i="1"/>
  <c r="H76" i="1"/>
  <c r="O76" i="1" s="1"/>
  <c r="I76" i="1"/>
  <c r="K76" i="1"/>
  <c r="L76" i="1" s="1"/>
  <c r="P76" i="1"/>
  <c r="B77" i="1"/>
  <c r="H77" i="1"/>
  <c r="O77" i="1" s="1"/>
  <c r="I77" i="1"/>
  <c r="K77" i="1"/>
  <c r="L77" i="1"/>
  <c r="P77" i="1"/>
  <c r="B78" i="1"/>
  <c r="H78" i="1"/>
  <c r="O78" i="1" s="1"/>
  <c r="I78" i="1"/>
  <c r="J78" i="1"/>
  <c r="K78" i="1"/>
  <c r="L78" i="1"/>
  <c r="N78" i="1"/>
  <c r="P78" i="1"/>
  <c r="B79" i="1"/>
  <c r="H79" i="1"/>
  <c r="J79" i="1"/>
  <c r="K79" i="1"/>
  <c r="L79" i="1"/>
  <c r="N79" i="1"/>
  <c r="O79" i="1"/>
  <c r="P79" i="1"/>
  <c r="B80" i="1"/>
  <c r="H80" i="1"/>
  <c r="J80" i="1"/>
  <c r="K80" i="1"/>
  <c r="L80" i="1" s="1"/>
  <c r="O80" i="1"/>
  <c r="P80" i="1"/>
  <c r="B81" i="1"/>
  <c r="H81" i="1"/>
  <c r="O81" i="1" s="1"/>
  <c r="J81" i="1"/>
  <c r="K81" i="1"/>
  <c r="L81" i="1" s="1"/>
  <c r="B82" i="1"/>
  <c r="H82" i="1"/>
  <c r="I82" i="1"/>
  <c r="P82" i="1" s="1"/>
  <c r="J82" i="1"/>
  <c r="K82" i="1"/>
  <c r="L82" i="1"/>
  <c r="N82" i="1" s="1"/>
  <c r="Q82" i="1" s="1"/>
  <c r="O82" i="1"/>
  <c r="B83" i="1"/>
  <c r="H83" i="1"/>
  <c r="O83" i="1" s="1"/>
  <c r="I83" i="1"/>
  <c r="P83" i="1" s="1"/>
  <c r="J83" i="1"/>
  <c r="N83" i="1" s="1"/>
  <c r="R83" i="1" s="1"/>
  <c r="K83" i="1"/>
  <c r="L83" i="1" s="1"/>
  <c r="B84" i="1"/>
  <c r="H84" i="1"/>
  <c r="I84" i="1"/>
  <c r="J84" i="1"/>
  <c r="K84" i="1"/>
  <c r="L84" i="1" s="1"/>
  <c r="O84" i="1"/>
  <c r="P84" i="1"/>
  <c r="B85" i="1"/>
  <c r="H85" i="1"/>
  <c r="O85" i="1" s="1"/>
  <c r="I85" i="1"/>
  <c r="J85" i="1"/>
  <c r="K85" i="1"/>
  <c r="L85" i="1"/>
  <c r="P85" i="1"/>
  <c r="B86" i="1"/>
  <c r="H86" i="1"/>
  <c r="O86" i="1" s="1"/>
  <c r="I86" i="1"/>
  <c r="J86" i="1"/>
  <c r="K86" i="1"/>
  <c r="L86" i="1"/>
  <c r="N86" i="1" s="1"/>
  <c r="Q86" i="1" s="1"/>
  <c r="P86" i="1"/>
  <c r="B87" i="1"/>
  <c r="H87" i="1"/>
  <c r="K87" i="1"/>
  <c r="L87" i="1"/>
  <c r="O87" i="1"/>
  <c r="P87" i="1"/>
  <c r="B88" i="1"/>
  <c r="H88" i="1"/>
  <c r="K88" i="1"/>
  <c r="L88" i="1" s="1"/>
  <c r="O88" i="1"/>
  <c r="P88" i="1"/>
  <c r="B89" i="1"/>
  <c r="H89" i="1"/>
  <c r="K89" i="1"/>
  <c r="L89" i="1" s="1"/>
  <c r="O89" i="1"/>
  <c r="P89" i="1"/>
  <c r="B90" i="1"/>
  <c r="H90" i="1"/>
  <c r="K90" i="1"/>
  <c r="L90" i="1"/>
  <c r="O90" i="1"/>
  <c r="P90" i="1"/>
  <c r="B91" i="1"/>
  <c r="H91" i="1"/>
  <c r="O91" i="1" s="1"/>
  <c r="K91" i="1"/>
  <c r="L91" i="1" s="1"/>
  <c r="P91" i="1"/>
  <c r="B92" i="1"/>
  <c r="H92" i="1"/>
  <c r="O92" i="1" s="1"/>
  <c r="J92" i="1"/>
  <c r="N92" i="1" s="1"/>
  <c r="K92" i="1"/>
  <c r="L92" i="1" s="1"/>
  <c r="P92" i="1"/>
  <c r="B93" i="1"/>
  <c r="H93" i="1"/>
  <c r="O93" i="1" s="1"/>
  <c r="J93" i="1"/>
  <c r="K93" i="1"/>
  <c r="L93" i="1" s="1"/>
  <c r="P93" i="1"/>
  <c r="B94" i="1"/>
  <c r="H94" i="1"/>
  <c r="J94" i="1"/>
  <c r="K94" i="1"/>
  <c r="L94" i="1" s="1"/>
  <c r="N94" i="1" s="1"/>
  <c r="O94" i="1"/>
  <c r="B95" i="1"/>
  <c r="H95" i="1"/>
  <c r="I95" i="1"/>
  <c r="J95" i="1"/>
  <c r="K95" i="1"/>
  <c r="L95" i="1" s="1"/>
  <c r="N95" i="1" s="1"/>
  <c r="O95" i="1"/>
  <c r="P95" i="1"/>
  <c r="B96" i="1"/>
  <c r="H96" i="1"/>
  <c r="I96" i="1"/>
  <c r="J96" i="1"/>
  <c r="N96" i="1" s="1"/>
  <c r="K96" i="1"/>
  <c r="L96" i="1" s="1"/>
  <c r="O96" i="1"/>
  <c r="P96" i="1"/>
  <c r="B97" i="1"/>
  <c r="H97" i="1"/>
  <c r="O97" i="1" s="1"/>
  <c r="K97" i="1"/>
  <c r="L97" i="1" s="1"/>
  <c r="B98" i="1"/>
  <c r="H98" i="1"/>
  <c r="O98" i="1" s="1"/>
  <c r="I98" i="1"/>
  <c r="K98" i="1"/>
  <c r="P98" i="1"/>
  <c r="B99" i="1"/>
  <c r="H99" i="1"/>
  <c r="O99" i="1" s="1"/>
  <c r="I99" i="1"/>
  <c r="K99" i="1"/>
  <c r="P99" i="1"/>
  <c r="B100" i="1"/>
  <c r="H100" i="1"/>
  <c r="O100" i="1" s="1"/>
  <c r="I100" i="1"/>
  <c r="K100" i="1"/>
  <c r="L100" i="1"/>
  <c r="P100" i="1"/>
  <c r="B101" i="1"/>
  <c r="H101" i="1"/>
  <c r="K101" i="1"/>
  <c r="L101" i="1" s="1"/>
  <c r="O101" i="1"/>
  <c r="P101" i="1"/>
  <c r="B102" i="1"/>
  <c r="H102" i="1"/>
  <c r="O102" i="1" s="1"/>
  <c r="J102" i="1"/>
  <c r="N102" i="1" s="1"/>
  <c r="K102" i="1"/>
  <c r="L102" i="1" s="1"/>
  <c r="B103" i="1"/>
  <c r="H103" i="1"/>
  <c r="O103" i="1" s="1"/>
  <c r="I103" i="1"/>
  <c r="J103" i="1"/>
  <c r="K103" i="1"/>
  <c r="L103" i="1" s="1"/>
  <c r="N103" i="1" s="1"/>
  <c r="P103" i="1"/>
  <c r="B104" i="1"/>
  <c r="H104" i="1"/>
  <c r="O104" i="1" s="1"/>
  <c r="J104" i="1"/>
  <c r="N104" i="1" s="1"/>
  <c r="K104" i="1"/>
  <c r="L104" i="1"/>
  <c r="B105" i="1"/>
  <c r="H105" i="1"/>
  <c r="J105" i="1"/>
  <c r="K105" i="1"/>
  <c r="L105" i="1" s="1"/>
  <c r="N105" i="1"/>
  <c r="O105" i="1"/>
  <c r="P105" i="1"/>
  <c r="B106" i="1"/>
  <c r="H106" i="1"/>
  <c r="J106" i="1"/>
  <c r="K106" i="1"/>
  <c r="L106" i="1"/>
  <c r="O106" i="1"/>
  <c r="P106" i="1"/>
  <c r="B107" i="1"/>
  <c r="H107" i="1"/>
  <c r="O107" i="1" s="1"/>
  <c r="J107" i="1"/>
  <c r="K107" i="1"/>
  <c r="L107" i="1"/>
  <c r="N107" i="1" s="1"/>
  <c r="P107" i="1"/>
  <c r="B108" i="1"/>
  <c r="H108" i="1"/>
  <c r="O108" i="1" s="1"/>
  <c r="I108" i="1"/>
  <c r="J108" i="1"/>
  <c r="K108" i="1"/>
  <c r="N108" i="1"/>
  <c r="Q108" i="1" s="1"/>
  <c r="P108" i="1"/>
  <c r="B109" i="1"/>
  <c r="H109" i="1"/>
  <c r="I109" i="1"/>
  <c r="J109" i="1"/>
  <c r="K109" i="1"/>
  <c r="L109" i="1"/>
  <c r="O109" i="1"/>
  <c r="P109" i="1"/>
  <c r="B110" i="1"/>
  <c r="H110" i="1"/>
  <c r="O110" i="1" s="1"/>
  <c r="I110" i="1"/>
  <c r="J110" i="1"/>
  <c r="K110" i="1"/>
  <c r="L110" i="1"/>
  <c r="N110" i="1" s="1"/>
  <c r="Q110" i="1" s="1"/>
  <c r="B111" i="1"/>
  <c r="H111" i="1"/>
  <c r="O111" i="1" s="1"/>
  <c r="J111" i="1"/>
  <c r="K111" i="1"/>
  <c r="L111" i="1"/>
  <c r="N111" i="1" s="1"/>
  <c r="P111" i="1"/>
  <c r="B112" i="1"/>
  <c r="H112" i="1"/>
  <c r="I112" i="1"/>
  <c r="P112" i="1" s="1"/>
  <c r="J112" i="1"/>
  <c r="K112" i="1"/>
  <c r="L112" i="1" s="1"/>
  <c r="N112" i="1"/>
  <c r="O112" i="1"/>
  <c r="R112" i="1"/>
  <c r="B113" i="1"/>
  <c r="H113" i="1"/>
  <c r="O113" i="1" s="1"/>
  <c r="K113" i="1"/>
  <c r="L113" i="1" s="1"/>
  <c r="P113" i="1"/>
  <c r="B114" i="1"/>
  <c r="H114" i="1"/>
  <c r="K114" i="1"/>
  <c r="L114" i="1" s="1"/>
  <c r="O114" i="1"/>
  <c r="P114" i="1"/>
  <c r="B115" i="1"/>
  <c r="H115" i="1"/>
  <c r="I115" i="1"/>
  <c r="P115" i="1" s="1"/>
  <c r="J115" i="1"/>
  <c r="K115" i="1"/>
  <c r="L115" i="1"/>
  <c r="N115" i="1"/>
  <c r="Q115" i="1" s="1"/>
  <c r="O115" i="1"/>
  <c r="B116" i="1"/>
  <c r="H116" i="1"/>
  <c r="J116" i="1"/>
  <c r="K116" i="1"/>
  <c r="L116" i="1" s="1"/>
  <c r="N116" i="1"/>
  <c r="O116" i="1"/>
  <c r="P116" i="1"/>
  <c r="B117" i="1"/>
  <c r="H117" i="1"/>
  <c r="J117" i="1"/>
  <c r="K117" i="1"/>
  <c r="L117" i="1"/>
  <c r="N117" i="1"/>
  <c r="O117" i="1"/>
  <c r="P117" i="1"/>
  <c r="B118" i="1"/>
  <c r="H118" i="1"/>
  <c r="O118" i="1" s="1"/>
  <c r="J118" i="1"/>
  <c r="K118" i="1"/>
  <c r="L118" i="1" s="1"/>
  <c r="N118" i="1" s="1"/>
  <c r="P118" i="1"/>
  <c r="B119" i="1"/>
  <c r="H119" i="1"/>
  <c r="K119" i="1"/>
  <c r="L119" i="1"/>
  <c r="O119" i="1"/>
  <c r="P119" i="1"/>
  <c r="B120" i="1"/>
  <c r="H120" i="1"/>
  <c r="O120" i="1" s="1"/>
  <c r="K120" i="1"/>
  <c r="L120" i="1" s="1"/>
  <c r="P120" i="1"/>
  <c r="B121" i="1"/>
  <c r="H121" i="1"/>
  <c r="O121" i="1" s="1"/>
  <c r="J121" i="1"/>
  <c r="K121" i="1"/>
  <c r="L121" i="1"/>
  <c r="N121" i="1"/>
  <c r="P121" i="1"/>
  <c r="B122" i="1"/>
  <c r="H122" i="1"/>
  <c r="J122" i="1"/>
  <c r="N122" i="1" s="1"/>
  <c r="K122" i="1"/>
  <c r="L122" i="1" s="1"/>
  <c r="O122" i="1"/>
  <c r="P122" i="1"/>
  <c r="B123" i="1"/>
  <c r="H123" i="1"/>
  <c r="O123" i="1" s="1"/>
  <c r="J123" i="1"/>
  <c r="N123" i="1" s="1"/>
  <c r="K123" i="1"/>
  <c r="L123" i="1" s="1"/>
  <c r="B124" i="1"/>
  <c r="H124" i="1"/>
  <c r="O124" i="1" s="1"/>
  <c r="J124" i="1"/>
  <c r="K124" i="1"/>
  <c r="L124" i="1" s="1"/>
  <c r="N124" i="1" s="1"/>
  <c r="P124" i="1"/>
  <c r="B125" i="1"/>
  <c r="H125" i="1"/>
  <c r="O125" i="1" s="1"/>
  <c r="J125" i="1"/>
  <c r="N125" i="1" s="1"/>
  <c r="K125" i="1"/>
  <c r="P125" i="1"/>
  <c r="B126" i="1"/>
  <c r="H126" i="1"/>
  <c r="O126" i="1" s="1"/>
  <c r="J126" i="1"/>
  <c r="N126" i="1" s="1"/>
  <c r="Q126" i="1" s="1"/>
  <c r="K126" i="1"/>
  <c r="L126" i="1" s="1"/>
  <c r="P126" i="1"/>
  <c r="B127" i="1"/>
  <c r="H127" i="1"/>
  <c r="O127" i="1" s="1"/>
  <c r="J127" i="1"/>
  <c r="K127" i="1"/>
  <c r="L127" i="1" s="1"/>
  <c r="N127" i="1" s="1"/>
  <c r="P127" i="1"/>
  <c r="Q127" i="1"/>
  <c r="B128" i="1"/>
  <c r="H128" i="1"/>
  <c r="O128" i="1" s="1"/>
  <c r="J128" i="1"/>
  <c r="N128" i="1" s="1"/>
  <c r="K128" i="1"/>
  <c r="L128" i="1"/>
  <c r="B129" i="1"/>
  <c r="H129" i="1"/>
  <c r="I129" i="1"/>
  <c r="P129" i="1" s="1"/>
  <c r="J129" i="1"/>
  <c r="K129" i="1"/>
  <c r="L129" i="1" s="1"/>
  <c r="N129" i="1" s="1"/>
  <c r="O129" i="1"/>
  <c r="B130" i="1"/>
  <c r="H130" i="1"/>
  <c r="I130" i="1"/>
  <c r="J130" i="1"/>
  <c r="K130" i="1"/>
  <c r="L130" i="1"/>
  <c r="O130" i="1"/>
  <c r="P130" i="1"/>
  <c r="B131" i="1"/>
  <c r="H131" i="1"/>
  <c r="O131" i="1" s="1"/>
  <c r="J131" i="1"/>
  <c r="K131" i="1"/>
  <c r="L131" i="1"/>
  <c r="N131" i="1" s="1"/>
  <c r="B132" i="1"/>
  <c r="H132" i="1"/>
  <c r="J132" i="1"/>
  <c r="K132" i="1"/>
  <c r="L132" i="1"/>
  <c r="N132" i="1" s="1"/>
  <c r="O132" i="1"/>
  <c r="P132" i="1"/>
  <c r="B133" i="1"/>
  <c r="H133" i="1"/>
  <c r="J133" i="1"/>
  <c r="K133" i="1"/>
  <c r="L133" i="1" s="1"/>
  <c r="N133" i="1"/>
  <c r="O133" i="1"/>
  <c r="P133" i="1"/>
  <c r="B134" i="1"/>
  <c r="H134" i="1"/>
  <c r="J134" i="1"/>
  <c r="K134" i="1"/>
  <c r="L134" i="1" s="1"/>
  <c r="O134" i="1"/>
  <c r="P134" i="1"/>
  <c r="B135" i="1"/>
  <c r="H135" i="1"/>
  <c r="O135" i="1" s="1"/>
  <c r="J135" i="1"/>
  <c r="K135" i="1"/>
  <c r="L135" i="1"/>
  <c r="N135" i="1"/>
  <c r="B136" i="1"/>
  <c r="H136" i="1"/>
  <c r="O136" i="1" s="1"/>
  <c r="I136" i="1"/>
  <c r="P136" i="1" s="1"/>
  <c r="J136" i="1"/>
  <c r="N136" i="1" s="1"/>
  <c r="Q136" i="1" s="1"/>
  <c r="K136" i="1"/>
  <c r="L136" i="1"/>
  <c r="R136" i="1"/>
  <c r="B137" i="1"/>
  <c r="H137" i="1"/>
  <c r="I137" i="1"/>
  <c r="P137" i="1" s="1"/>
  <c r="J137" i="1"/>
  <c r="N137" i="1" s="1"/>
  <c r="K137" i="1"/>
  <c r="O137" i="1"/>
  <c r="Q137" i="1"/>
  <c r="B138" i="1"/>
  <c r="H138" i="1"/>
  <c r="O138" i="1" s="1"/>
  <c r="I138" i="1"/>
  <c r="P138" i="1" s="1"/>
  <c r="J138" i="1"/>
  <c r="K138" i="1"/>
  <c r="L138" i="1" s="1"/>
  <c r="N138" i="1" s="1"/>
  <c r="Q138" i="1" s="1"/>
  <c r="B139" i="1"/>
  <c r="H139" i="1"/>
  <c r="J139" i="1"/>
  <c r="K139" i="1"/>
  <c r="L139" i="1"/>
  <c r="N139" i="1" s="1"/>
  <c r="O139" i="1"/>
  <c r="B140" i="1"/>
  <c r="H140" i="1"/>
  <c r="I140" i="1"/>
  <c r="J140" i="1"/>
  <c r="N140" i="1" s="1"/>
  <c r="Q140" i="1" s="1"/>
  <c r="K140" i="1"/>
  <c r="L140" i="1" s="1"/>
  <c r="O140" i="1"/>
  <c r="B141" i="1"/>
  <c r="H141" i="1"/>
  <c r="J141" i="1"/>
  <c r="N141" i="1" s="1"/>
  <c r="K141" i="1"/>
  <c r="L141" i="1"/>
  <c r="O141" i="1"/>
  <c r="P141" i="1"/>
  <c r="B142" i="1"/>
  <c r="H142" i="1"/>
  <c r="O142" i="1" s="1"/>
  <c r="J142" i="1"/>
  <c r="K142" i="1"/>
  <c r="L142" i="1" s="1"/>
  <c r="N142" i="1" s="1"/>
  <c r="B143" i="1"/>
  <c r="H143" i="1"/>
  <c r="J143" i="1"/>
  <c r="N143" i="1" s="1"/>
  <c r="K143" i="1"/>
  <c r="L143" i="1"/>
  <c r="O143" i="1"/>
  <c r="B144" i="1"/>
  <c r="H144" i="1"/>
  <c r="J144" i="1"/>
  <c r="K144" i="1"/>
  <c r="L144" i="1" s="1"/>
  <c r="N144" i="1"/>
  <c r="Q144" i="1" s="1"/>
  <c r="O144" i="1"/>
  <c r="B145" i="1"/>
  <c r="H145" i="1"/>
  <c r="J145" i="1"/>
  <c r="K145" i="1"/>
  <c r="L145" i="1"/>
  <c r="O145" i="1"/>
  <c r="B146" i="1"/>
  <c r="H146" i="1"/>
  <c r="O146" i="1" s="1"/>
  <c r="I146" i="1"/>
  <c r="J146" i="1"/>
  <c r="K146" i="1"/>
  <c r="L146" i="1"/>
  <c r="N146" i="1" s="1"/>
  <c r="Q146" i="1" s="1"/>
  <c r="P146" i="1"/>
  <c r="B147" i="1"/>
  <c r="H147" i="1"/>
  <c r="O147" i="1" s="1"/>
  <c r="I147" i="1"/>
  <c r="J147" i="1"/>
  <c r="K147" i="1"/>
  <c r="L147" i="1"/>
  <c r="N147" i="1"/>
  <c r="Q147" i="1" s="1"/>
  <c r="B148" i="1"/>
  <c r="H148" i="1"/>
  <c r="J148" i="1"/>
  <c r="N148" i="1" s="1"/>
  <c r="Q148" i="1" s="1"/>
  <c r="K148" i="1"/>
  <c r="L148" i="1" s="1"/>
  <c r="O148" i="1"/>
  <c r="P148" i="1"/>
  <c r="B149" i="1"/>
  <c r="H149" i="1"/>
  <c r="J149" i="1"/>
  <c r="K149" i="1"/>
  <c r="L149" i="1" s="1"/>
  <c r="N149" i="1"/>
  <c r="O149" i="1"/>
  <c r="P149" i="1"/>
  <c r="B150" i="1"/>
  <c r="H150" i="1"/>
  <c r="J150" i="1"/>
  <c r="K150" i="1"/>
  <c r="L150" i="1" s="1"/>
  <c r="N150" i="1"/>
  <c r="O150" i="1"/>
  <c r="P150" i="1"/>
  <c r="B151" i="1"/>
  <c r="H151" i="1"/>
  <c r="O151" i="1" s="1"/>
  <c r="J151" i="1"/>
  <c r="N151" i="1" s="1"/>
  <c r="K151" i="1"/>
  <c r="L151" i="1" s="1"/>
  <c r="P151" i="1"/>
  <c r="B152" i="1"/>
  <c r="H152" i="1"/>
  <c r="O152" i="1" s="1"/>
  <c r="J152" i="1"/>
  <c r="K152" i="1"/>
  <c r="L152" i="1"/>
  <c r="N152" i="1" s="1"/>
  <c r="P152" i="1"/>
  <c r="B153" i="1"/>
  <c r="H153" i="1"/>
  <c r="O153" i="1" s="1"/>
  <c r="J153" i="1"/>
  <c r="N153" i="1" s="1"/>
  <c r="K153" i="1"/>
  <c r="L153" i="1"/>
  <c r="B154" i="1"/>
  <c r="H154" i="1"/>
  <c r="I154" i="1"/>
  <c r="J154" i="1"/>
  <c r="N154" i="1" s="1"/>
  <c r="Q154" i="1" s="1"/>
  <c r="K154" i="1"/>
  <c r="L154" i="1"/>
  <c r="O154" i="1"/>
  <c r="P154" i="1"/>
  <c r="R154" i="1"/>
  <c r="B155" i="1"/>
  <c r="H155" i="1"/>
  <c r="O155" i="1" s="1"/>
  <c r="I155" i="1"/>
  <c r="J155" i="1"/>
  <c r="K155" i="1"/>
  <c r="L155" i="1"/>
  <c r="N155" i="1"/>
  <c r="P155" i="1"/>
  <c r="B156" i="1"/>
  <c r="H156" i="1"/>
  <c r="J156" i="1"/>
  <c r="K156" i="1"/>
  <c r="L156" i="1"/>
  <c r="N156" i="1" s="1"/>
  <c r="O156" i="1"/>
  <c r="P156" i="1"/>
  <c r="B157" i="1"/>
  <c r="H157" i="1"/>
  <c r="O157" i="1" s="1"/>
  <c r="J157" i="1"/>
  <c r="N157" i="1" s="1"/>
  <c r="K157" i="1"/>
  <c r="L157" i="1"/>
  <c r="P157" i="1"/>
  <c r="B158" i="1"/>
  <c r="H158" i="1"/>
  <c r="O158" i="1" s="1"/>
  <c r="I158" i="1"/>
  <c r="P158" i="1" s="1"/>
  <c r="J158" i="1"/>
  <c r="N158" i="1" s="1"/>
  <c r="K158" i="1"/>
  <c r="L158" i="1"/>
  <c r="Q158" i="1"/>
  <c r="R158" i="1"/>
  <c r="B159" i="1"/>
  <c r="H159" i="1"/>
  <c r="I159" i="1"/>
  <c r="J159" i="1"/>
  <c r="K159" i="1"/>
  <c r="L159" i="1"/>
  <c r="N159" i="1"/>
  <c r="O159" i="1"/>
  <c r="P159" i="1"/>
  <c r="B160" i="1"/>
  <c r="H160" i="1"/>
  <c r="O160" i="1" s="1"/>
  <c r="I160" i="1"/>
  <c r="P160" i="1" s="1"/>
  <c r="J160" i="1"/>
  <c r="K160" i="1"/>
  <c r="L160" i="1"/>
  <c r="B161" i="1"/>
  <c r="H161" i="1"/>
  <c r="I161" i="1"/>
  <c r="J161" i="1"/>
  <c r="K161" i="1"/>
  <c r="L161" i="1" s="1"/>
  <c r="N161" i="1"/>
  <c r="Q161" i="1" s="1"/>
  <c r="O161" i="1"/>
  <c r="P161" i="1"/>
  <c r="R161" i="1"/>
  <c r="B162" i="1"/>
  <c r="H162" i="1"/>
  <c r="I162" i="1"/>
  <c r="P162" i="1" s="1"/>
  <c r="J162" i="1"/>
  <c r="N162" i="1" s="1"/>
  <c r="K162" i="1"/>
  <c r="L162" i="1" s="1"/>
  <c r="O162" i="1"/>
  <c r="B163" i="1"/>
  <c r="H163" i="1"/>
  <c r="O163" i="1" s="1"/>
  <c r="I163" i="1"/>
  <c r="J163" i="1"/>
  <c r="N163" i="1" s="1"/>
  <c r="Q163" i="1" s="1"/>
  <c r="K163" i="1"/>
  <c r="L163" i="1" s="1"/>
  <c r="P163" i="1"/>
  <c r="R163" i="1"/>
  <c r="B164" i="1"/>
  <c r="H164" i="1"/>
  <c r="I164" i="1"/>
  <c r="K164" i="1"/>
  <c r="L164" i="1"/>
  <c r="O164" i="1"/>
  <c r="P164" i="1"/>
  <c r="B165" i="1"/>
  <c r="H165" i="1"/>
  <c r="O165" i="1" s="1"/>
  <c r="J165" i="1"/>
  <c r="N165" i="1" s="1"/>
  <c r="K165" i="1"/>
  <c r="L165" i="1" s="1"/>
  <c r="P165" i="1"/>
  <c r="B166" i="1"/>
  <c r="H166" i="1"/>
  <c r="O166" i="1" s="1"/>
  <c r="J166" i="1"/>
  <c r="K166" i="1"/>
  <c r="L166" i="1"/>
  <c r="N166" i="1" s="1"/>
  <c r="P166" i="1"/>
  <c r="B167" i="1"/>
  <c r="H167" i="1"/>
  <c r="O167" i="1" s="1"/>
  <c r="J167" i="1"/>
  <c r="K167" i="1"/>
  <c r="L167" i="1"/>
  <c r="N167" i="1"/>
  <c r="P167" i="1"/>
  <c r="B168" i="1"/>
  <c r="H168" i="1"/>
  <c r="O168" i="1" s="1"/>
  <c r="J168" i="1"/>
  <c r="N168" i="1" s="1"/>
  <c r="K168" i="1"/>
  <c r="L168" i="1"/>
  <c r="P168" i="1"/>
  <c r="B169" i="1"/>
  <c r="H169" i="1"/>
  <c r="J169" i="1"/>
  <c r="K169" i="1"/>
  <c r="N169" i="1"/>
  <c r="O169" i="1"/>
  <c r="P169" i="1"/>
  <c r="B170" i="1"/>
  <c r="H170" i="1"/>
  <c r="O170" i="1" s="1"/>
  <c r="J170" i="1"/>
  <c r="K170" i="1"/>
  <c r="L170" i="1" s="1"/>
  <c r="P170" i="1"/>
  <c r="B171" i="1"/>
  <c r="H171" i="1"/>
  <c r="K171" i="1"/>
  <c r="L171" i="1"/>
  <c r="O171" i="1"/>
  <c r="B172" i="1"/>
  <c r="H172" i="1"/>
  <c r="J172" i="1"/>
  <c r="K172" i="1"/>
  <c r="L172" i="1"/>
  <c r="N172" i="1" s="1"/>
  <c r="Q172" i="1" s="1"/>
  <c r="O172" i="1"/>
  <c r="P172" i="1"/>
  <c r="B173" i="1"/>
  <c r="H173" i="1"/>
  <c r="O173" i="1" s="1"/>
  <c r="J173" i="1"/>
  <c r="K173" i="1"/>
  <c r="L173" i="1" s="1"/>
  <c r="P173" i="1"/>
  <c r="B174" i="1"/>
  <c r="H174" i="1"/>
  <c r="O174" i="1" s="1"/>
  <c r="K174" i="1"/>
  <c r="L174" i="1" s="1"/>
  <c r="B175" i="1"/>
  <c r="H175" i="1"/>
  <c r="K175" i="1"/>
  <c r="L175" i="1" s="1"/>
  <c r="O175" i="1"/>
  <c r="B176" i="1"/>
  <c r="H176" i="1"/>
  <c r="O176" i="1" s="1"/>
  <c r="K176" i="1"/>
  <c r="L176" i="1" s="1"/>
  <c r="B177" i="1"/>
  <c r="H177" i="1"/>
  <c r="O177" i="1" s="1"/>
  <c r="I177" i="1"/>
  <c r="K177" i="1"/>
  <c r="L177" i="1"/>
  <c r="P177" i="1"/>
  <c r="B178" i="1"/>
  <c r="H178" i="1"/>
  <c r="O178" i="1" s="1"/>
  <c r="K178" i="1"/>
  <c r="L178" i="1"/>
  <c r="B179" i="1"/>
  <c r="H179" i="1"/>
  <c r="K179" i="1"/>
  <c r="L179" i="1"/>
  <c r="O179" i="1"/>
  <c r="B180" i="1"/>
  <c r="H180" i="1"/>
  <c r="K180" i="1"/>
  <c r="L180" i="1"/>
  <c r="O180" i="1"/>
  <c r="B181" i="1"/>
  <c r="H181" i="1"/>
  <c r="O181" i="1" s="1"/>
  <c r="K181" i="1"/>
  <c r="L181" i="1"/>
  <c r="B182" i="1"/>
  <c r="H182" i="1"/>
  <c r="O182" i="1" s="1"/>
  <c r="I182" i="1"/>
  <c r="K182" i="1"/>
  <c r="L182" i="1" s="1"/>
  <c r="P182" i="1"/>
  <c r="B183" i="1"/>
  <c r="H183" i="1"/>
  <c r="I183" i="1"/>
  <c r="P183" i="1" s="1"/>
  <c r="K183" i="1"/>
  <c r="L183" i="1" s="1"/>
  <c r="O183" i="1"/>
  <c r="B184" i="1"/>
  <c r="H184" i="1"/>
  <c r="O184" i="1" s="1"/>
  <c r="I184" i="1"/>
  <c r="K184" i="1"/>
  <c r="L184" i="1" s="1"/>
  <c r="P184" i="1"/>
  <c r="B185" i="1"/>
  <c r="H185" i="1"/>
  <c r="K185" i="1"/>
  <c r="L185" i="1"/>
  <c r="O185" i="1"/>
  <c r="B186" i="1"/>
  <c r="H186" i="1"/>
  <c r="O186" i="1" s="1"/>
  <c r="I186" i="1"/>
  <c r="P186" i="1" s="1"/>
  <c r="K186" i="1"/>
  <c r="L186" i="1"/>
  <c r="B187" i="1"/>
  <c r="H187" i="1"/>
  <c r="K187" i="1"/>
  <c r="L187" i="1"/>
  <c r="O187" i="1"/>
  <c r="B188" i="1"/>
  <c r="H188" i="1"/>
  <c r="K188" i="1"/>
  <c r="L188" i="1" s="1"/>
  <c r="O188" i="1"/>
  <c r="B189" i="1"/>
  <c r="H189" i="1"/>
  <c r="O189" i="1" s="1"/>
  <c r="I189" i="1"/>
  <c r="P189" i="1" s="1"/>
  <c r="K189" i="1"/>
  <c r="L189" i="1" s="1"/>
  <c r="B190" i="1"/>
  <c r="H190" i="1"/>
  <c r="J190" i="1"/>
  <c r="K190" i="1"/>
  <c r="L190" i="1" s="1"/>
  <c r="N190" i="1" s="1"/>
  <c r="Q190" i="1" s="1"/>
  <c r="O190" i="1"/>
  <c r="B191" i="1"/>
  <c r="H191" i="1"/>
  <c r="J191" i="1"/>
  <c r="K191" i="1"/>
  <c r="L191" i="1" s="1"/>
  <c r="N191" i="1"/>
  <c r="O191" i="1"/>
  <c r="B192" i="1"/>
  <c r="H192" i="1"/>
  <c r="O192" i="1" s="1"/>
  <c r="J192" i="1"/>
  <c r="N192" i="1" s="1"/>
  <c r="K192" i="1"/>
  <c r="L192" i="1" s="1"/>
  <c r="B193" i="1"/>
  <c r="H193" i="1"/>
  <c r="I193" i="1"/>
  <c r="J193" i="1"/>
  <c r="K193" i="1"/>
  <c r="L193" i="1"/>
  <c r="N193" i="1"/>
  <c r="O193" i="1"/>
  <c r="P193" i="1"/>
  <c r="B194" i="1"/>
  <c r="H194" i="1"/>
  <c r="O194" i="1" s="1"/>
  <c r="J194" i="1"/>
  <c r="N194" i="1" s="1"/>
  <c r="Q194" i="1" s="1"/>
  <c r="K194" i="1"/>
  <c r="L194" i="1" s="1"/>
  <c r="B195" i="1"/>
  <c r="H195" i="1"/>
  <c r="O195" i="1" s="1"/>
  <c r="K195" i="1"/>
  <c r="B196" i="1"/>
  <c r="H196" i="1"/>
  <c r="O196" i="1" s="1"/>
  <c r="I196" i="1"/>
  <c r="J196" i="1"/>
  <c r="K196" i="1"/>
  <c r="L196" i="1" s="1"/>
  <c r="N196" i="1"/>
  <c r="P196" i="1"/>
  <c r="R196" i="1"/>
  <c r="B197" i="1"/>
  <c r="H197" i="1"/>
  <c r="O197" i="1" s="1"/>
  <c r="I197" i="1"/>
  <c r="J197" i="1"/>
  <c r="N197" i="1" s="1"/>
  <c r="K197" i="1"/>
  <c r="L197" i="1" s="1"/>
  <c r="P197" i="1"/>
  <c r="Q197" i="1"/>
  <c r="R197" i="1"/>
  <c r="B198" i="1"/>
  <c r="H198" i="1"/>
  <c r="I198" i="1"/>
  <c r="J198" i="1"/>
  <c r="K198" i="1"/>
  <c r="L198" i="1" s="1"/>
  <c r="N198" i="1" s="1"/>
  <c r="O198" i="1"/>
  <c r="Q198" i="1"/>
  <c r="B199" i="1"/>
  <c r="H199" i="1"/>
  <c r="I199" i="1"/>
  <c r="P199" i="1" s="1"/>
  <c r="J199" i="1"/>
  <c r="K199" i="1"/>
  <c r="L199" i="1" s="1"/>
  <c r="N199" i="1"/>
  <c r="O199" i="1"/>
  <c r="B200" i="1"/>
  <c r="H200" i="1"/>
  <c r="O200" i="1" s="1"/>
  <c r="J200" i="1"/>
  <c r="N200" i="1" s="1"/>
  <c r="Q200" i="1" s="1"/>
  <c r="K200" i="1"/>
  <c r="L200" i="1" s="1"/>
  <c r="B201" i="1"/>
  <c r="H201" i="1"/>
  <c r="J201" i="1"/>
  <c r="N201" i="1" s="1"/>
  <c r="K201" i="1"/>
  <c r="L201" i="1"/>
  <c r="O201" i="1"/>
  <c r="B202" i="1"/>
  <c r="H202" i="1"/>
  <c r="O202" i="1" s="1"/>
  <c r="J202" i="1"/>
  <c r="K202" i="1"/>
  <c r="L202" i="1"/>
  <c r="B203" i="1"/>
  <c r="H203" i="1"/>
  <c r="J203" i="1"/>
  <c r="N203" i="1" s="1"/>
  <c r="Q203" i="1" s="1"/>
  <c r="K203" i="1"/>
  <c r="L203" i="1"/>
  <c r="O203" i="1"/>
  <c r="P203" i="1"/>
  <c r="B204" i="1"/>
  <c r="H204" i="1"/>
  <c r="J204" i="1"/>
  <c r="K204" i="1"/>
  <c r="L204" i="1" s="1"/>
  <c r="N204" i="1" s="1"/>
  <c r="O204" i="1"/>
  <c r="B205" i="1"/>
  <c r="H205" i="1"/>
  <c r="I205" i="1"/>
  <c r="J205" i="1"/>
  <c r="N205" i="1" s="1"/>
  <c r="Q205" i="1" s="1"/>
  <c r="K205" i="1"/>
  <c r="L205" i="1" s="1"/>
  <c r="O205" i="1"/>
  <c r="P205" i="1"/>
  <c r="B206" i="1"/>
  <c r="H206" i="1"/>
  <c r="O206" i="1" s="1"/>
  <c r="J206" i="1"/>
  <c r="N206" i="1" s="1"/>
  <c r="K206" i="1"/>
  <c r="L206" i="1" s="1"/>
  <c r="B207" i="1"/>
  <c r="H207" i="1"/>
  <c r="J207" i="1"/>
  <c r="K207" i="1"/>
  <c r="L207" i="1"/>
  <c r="N207" i="1" s="1"/>
  <c r="O207" i="1"/>
  <c r="P207" i="1"/>
  <c r="B208" i="1"/>
  <c r="H208" i="1"/>
  <c r="O208" i="1" s="1"/>
  <c r="J208" i="1"/>
  <c r="N208" i="1" s="1"/>
  <c r="K208" i="1"/>
  <c r="L208" i="1" s="1"/>
  <c r="P208" i="1"/>
  <c r="B209" i="1"/>
  <c r="H209" i="1"/>
  <c r="J209" i="1"/>
  <c r="K209" i="1"/>
  <c r="L209" i="1"/>
  <c r="N209" i="1"/>
  <c r="O209" i="1"/>
  <c r="P209" i="1"/>
  <c r="B210" i="1"/>
  <c r="H210" i="1"/>
  <c r="J210" i="1"/>
  <c r="N210" i="1" s="1"/>
  <c r="K210" i="1"/>
  <c r="L210" i="1"/>
  <c r="O210" i="1"/>
  <c r="P210" i="1"/>
  <c r="B211" i="1"/>
  <c r="H211" i="1"/>
  <c r="O211" i="1" s="1"/>
  <c r="J211" i="1"/>
  <c r="N211" i="1" s="1"/>
  <c r="K211" i="1"/>
  <c r="L211" i="1" s="1"/>
  <c r="P211" i="1"/>
  <c r="R211" i="1"/>
  <c r="B212" i="1"/>
  <c r="H212" i="1"/>
  <c r="J212" i="1"/>
  <c r="K212" i="1"/>
  <c r="L212" i="1"/>
  <c r="N212" i="1" s="1"/>
  <c r="Q212" i="1" s="1"/>
  <c r="O212" i="1"/>
  <c r="B213" i="1"/>
  <c r="H213" i="1"/>
  <c r="O213" i="1" s="1"/>
  <c r="I213" i="1"/>
  <c r="J213" i="1"/>
  <c r="K213" i="1"/>
  <c r="L213" i="1" s="1"/>
  <c r="B214" i="1"/>
  <c r="H214" i="1"/>
  <c r="J214" i="1"/>
  <c r="K214" i="1"/>
  <c r="L214" i="1" s="1"/>
  <c r="N214" i="1" s="1"/>
  <c r="O214" i="1"/>
  <c r="B215" i="1"/>
  <c r="H215" i="1"/>
  <c r="J215" i="1"/>
  <c r="K215" i="1"/>
  <c r="L215" i="1"/>
  <c r="N215" i="1" s="1"/>
  <c r="Q215" i="1" s="1"/>
  <c r="O215" i="1"/>
  <c r="B216" i="1"/>
  <c r="H216" i="1"/>
  <c r="O216" i="1" s="1"/>
  <c r="I216" i="1"/>
  <c r="J216" i="1"/>
  <c r="N216" i="1" s="1"/>
  <c r="K216" i="1"/>
  <c r="L216" i="1" s="1"/>
  <c r="P216" i="1"/>
  <c r="R216" i="1" s="1"/>
  <c r="Q216" i="1"/>
  <c r="B217" i="1"/>
  <c r="H217" i="1"/>
  <c r="J217" i="1"/>
  <c r="K217" i="1"/>
  <c r="L217" i="1"/>
  <c r="N217" i="1"/>
  <c r="O217" i="1"/>
  <c r="B218" i="1"/>
  <c r="H218" i="1"/>
  <c r="J218" i="1"/>
  <c r="K218" i="1"/>
  <c r="L218" i="1"/>
  <c r="N218" i="1" s="1"/>
  <c r="O218" i="1"/>
  <c r="P218" i="1"/>
  <c r="B219" i="1"/>
  <c r="H219" i="1"/>
  <c r="J219" i="1"/>
  <c r="N219" i="1" s="1"/>
  <c r="K219" i="1"/>
  <c r="L219" i="1" s="1"/>
  <c r="O219" i="1"/>
  <c r="B220" i="1"/>
  <c r="H220" i="1"/>
  <c r="J220" i="1"/>
  <c r="K220" i="1"/>
  <c r="L220" i="1"/>
  <c r="N220" i="1"/>
  <c r="O220" i="1"/>
  <c r="P220" i="1"/>
  <c r="B221" i="1"/>
  <c r="H221" i="1"/>
  <c r="O221" i="1" s="1"/>
  <c r="J221" i="1"/>
  <c r="K221" i="1"/>
  <c r="N221" i="1"/>
  <c r="P221" i="1"/>
  <c r="B222" i="1"/>
  <c r="H222" i="1"/>
  <c r="I222" i="1"/>
  <c r="J222" i="1"/>
  <c r="K222" i="1"/>
  <c r="L222" i="1" s="1"/>
  <c r="O222" i="1"/>
  <c r="P222" i="1"/>
  <c r="B223" i="1"/>
  <c r="H223" i="1"/>
  <c r="I223" i="1"/>
  <c r="J223" i="1"/>
  <c r="K223" i="1"/>
  <c r="L223" i="1" s="1"/>
  <c r="N223" i="1" s="1"/>
  <c r="O223" i="1"/>
  <c r="P223" i="1"/>
  <c r="B224" i="1"/>
  <c r="H224" i="1"/>
  <c r="O224" i="1" s="1"/>
  <c r="I224" i="1"/>
  <c r="P224" i="1" s="1"/>
  <c r="J224" i="1"/>
  <c r="N224" i="1" s="1"/>
  <c r="Q224" i="1" s="1"/>
  <c r="K224" i="1"/>
  <c r="L224" i="1"/>
  <c r="R224" i="1"/>
  <c r="B225" i="1"/>
  <c r="H225" i="1"/>
  <c r="O225" i="1" s="1"/>
  <c r="J225" i="1"/>
  <c r="K225" i="1"/>
  <c r="L225" i="1" s="1"/>
  <c r="N225" i="1"/>
  <c r="B226" i="1"/>
  <c r="H226" i="1"/>
  <c r="J226" i="1"/>
  <c r="K226" i="1"/>
  <c r="L226" i="1" s="1"/>
  <c r="N226" i="1"/>
  <c r="O226" i="1"/>
  <c r="B227" i="1"/>
  <c r="H227" i="1"/>
  <c r="O227" i="1" s="1"/>
  <c r="J227" i="1"/>
  <c r="K227" i="1"/>
  <c r="L227" i="1" s="1"/>
  <c r="P227" i="1"/>
  <c r="B228" i="1"/>
  <c r="H228" i="1"/>
  <c r="J228" i="1"/>
  <c r="K228" i="1"/>
  <c r="L228" i="1"/>
  <c r="N228" i="1" s="1"/>
  <c r="O228" i="1"/>
  <c r="B229" i="1"/>
  <c r="H229" i="1"/>
  <c r="J229" i="1"/>
  <c r="K229" i="1"/>
  <c r="L229" i="1"/>
  <c r="N229" i="1" s="1"/>
  <c r="O229" i="1"/>
  <c r="B230" i="1"/>
  <c r="H230" i="1"/>
  <c r="I230" i="1"/>
  <c r="J230" i="1"/>
  <c r="K230" i="1"/>
  <c r="L230" i="1" s="1"/>
  <c r="O230" i="1"/>
  <c r="P230" i="1"/>
  <c r="B231" i="1"/>
  <c r="H231" i="1"/>
  <c r="I231" i="1"/>
  <c r="J231" i="1"/>
  <c r="K231" i="1"/>
  <c r="L231" i="1" s="1"/>
  <c r="N231" i="1" s="1"/>
  <c r="O231" i="1"/>
  <c r="P231" i="1"/>
  <c r="B232" i="1"/>
  <c r="H232" i="1"/>
  <c r="O232" i="1" s="1"/>
  <c r="I232" i="1"/>
  <c r="J232" i="1"/>
  <c r="N232" i="1" s="1"/>
  <c r="Q232" i="1" s="1"/>
  <c r="K232" i="1"/>
  <c r="L232" i="1"/>
  <c r="P232" i="1"/>
  <c r="B233" i="1"/>
  <c r="H233" i="1"/>
  <c r="O233" i="1" s="1"/>
  <c r="I233" i="1"/>
  <c r="J233" i="1"/>
  <c r="K233" i="1"/>
  <c r="L233" i="1" s="1"/>
  <c r="N233" i="1"/>
  <c r="B234" i="1"/>
  <c r="H234" i="1"/>
  <c r="J234" i="1"/>
  <c r="K234" i="1"/>
  <c r="L234" i="1" s="1"/>
  <c r="O234" i="1"/>
  <c r="B235" i="1"/>
  <c r="H235" i="1"/>
  <c r="O235" i="1" s="1"/>
  <c r="J235" i="1"/>
  <c r="K235" i="1"/>
  <c r="L235" i="1" s="1"/>
  <c r="P235" i="1"/>
  <c r="B236" i="1"/>
  <c r="H236" i="1"/>
  <c r="O236" i="1" s="1"/>
  <c r="J236" i="1"/>
  <c r="K236" i="1"/>
  <c r="L236" i="1"/>
  <c r="N236" i="1" s="1"/>
  <c r="P236" i="1"/>
  <c r="Q236" i="1"/>
  <c r="B237" i="1"/>
  <c r="H237" i="1"/>
  <c r="J237" i="1"/>
  <c r="N237" i="1" s="1"/>
  <c r="Q237" i="1" s="1"/>
  <c r="K237" i="1"/>
  <c r="L237" i="1"/>
  <c r="O237" i="1"/>
  <c r="B238" i="1"/>
  <c r="H238" i="1"/>
  <c r="O238" i="1" s="1"/>
  <c r="I238" i="1"/>
  <c r="J238" i="1"/>
  <c r="K238" i="1"/>
  <c r="L238" i="1" s="1"/>
  <c r="P238" i="1"/>
  <c r="B239" i="1"/>
  <c r="H239" i="1"/>
  <c r="I239" i="1"/>
  <c r="J239" i="1"/>
  <c r="K239" i="1"/>
  <c r="L239" i="1"/>
  <c r="N239" i="1"/>
  <c r="O239" i="1"/>
  <c r="P239" i="1"/>
  <c r="B240" i="1"/>
  <c r="H240" i="1"/>
  <c r="O240" i="1" s="1"/>
  <c r="J240" i="1"/>
  <c r="K240" i="1"/>
  <c r="L240" i="1" s="1"/>
  <c r="B241" i="1"/>
  <c r="H241" i="1"/>
  <c r="J241" i="1"/>
  <c r="K241" i="1"/>
  <c r="L241" i="1" s="1"/>
  <c r="N241" i="1" s="1"/>
  <c r="Q241" i="1" s="1"/>
  <c r="O241" i="1"/>
  <c r="P241" i="1"/>
  <c r="B242" i="1"/>
  <c r="H242" i="1"/>
  <c r="J242" i="1"/>
  <c r="K242" i="1"/>
  <c r="L242" i="1" s="1"/>
  <c r="O242" i="1"/>
  <c r="P242" i="1"/>
  <c r="B243" i="1"/>
  <c r="H243" i="1"/>
  <c r="O243" i="1" s="1"/>
  <c r="I243" i="1"/>
  <c r="J243" i="1"/>
  <c r="N243" i="1" s="1"/>
  <c r="K243" i="1"/>
  <c r="L243" i="1" s="1"/>
  <c r="P243" i="1"/>
  <c r="B244" i="1"/>
  <c r="H244" i="1"/>
  <c r="I244" i="1"/>
  <c r="J244" i="1"/>
  <c r="K244" i="1"/>
  <c r="L244" i="1"/>
  <c r="N244" i="1"/>
  <c r="O244" i="1"/>
  <c r="P244" i="1"/>
  <c r="B245" i="1"/>
  <c r="H245" i="1"/>
  <c r="J245" i="1"/>
  <c r="N245" i="1" s="1"/>
  <c r="Q245" i="1" s="1"/>
  <c r="K245" i="1"/>
  <c r="O245" i="1"/>
  <c r="B246" i="1"/>
  <c r="H246" i="1"/>
  <c r="O246" i="1" s="1"/>
  <c r="I246" i="1"/>
  <c r="J246" i="1"/>
  <c r="K246" i="1"/>
  <c r="L246" i="1" s="1"/>
  <c r="P246" i="1"/>
  <c r="B247" i="1"/>
  <c r="H247" i="1"/>
  <c r="O247" i="1" s="1"/>
  <c r="I247" i="1"/>
  <c r="J247" i="1"/>
  <c r="K247" i="1"/>
  <c r="L247" i="1"/>
  <c r="N247" i="1" s="1"/>
  <c r="P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 s="1"/>
  <c r="N249" i="1" s="1"/>
  <c r="Q249" i="1" s="1"/>
  <c r="O249" i="1"/>
  <c r="B250" i="1"/>
  <c r="H250" i="1"/>
  <c r="I250" i="1"/>
  <c r="J250" i="1"/>
  <c r="N250" i="1" s="1"/>
  <c r="K250" i="1"/>
  <c r="L250" i="1" s="1"/>
  <c r="O250" i="1"/>
  <c r="P250" i="1"/>
  <c r="R250" i="1" s="1"/>
  <c r="Q250" i="1"/>
  <c r="B251" i="1"/>
  <c r="H251" i="1"/>
  <c r="I251" i="1"/>
  <c r="J251" i="1"/>
  <c r="K251" i="1"/>
  <c r="L251" i="1"/>
  <c r="N251" i="1" s="1"/>
  <c r="O251" i="1"/>
  <c r="P251" i="1"/>
  <c r="B252" i="1"/>
  <c r="H252" i="1"/>
  <c r="O252" i="1" s="1"/>
  <c r="I252" i="1"/>
  <c r="J252" i="1"/>
  <c r="K252" i="1"/>
  <c r="L252" i="1"/>
  <c r="B253" i="1"/>
  <c r="H253" i="1"/>
  <c r="O253" i="1" s="1"/>
  <c r="I253" i="1"/>
  <c r="J253" i="1"/>
  <c r="N253" i="1" s="1"/>
  <c r="K253" i="1"/>
  <c r="L253" i="1" s="1"/>
  <c r="P253" i="1"/>
  <c r="Q253" i="1"/>
  <c r="B254" i="1"/>
  <c r="H254" i="1"/>
  <c r="O254" i="1" s="1"/>
  <c r="I254" i="1"/>
  <c r="J254" i="1"/>
  <c r="K254" i="1"/>
  <c r="L254" i="1"/>
  <c r="N254" i="1"/>
  <c r="R254" i="1" s="1"/>
  <c r="P254" i="1"/>
  <c r="B255" i="1"/>
  <c r="H255" i="1"/>
  <c r="I255" i="1"/>
  <c r="J255" i="1"/>
  <c r="N255" i="1" s="1"/>
  <c r="K255" i="1"/>
  <c r="L255" i="1" s="1"/>
  <c r="O255" i="1"/>
  <c r="P255" i="1"/>
  <c r="B256" i="1"/>
  <c r="H256" i="1"/>
  <c r="O256" i="1" s="1"/>
  <c r="I256" i="1"/>
  <c r="J256" i="1"/>
  <c r="K256" i="1"/>
  <c r="L256" i="1" s="1"/>
  <c r="P256" i="1"/>
  <c r="B257" i="1"/>
  <c r="H257" i="1"/>
  <c r="O257" i="1" s="1"/>
  <c r="I257" i="1"/>
  <c r="J257" i="1"/>
  <c r="K257" i="1"/>
  <c r="L257" i="1"/>
  <c r="N257" i="1" s="1"/>
  <c r="P257" i="1"/>
  <c r="B258" i="1"/>
  <c r="H258" i="1"/>
  <c r="I258" i="1"/>
  <c r="J258" i="1"/>
  <c r="K258" i="1"/>
  <c r="L258" i="1"/>
  <c r="N258" i="1"/>
  <c r="Q258" i="1" s="1"/>
  <c r="O258" i="1"/>
  <c r="P258" i="1"/>
  <c r="R258" i="1"/>
  <c r="B259" i="1"/>
  <c r="H259" i="1"/>
  <c r="K259" i="1"/>
  <c r="L259" i="1"/>
  <c r="O259" i="1"/>
  <c r="P259" i="1"/>
  <c r="B260" i="1"/>
  <c r="H260" i="1"/>
  <c r="I260" i="1"/>
  <c r="K260" i="1"/>
  <c r="L260" i="1" s="1"/>
  <c r="O260" i="1"/>
  <c r="P260" i="1"/>
  <c r="B261" i="1"/>
  <c r="H261" i="1"/>
  <c r="O261" i="1" s="1"/>
  <c r="K261" i="1"/>
  <c r="L261" i="1"/>
  <c r="P261" i="1"/>
  <c r="B262" i="1"/>
  <c r="H262" i="1"/>
  <c r="K262" i="1"/>
  <c r="L262" i="1" s="1"/>
  <c r="O262" i="1"/>
  <c r="P262" i="1"/>
  <c r="B263" i="1"/>
  <c r="H263" i="1"/>
  <c r="K263" i="1"/>
  <c r="L263" i="1" s="1"/>
  <c r="O263" i="1"/>
  <c r="P263" i="1"/>
  <c r="B264" i="1"/>
  <c r="H264" i="1"/>
  <c r="O264" i="1" s="1"/>
  <c r="K264" i="1"/>
  <c r="L264" i="1" s="1"/>
  <c r="P264" i="1"/>
  <c r="B265" i="1"/>
  <c r="H265" i="1"/>
  <c r="O265" i="1" s="1"/>
  <c r="K265" i="1"/>
  <c r="L265" i="1"/>
  <c r="P265" i="1"/>
  <c r="B266" i="1"/>
  <c r="H266" i="1"/>
  <c r="I266" i="1"/>
  <c r="K266" i="1"/>
  <c r="L266" i="1"/>
  <c r="O266" i="1"/>
  <c r="P266" i="1"/>
  <c r="B267" i="1"/>
  <c r="H267" i="1"/>
  <c r="I267" i="1"/>
  <c r="J267" i="1"/>
  <c r="N267" i="1" s="1"/>
  <c r="K267" i="1"/>
  <c r="L267" i="1"/>
  <c r="O267" i="1"/>
  <c r="P267" i="1"/>
  <c r="B268" i="1"/>
  <c r="H268" i="1"/>
  <c r="K268" i="1"/>
  <c r="L268" i="1"/>
  <c r="O268" i="1"/>
  <c r="B269" i="1"/>
  <c r="H269" i="1"/>
  <c r="O269" i="1" s="1"/>
  <c r="I269" i="1"/>
  <c r="K269" i="1"/>
  <c r="L269" i="1"/>
  <c r="B270" i="1"/>
  <c r="H270" i="1"/>
  <c r="K270" i="1"/>
  <c r="L270" i="1" s="1"/>
  <c r="O270" i="1"/>
  <c r="B271" i="1"/>
  <c r="H271" i="1"/>
  <c r="J271" i="1"/>
  <c r="N271" i="1" s="1"/>
  <c r="Q271" i="1" s="1"/>
  <c r="K271" i="1"/>
  <c r="L271" i="1" s="1"/>
  <c r="O271" i="1"/>
  <c r="P271" i="1"/>
  <c r="B272" i="1"/>
  <c r="H272" i="1"/>
  <c r="O272" i="1" s="1"/>
  <c r="J272" i="1"/>
  <c r="K272" i="1"/>
  <c r="L272" i="1" s="1"/>
  <c r="P272" i="1"/>
  <c r="B273" i="1"/>
  <c r="H273" i="1"/>
  <c r="O273" i="1" s="1"/>
  <c r="J273" i="1"/>
  <c r="K273" i="1"/>
  <c r="L273" i="1"/>
  <c r="N273" i="1"/>
  <c r="Q273" i="1" s="1"/>
  <c r="P273" i="1"/>
  <c r="B274" i="1"/>
  <c r="H274" i="1"/>
  <c r="J274" i="1"/>
  <c r="N274" i="1" s="1"/>
  <c r="Q274" i="1" s="1"/>
  <c r="K274" i="1"/>
  <c r="L274" i="1"/>
  <c r="O274" i="1"/>
  <c r="P274" i="1"/>
  <c r="B275" i="1"/>
  <c r="H275" i="1"/>
  <c r="J275" i="1"/>
  <c r="N275" i="1" s="1"/>
  <c r="K275" i="1"/>
  <c r="L275" i="1"/>
  <c r="O275" i="1"/>
  <c r="B276" i="1"/>
  <c r="H276" i="1"/>
  <c r="I276" i="1"/>
  <c r="J276" i="1"/>
  <c r="K276" i="1"/>
  <c r="L276" i="1"/>
  <c r="N276" i="1" s="1"/>
  <c r="O276" i="1"/>
  <c r="P276" i="1"/>
  <c r="B277" i="1"/>
  <c r="H277" i="1"/>
  <c r="O277" i="1" s="1"/>
  <c r="I277" i="1"/>
  <c r="K277" i="1"/>
  <c r="L277" i="1" s="1"/>
  <c r="P277" i="1"/>
  <c r="B278" i="1"/>
  <c r="H278" i="1"/>
  <c r="I278" i="1"/>
  <c r="K278" i="1"/>
  <c r="L278" i="1" s="1"/>
  <c r="O278" i="1"/>
  <c r="P278" i="1"/>
  <c r="B279" i="1"/>
  <c r="H279" i="1"/>
  <c r="J279" i="1"/>
  <c r="N279" i="1" s="1"/>
  <c r="Q279" i="1" s="1"/>
  <c r="K279" i="1"/>
  <c r="L279" i="1" s="1"/>
  <c r="O279" i="1"/>
  <c r="P279" i="1"/>
  <c r="B280" i="1"/>
  <c r="H280" i="1"/>
  <c r="O280" i="1" s="1"/>
  <c r="J280" i="1"/>
  <c r="K280" i="1"/>
  <c r="L280" i="1" s="1"/>
  <c r="B281" i="1"/>
  <c r="H281" i="1"/>
  <c r="O281" i="1" s="1"/>
  <c r="I281" i="1"/>
  <c r="J281" i="1"/>
  <c r="K281" i="1"/>
  <c r="L281" i="1"/>
  <c r="N281" i="1" s="1"/>
  <c r="R281" i="1" s="1"/>
  <c r="P281" i="1"/>
  <c r="Q281" i="1"/>
  <c r="B282" i="1"/>
  <c r="H282" i="1"/>
  <c r="J282" i="1"/>
  <c r="N282" i="1" s="1"/>
  <c r="K282" i="1"/>
  <c r="L282" i="1"/>
  <c r="O282" i="1"/>
  <c r="B283" i="1"/>
  <c r="H283" i="1"/>
  <c r="J283" i="1"/>
  <c r="N283" i="1" s="1"/>
  <c r="K283" i="1"/>
  <c r="L283" i="1"/>
  <c r="O283" i="1"/>
  <c r="B284" i="1"/>
  <c r="H284" i="1"/>
  <c r="J284" i="1"/>
  <c r="K284" i="1"/>
  <c r="L284" i="1"/>
  <c r="N284" i="1" s="1"/>
  <c r="O284" i="1"/>
  <c r="B285" i="1"/>
  <c r="H285" i="1"/>
  <c r="O285" i="1" s="1"/>
  <c r="J285" i="1"/>
  <c r="K285" i="1"/>
  <c r="L285" i="1" s="1"/>
  <c r="B286" i="1"/>
  <c r="H286" i="1"/>
  <c r="O286" i="1" s="1"/>
  <c r="I286" i="1"/>
  <c r="J286" i="1"/>
  <c r="N286" i="1" s="1"/>
  <c r="Q286" i="1" s="1"/>
  <c r="K286" i="1"/>
  <c r="P286" i="1"/>
  <c r="R286" i="1" s="1"/>
  <c r="B287" i="1"/>
  <c r="H287" i="1"/>
  <c r="J287" i="1"/>
  <c r="K287" i="1"/>
  <c r="L287" i="1" s="1"/>
  <c r="N287" i="1" s="1"/>
  <c r="O287" i="1"/>
  <c r="B288" i="1"/>
  <c r="H288" i="1"/>
  <c r="O288" i="1" s="1"/>
  <c r="J288" i="1"/>
  <c r="K288" i="1"/>
  <c r="L288" i="1"/>
  <c r="B289" i="1"/>
  <c r="H289" i="1"/>
  <c r="I289" i="1"/>
  <c r="R289" i="1" s="1"/>
  <c r="J289" i="1"/>
  <c r="K289" i="1"/>
  <c r="L289" i="1" s="1"/>
  <c r="N289" i="1"/>
  <c r="O289" i="1"/>
  <c r="P289" i="1"/>
  <c r="Q289" i="1"/>
  <c r="B290" i="1"/>
  <c r="H290" i="1"/>
  <c r="I290" i="1"/>
  <c r="J290" i="1"/>
  <c r="K290" i="1"/>
  <c r="L290" i="1"/>
  <c r="N290" i="1"/>
  <c r="O290" i="1"/>
  <c r="P290" i="1"/>
  <c r="B291" i="1"/>
  <c r="H291" i="1"/>
  <c r="O291" i="1" s="1"/>
  <c r="I291" i="1"/>
  <c r="J291" i="1"/>
  <c r="K291" i="1"/>
  <c r="L291" i="1" s="1"/>
  <c r="P291" i="1"/>
  <c r="B292" i="1"/>
  <c r="H292" i="1"/>
  <c r="O292" i="1" s="1"/>
  <c r="J292" i="1"/>
  <c r="K292" i="1"/>
  <c r="L292" i="1"/>
  <c r="N292" i="1"/>
  <c r="B293" i="1"/>
  <c r="H293" i="1"/>
  <c r="J293" i="1"/>
  <c r="K293" i="1"/>
  <c r="L293" i="1" s="1"/>
  <c r="O293" i="1"/>
  <c r="B294" i="1"/>
  <c r="H294" i="1"/>
  <c r="I294" i="1"/>
  <c r="P294" i="1" s="1"/>
  <c r="J294" i="1"/>
  <c r="N294" i="1" s="1"/>
  <c r="Q294" i="1" s="1"/>
  <c r="K294" i="1"/>
  <c r="L294" i="1"/>
  <c r="O294" i="1"/>
  <c r="B295" i="1"/>
  <c r="H295" i="1"/>
  <c r="I295" i="1"/>
  <c r="J295" i="1"/>
  <c r="K295" i="1"/>
  <c r="L295" i="1" s="1"/>
  <c r="N295" i="1" s="1"/>
  <c r="O295" i="1"/>
  <c r="P295" i="1"/>
  <c r="B296" i="1"/>
  <c r="H296" i="1"/>
  <c r="O296" i="1" s="1"/>
  <c r="J296" i="1"/>
  <c r="N296" i="1" s="1"/>
  <c r="Q296" i="1" s="1"/>
  <c r="K296" i="1"/>
  <c r="L296" i="1"/>
  <c r="B297" i="1"/>
  <c r="H297" i="1"/>
  <c r="I297" i="1"/>
  <c r="J297" i="1"/>
  <c r="K297" i="1"/>
  <c r="L297" i="1" s="1"/>
  <c r="N297" i="1"/>
  <c r="Q297" i="1" s="1"/>
  <c r="O297" i="1"/>
  <c r="P297" i="1"/>
  <c r="B298" i="1"/>
  <c r="H298" i="1"/>
  <c r="J298" i="1"/>
  <c r="K298" i="1"/>
  <c r="L298" i="1" s="1"/>
  <c r="N298" i="1" s="1"/>
  <c r="O298" i="1"/>
  <c r="B299" i="1"/>
  <c r="H299" i="1"/>
  <c r="O299" i="1" s="1"/>
  <c r="I299" i="1"/>
  <c r="P299" i="1" s="1"/>
  <c r="J299" i="1"/>
  <c r="K299" i="1"/>
  <c r="L299" i="1" s="1"/>
  <c r="B300" i="1"/>
  <c r="H300" i="1"/>
  <c r="J300" i="1"/>
  <c r="K300" i="1"/>
  <c r="L300" i="1"/>
  <c r="N300" i="1" s="1"/>
  <c r="Q300" i="1" s="1"/>
  <c r="O300" i="1"/>
  <c r="P300" i="1"/>
  <c r="B301" i="1"/>
  <c r="H301" i="1"/>
  <c r="J301" i="1"/>
  <c r="N301" i="1" s="1"/>
  <c r="K301" i="1"/>
  <c r="L301" i="1"/>
  <c r="O301" i="1"/>
  <c r="P301" i="1"/>
  <c r="B302" i="1"/>
  <c r="H302" i="1"/>
  <c r="O302" i="1" s="1"/>
  <c r="J302" i="1"/>
  <c r="N302" i="1" s="1"/>
  <c r="K302" i="1"/>
  <c r="L302" i="1"/>
  <c r="P302" i="1"/>
  <c r="B303" i="1"/>
  <c r="H303" i="1"/>
  <c r="J303" i="1"/>
  <c r="K303" i="1"/>
  <c r="L303" i="1"/>
  <c r="N303" i="1"/>
  <c r="Q303" i="1" s="1"/>
  <c r="O303" i="1"/>
  <c r="P303" i="1"/>
  <c r="B304" i="1"/>
  <c r="H304" i="1"/>
  <c r="O304" i="1" s="1"/>
  <c r="I304" i="1"/>
  <c r="J304" i="1"/>
  <c r="K304" i="1"/>
  <c r="N304" i="1"/>
  <c r="P304" i="1"/>
  <c r="B305" i="1"/>
  <c r="H305" i="1"/>
  <c r="O305" i="1" s="1"/>
  <c r="I305" i="1"/>
  <c r="J305" i="1"/>
  <c r="N305" i="1" s="1"/>
  <c r="K305" i="1"/>
  <c r="P305" i="1"/>
  <c r="B306" i="1"/>
  <c r="H306" i="1"/>
  <c r="I306" i="1"/>
  <c r="J306" i="1"/>
  <c r="K306" i="1"/>
  <c r="L306" i="1"/>
  <c r="N306" i="1" s="1"/>
  <c r="O306" i="1"/>
  <c r="P306" i="1"/>
  <c r="B307" i="1"/>
  <c r="H307" i="1"/>
  <c r="I307" i="1"/>
  <c r="J307" i="1"/>
  <c r="N307" i="1" s="1"/>
  <c r="Q307" i="1" s="1"/>
  <c r="K307" i="1"/>
  <c r="L307" i="1"/>
  <c r="O307" i="1"/>
  <c r="P307" i="1"/>
  <c r="B308" i="1"/>
  <c r="H308" i="1"/>
  <c r="I308" i="1"/>
  <c r="J308" i="1"/>
  <c r="N308" i="1" s="1"/>
  <c r="K308" i="1"/>
  <c r="L308" i="1"/>
  <c r="O308" i="1"/>
  <c r="P308" i="1"/>
  <c r="B309" i="1"/>
  <c r="H309" i="1"/>
  <c r="I309" i="1"/>
  <c r="K309" i="1"/>
  <c r="L309" i="1"/>
  <c r="O309" i="1"/>
  <c r="P309" i="1"/>
  <c r="B310" i="1"/>
  <c r="H310" i="1"/>
  <c r="O310" i="1" s="1"/>
  <c r="J310" i="1"/>
  <c r="N310" i="1" s="1"/>
  <c r="K310" i="1"/>
  <c r="P310" i="1"/>
  <c r="B311" i="1"/>
  <c r="H311" i="1"/>
  <c r="O311" i="1" s="1"/>
  <c r="J311" i="1"/>
  <c r="N311" i="1" s="1"/>
  <c r="K311" i="1"/>
  <c r="L311" i="1"/>
  <c r="P311" i="1"/>
  <c r="B312" i="1"/>
  <c r="H312" i="1"/>
  <c r="I312" i="1"/>
  <c r="J312" i="1"/>
  <c r="K312" i="1"/>
  <c r="L312" i="1"/>
  <c r="N312" i="1" s="1"/>
  <c r="O312" i="1"/>
  <c r="P312" i="1"/>
  <c r="B313" i="1"/>
  <c r="H313" i="1"/>
  <c r="O313" i="1" s="1"/>
  <c r="K313" i="1"/>
  <c r="L313" i="1" s="1"/>
  <c r="P313" i="1"/>
  <c r="B314" i="1"/>
  <c r="H314" i="1"/>
  <c r="I314" i="1"/>
  <c r="K314" i="1"/>
  <c r="L314" i="1" s="1"/>
  <c r="O314" i="1"/>
  <c r="P314" i="1"/>
  <c r="B315" i="1"/>
  <c r="H315" i="1"/>
  <c r="K315" i="1"/>
  <c r="L315" i="1"/>
  <c r="O315" i="1"/>
  <c r="P315" i="1"/>
  <c r="B316" i="1"/>
  <c r="H316" i="1"/>
  <c r="O316" i="1" s="1"/>
  <c r="I316" i="1"/>
  <c r="K316" i="1"/>
  <c r="L316" i="1" s="1"/>
  <c r="P316" i="1"/>
  <c r="B317" i="1"/>
  <c r="H317" i="1"/>
  <c r="O317" i="1" s="1"/>
  <c r="I317" i="1"/>
  <c r="K317" i="1"/>
  <c r="L317" i="1"/>
  <c r="P317" i="1"/>
  <c r="B318" i="1"/>
  <c r="H318" i="1"/>
  <c r="K318" i="1"/>
  <c r="L318" i="1"/>
  <c r="O318" i="1"/>
  <c r="P318" i="1"/>
  <c r="B319" i="1"/>
  <c r="H319" i="1"/>
  <c r="O319" i="1" s="1"/>
  <c r="I319" i="1"/>
  <c r="K319" i="1"/>
  <c r="L319" i="1"/>
  <c r="P319" i="1"/>
  <c r="B320" i="1"/>
  <c r="H320" i="1"/>
  <c r="J320" i="1"/>
  <c r="K320" i="1"/>
  <c r="L320" i="1"/>
  <c r="N320" i="1"/>
  <c r="Q320" i="1" s="1"/>
  <c r="O320" i="1"/>
  <c r="P320" i="1"/>
  <c r="B321" i="1"/>
  <c r="H321" i="1"/>
  <c r="O321" i="1" s="1"/>
  <c r="I321" i="1"/>
  <c r="P321" i="1" s="1"/>
  <c r="J321" i="1"/>
  <c r="K321" i="1"/>
  <c r="L321" i="1"/>
  <c r="B322" i="1"/>
  <c r="H322" i="1"/>
  <c r="O322" i="1" s="1"/>
  <c r="I322" i="1"/>
  <c r="J322" i="1"/>
  <c r="K322" i="1"/>
  <c r="L322" i="1" s="1"/>
  <c r="N322" i="1"/>
  <c r="B323" i="1"/>
  <c r="H323" i="1"/>
  <c r="J323" i="1"/>
  <c r="K323" i="1"/>
  <c r="L323" i="1" s="1"/>
  <c r="N323" i="1" s="1"/>
  <c r="Q323" i="1" s="1"/>
  <c r="O323" i="1"/>
  <c r="B324" i="1"/>
  <c r="H324" i="1"/>
  <c r="O324" i="1" s="1"/>
  <c r="I324" i="1"/>
  <c r="J324" i="1"/>
  <c r="K324" i="1"/>
  <c r="L324" i="1" s="1"/>
  <c r="P324" i="1"/>
  <c r="B325" i="1"/>
  <c r="H325" i="1"/>
  <c r="O325" i="1" s="1"/>
  <c r="I325" i="1"/>
  <c r="J325" i="1"/>
  <c r="K325" i="1"/>
  <c r="L325" i="1"/>
  <c r="N325" i="1"/>
  <c r="P325" i="1"/>
  <c r="B326" i="1"/>
  <c r="H326" i="1"/>
  <c r="I326" i="1"/>
  <c r="J326" i="1"/>
  <c r="K326" i="1"/>
  <c r="L326" i="1" s="1"/>
  <c r="N326" i="1" s="1"/>
  <c r="Q326" i="1" s="1"/>
  <c r="O326" i="1"/>
  <c r="P326" i="1"/>
  <c r="B327" i="1"/>
  <c r="H327" i="1"/>
  <c r="O327" i="1" s="1"/>
  <c r="J327" i="1"/>
  <c r="N327" i="1" s="1"/>
  <c r="K327" i="1"/>
  <c r="L327" i="1"/>
  <c r="P327" i="1"/>
  <c r="B328" i="1"/>
  <c r="H328" i="1"/>
  <c r="J328" i="1"/>
  <c r="K328" i="1"/>
  <c r="L328" i="1" s="1"/>
  <c r="N328" i="1" s="1"/>
  <c r="O328" i="1"/>
  <c r="P328" i="1"/>
  <c r="B329" i="1"/>
  <c r="H329" i="1"/>
  <c r="O329" i="1" s="1"/>
  <c r="I329" i="1"/>
  <c r="P329" i="1" s="1"/>
  <c r="J329" i="1"/>
  <c r="N329" i="1" s="1"/>
  <c r="K329" i="1"/>
  <c r="B330" i="1"/>
  <c r="H330" i="1"/>
  <c r="O330" i="1" s="1"/>
  <c r="J330" i="1"/>
  <c r="N330" i="1" s="1"/>
  <c r="Q330" i="1" s="1"/>
  <c r="K330" i="1"/>
  <c r="L330" i="1"/>
  <c r="P330" i="1"/>
  <c r="B331" i="1"/>
  <c r="H331" i="1"/>
  <c r="J331" i="1"/>
  <c r="K331" i="1"/>
  <c r="L331" i="1"/>
  <c r="N331" i="1"/>
  <c r="Q331" i="1" s="1"/>
  <c r="O331" i="1"/>
  <c r="P331" i="1"/>
  <c r="B332" i="1"/>
  <c r="H332" i="1"/>
  <c r="O332" i="1" s="1"/>
  <c r="I332" i="1"/>
  <c r="J332" i="1"/>
  <c r="K332" i="1"/>
  <c r="L332" i="1"/>
  <c r="P332" i="1"/>
  <c r="B333" i="1"/>
  <c r="H333" i="1"/>
  <c r="O333" i="1" s="1"/>
  <c r="I333" i="1"/>
  <c r="J333" i="1"/>
  <c r="K333" i="1"/>
  <c r="L333" i="1" s="1"/>
  <c r="N333" i="1" s="1"/>
  <c r="Q333" i="1" s="1"/>
  <c r="P333" i="1"/>
  <c r="B334" i="1"/>
  <c r="H334" i="1"/>
  <c r="I334" i="1"/>
  <c r="J334" i="1"/>
  <c r="K334" i="1"/>
  <c r="L334" i="1" s="1"/>
  <c r="N334" i="1" s="1"/>
  <c r="O334" i="1"/>
  <c r="P334" i="1"/>
  <c r="B335" i="1"/>
  <c r="H335" i="1"/>
  <c r="O335" i="1" s="1"/>
  <c r="J335" i="1"/>
  <c r="N335" i="1" s="1"/>
  <c r="K335" i="1"/>
  <c r="L335" i="1" s="1"/>
  <c r="P335" i="1"/>
  <c r="O336" i="1"/>
  <c r="H337" i="1"/>
  <c r="J4" i="8"/>
  <c r="I172" i="1" s="1"/>
  <c r="L4" i="8"/>
  <c r="M4" i="8"/>
  <c r="N4" i="8"/>
  <c r="J5" i="8"/>
  <c r="L5" i="8"/>
  <c r="J6" i="8"/>
  <c r="I24" i="1" s="1"/>
  <c r="L6" i="8"/>
  <c r="M6" i="8"/>
  <c r="N6" i="8" s="1"/>
  <c r="J7" i="8"/>
  <c r="L7" i="8"/>
  <c r="J8" i="8"/>
  <c r="I166" i="1" s="1"/>
  <c r="R166" i="1" s="1"/>
  <c r="L8" i="8"/>
  <c r="J9" i="8"/>
  <c r="L9" i="8"/>
  <c r="J10" i="8"/>
  <c r="I320" i="1" s="1"/>
  <c r="L10" i="8"/>
  <c r="M10" i="8"/>
  <c r="N10" i="8" s="1"/>
  <c r="J11" i="8"/>
  <c r="L11" i="8"/>
  <c r="J12" i="8"/>
  <c r="I279" i="1" s="1"/>
  <c r="L12" i="8"/>
  <c r="J13" i="8"/>
  <c r="L13" i="8"/>
  <c r="J14" i="8"/>
  <c r="L14" i="8"/>
  <c r="J15" i="8"/>
  <c r="L15" i="8"/>
  <c r="J16" i="8"/>
  <c r="I25" i="1" s="1"/>
  <c r="R25" i="1" s="1"/>
  <c r="L16" i="8"/>
  <c r="M16" i="8"/>
  <c r="J17" i="8"/>
  <c r="L17" i="8"/>
  <c r="J18" i="8"/>
  <c r="I169" i="1" s="1"/>
  <c r="L18" i="8"/>
  <c r="J19" i="8"/>
  <c r="L19" i="8"/>
  <c r="J20" i="8"/>
  <c r="I271" i="1" s="1"/>
  <c r="L20" i="8"/>
  <c r="M20" i="8"/>
  <c r="N20" i="8"/>
  <c r="J21" i="8"/>
  <c r="L21" i="8"/>
  <c r="J22" i="8"/>
  <c r="L22" i="8"/>
  <c r="J23" i="8"/>
  <c r="L23" i="8"/>
  <c r="J24" i="8"/>
  <c r="I209" i="1" s="1"/>
  <c r="R209" i="1" s="1"/>
  <c r="L24" i="8"/>
  <c r="J25" i="8"/>
  <c r="L25" i="8"/>
  <c r="M25" i="8"/>
  <c r="J26" i="8"/>
  <c r="I121" i="1" s="1"/>
  <c r="R121" i="1" s="1"/>
  <c r="L26" i="8"/>
  <c r="M26" i="8"/>
  <c r="N26" i="8" s="1"/>
  <c r="J27" i="8"/>
  <c r="L27" i="8"/>
  <c r="J28" i="8"/>
  <c r="I173" i="1" s="1"/>
  <c r="M28" i="8" s="1"/>
  <c r="L28" i="8"/>
  <c r="N28" i="8"/>
  <c r="J29" i="8"/>
  <c r="L29" i="8"/>
  <c r="J30" i="8"/>
  <c r="I148" i="1" s="1"/>
  <c r="M30" i="8" s="1"/>
  <c r="N30" i="8" s="1"/>
  <c r="L30" i="8"/>
  <c r="J31" i="8"/>
  <c r="I149" i="1" s="1"/>
  <c r="L31" i="8"/>
  <c r="J32" i="8"/>
  <c r="I150" i="1" s="1"/>
  <c r="R150" i="1" s="1"/>
  <c r="L32" i="8"/>
  <c r="M32" i="8"/>
  <c r="J33" i="8"/>
  <c r="L33" i="8"/>
  <c r="J34" i="8"/>
  <c r="I156" i="1" s="1"/>
  <c r="L34" i="8"/>
  <c r="J35" i="8"/>
  <c r="L35" i="8"/>
  <c r="J36" i="8"/>
  <c r="I72" i="1" s="1"/>
  <c r="M36" i="8" s="1"/>
  <c r="N36" i="8" s="1"/>
  <c r="L36" i="8"/>
  <c r="J37" i="8"/>
  <c r="L37" i="8"/>
  <c r="J38" i="8"/>
  <c r="L38" i="8"/>
  <c r="J39" i="8"/>
  <c r="L39" i="8"/>
  <c r="J40" i="8"/>
  <c r="I301" i="1" s="1"/>
  <c r="L40" i="8"/>
  <c r="J41" i="8"/>
  <c r="L41" i="8"/>
  <c r="J42" i="8"/>
  <c r="I127" i="1" s="1"/>
  <c r="R127" i="1" s="1"/>
  <c r="L42" i="8"/>
  <c r="M42" i="8"/>
  <c r="N42" i="8" s="1"/>
  <c r="J43" i="8"/>
  <c r="L43" i="8"/>
  <c r="J44" i="8"/>
  <c r="I9" i="1" s="1"/>
  <c r="L44" i="8"/>
  <c r="J45" i="8"/>
  <c r="L45" i="8"/>
  <c r="J46" i="8"/>
  <c r="L46" i="8"/>
  <c r="J47" i="8"/>
  <c r="L47" i="8"/>
  <c r="J48" i="8"/>
  <c r="I45" i="1" s="1"/>
  <c r="L48" i="8"/>
  <c r="M48" i="8"/>
  <c r="J49" i="8"/>
  <c r="L49" i="8"/>
  <c r="J50" i="8"/>
  <c r="I261" i="1" s="1"/>
  <c r="M50" i="8" s="1"/>
  <c r="L50" i="8"/>
  <c r="N50" i="8"/>
  <c r="J51" i="8"/>
  <c r="L51" i="8"/>
  <c r="J52" i="8"/>
  <c r="I47" i="1" s="1"/>
  <c r="M52" i="8" s="1"/>
  <c r="N52" i="8" s="1"/>
  <c r="L52" i="8"/>
  <c r="J53" i="8"/>
  <c r="L53" i="8"/>
  <c r="J54" i="8"/>
  <c r="L54" i="8"/>
  <c r="J55" i="8"/>
  <c r="L55" i="8"/>
  <c r="J56" i="8"/>
  <c r="I50" i="1" s="1"/>
  <c r="M56" i="8" s="1"/>
  <c r="L56" i="8"/>
  <c r="N56" i="8"/>
  <c r="J57" i="8"/>
  <c r="L57" i="8"/>
  <c r="J58" i="8"/>
  <c r="I236" i="1" s="1"/>
  <c r="R236" i="1" s="1"/>
  <c r="L58" i="8"/>
  <c r="M58" i="8"/>
  <c r="N58" i="8" s="1"/>
  <c r="J59" i="8"/>
  <c r="L59" i="8"/>
  <c r="J60" i="8"/>
  <c r="L60" i="8"/>
  <c r="J61" i="8"/>
  <c r="L61" i="8"/>
  <c r="J62" i="8"/>
  <c r="I89" i="1" s="1"/>
  <c r="L62" i="8"/>
  <c r="J63" i="8"/>
  <c r="L63" i="8"/>
  <c r="J64" i="8"/>
  <c r="I331" i="1" s="1"/>
  <c r="L64" i="8"/>
  <c r="M64" i="8"/>
  <c r="J65" i="8"/>
  <c r="I210" i="1" s="1"/>
  <c r="L65" i="8"/>
  <c r="J66" i="8"/>
  <c r="I11" i="1" s="1"/>
  <c r="L66" i="8"/>
  <c r="J67" i="8"/>
  <c r="I262" i="1" s="1"/>
  <c r="L67" i="8"/>
  <c r="M67" i="8"/>
  <c r="J68" i="8"/>
  <c r="I101" i="1" s="1"/>
  <c r="M68" i="8" s="1"/>
  <c r="N68" i="8" s="1"/>
  <c r="L68" i="8"/>
  <c r="J69" i="8"/>
  <c r="L69" i="8"/>
  <c r="J70" i="8"/>
  <c r="L70" i="8"/>
  <c r="J71" i="8"/>
  <c r="L71" i="8"/>
  <c r="J72" i="8"/>
  <c r="I73" i="1" s="1"/>
  <c r="M72" i="8" s="1"/>
  <c r="L72" i="8"/>
  <c r="N72" i="8"/>
  <c r="J73" i="8"/>
  <c r="L73" i="8"/>
  <c r="J74" i="8"/>
  <c r="I221" i="1" s="1"/>
  <c r="L74" i="8"/>
  <c r="J75" i="8"/>
  <c r="L75" i="8"/>
  <c r="J76" i="8"/>
  <c r="L76" i="8"/>
  <c r="J77" i="8"/>
  <c r="L77" i="8"/>
  <c r="J78" i="8"/>
  <c r="I211" i="1" s="1"/>
  <c r="M78" i="8" s="1"/>
  <c r="N78" i="8" s="1"/>
  <c r="L78" i="8"/>
  <c r="J79" i="8"/>
  <c r="L79" i="8"/>
  <c r="J80" i="8"/>
  <c r="I303" i="1" s="1"/>
  <c r="L80" i="8"/>
  <c r="M80" i="8"/>
  <c r="N80" i="8" s="1"/>
  <c r="J81" i="8"/>
  <c r="L81" i="8"/>
  <c r="J82" i="8"/>
  <c r="L82" i="8"/>
  <c r="J83" i="8"/>
  <c r="L83" i="8"/>
  <c r="M83" i="8"/>
  <c r="J84" i="8"/>
  <c r="I195" i="1" s="1"/>
  <c r="L84" i="8"/>
  <c r="J85" i="8"/>
  <c r="L85" i="8"/>
  <c r="J86" i="8"/>
  <c r="L86" i="8"/>
  <c r="J87" i="8"/>
  <c r="L87" i="8"/>
  <c r="J88" i="8"/>
  <c r="I123" i="1" s="1"/>
  <c r="M88" i="8" s="1"/>
  <c r="L88" i="8"/>
  <c r="N88" i="8"/>
  <c r="J89" i="8"/>
  <c r="I270" i="1" s="1"/>
  <c r="L89" i="8"/>
  <c r="M89" i="8"/>
  <c r="J90" i="8"/>
  <c r="I282" i="1" s="1"/>
  <c r="L90" i="8"/>
  <c r="M90" i="8"/>
  <c r="N90" i="8" s="1"/>
  <c r="J91" i="8"/>
  <c r="L91" i="8"/>
  <c r="J92" i="8"/>
  <c r="I284" i="1" s="1"/>
  <c r="L92" i="8"/>
  <c r="J93" i="8"/>
  <c r="L93" i="8"/>
  <c r="J94" i="8"/>
  <c r="I237" i="1" s="1"/>
  <c r="P237" i="1" s="1"/>
  <c r="L94" i="8"/>
  <c r="J95" i="8"/>
  <c r="L95" i="8"/>
  <c r="J96" i="8"/>
  <c r="I57" i="1" s="1"/>
  <c r="L96" i="8"/>
  <c r="M96" i="8"/>
  <c r="N96" i="8" s="1"/>
  <c r="J97" i="8"/>
  <c r="L97" i="8"/>
  <c r="J98" i="8"/>
  <c r="L98" i="8"/>
  <c r="J99" i="8"/>
  <c r="L99" i="8"/>
  <c r="J100" i="8"/>
  <c r="I272" i="1" s="1"/>
  <c r="M100" i="8" s="1"/>
  <c r="N100" i="8" s="1"/>
  <c r="L100" i="8"/>
  <c r="J101" i="8"/>
  <c r="L101" i="8"/>
  <c r="J102" i="8"/>
  <c r="L102" i="8"/>
  <c r="J103" i="8"/>
  <c r="L103" i="8"/>
  <c r="J104" i="8"/>
  <c r="I135" i="1" s="1"/>
  <c r="M104" i="8" s="1"/>
  <c r="N104" i="8" s="1"/>
  <c r="L104" i="8"/>
  <c r="J105" i="8"/>
  <c r="L105" i="8"/>
  <c r="J106" i="8"/>
  <c r="I60" i="1" s="1"/>
  <c r="L106" i="8"/>
  <c r="M106" i="8"/>
  <c r="N106" i="8" s="1"/>
  <c r="J107" i="8"/>
  <c r="L107" i="8"/>
  <c r="J108" i="8"/>
  <c r="I61" i="1" s="1"/>
  <c r="L108" i="8"/>
  <c r="J109" i="8"/>
  <c r="L109" i="8"/>
  <c r="J110" i="8"/>
  <c r="L110" i="8"/>
  <c r="J111" i="8"/>
  <c r="L111" i="8"/>
  <c r="J112" i="8"/>
  <c r="I181" i="1" s="1"/>
  <c r="L112" i="8"/>
  <c r="M112" i="8"/>
  <c r="N112" i="8" s="1"/>
  <c r="J113" i="8"/>
  <c r="L113" i="8"/>
  <c r="J114" i="8"/>
  <c r="I62" i="1" s="1"/>
  <c r="L114" i="8"/>
  <c r="J115" i="8"/>
  <c r="I219" i="1" s="1"/>
  <c r="P219" i="1" s="1"/>
  <c r="L115" i="8"/>
  <c r="M115" i="8"/>
  <c r="J116" i="8"/>
  <c r="L116" i="8"/>
  <c r="J117" i="8"/>
  <c r="L117" i="8"/>
  <c r="J118" i="8"/>
  <c r="L118" i="8"/>
  <c r="J119" i="8"/>
  <c r="L119" i="8"/>
  <c r="J120" i="8"/>
  <c r="I75" i="1" s="1"/>
  <c r="M120" i="8" s="1"/>
  <c r="N120" i="8" s="1"/>
  <c r="L120" i="8"/>
  <c r="J121" i="8"/>
  <c r="L121" i="8"/>
  <c r="J122" i="8"/>
  <c r="I296" i="1" s="1"/>
  <c r="L122" i="8"/>
  <c r="M122" i="8"/>
  <c r="J123" i="8"/>
  <c r="L123" i="8"/>
  <c r="J124" i="8"/>
  <c r="L124" i="8"/>
  <c r="J125" i="8"/>
  <c r="L125" i="8"/>
  <c r="J126" i="8"/>
  <c r="I200" i="1" s="1"/>
  <c r="L126" i="8"/>
  <c r="J127" i="8"/>
  <c r="L127" i="8"/>
  <c r="J128" i="8"/>
  <c r="I153" i="1" s="1"/>
  <c r="L128" i="8"/>
  <c r="M128" i="8"/>
  <c r="N128" i="8" s="1"/>
  <c r="J129" i="8"/>
  <c r="L129" i="8"/>
  <c r="J130" i="8"/>
  <c r="I206" i="1" s="1"/>
  <c r="L130" i="8"/>
  <c r="J131" i="8"/>
  <c r="L131" i="8"/>
  <c r="J132" i="8"/>
  <c r="I212" i="1" s="1"/>
  <c r="L132" i="8"/>
  <c r="M132" i="8"/>
  <c r="N132" i="8"/>
  <c r="J133" i="8"/>
  <c r="L133" i="8"/>
  <c r="J134" i="8"/>
  <c r="L134" i="8"/>
  <c r="J135" i="8"/>
  <c r="L135" i="8"/>
  <c r="J136" i="8"/>
  <c r="I20" i="1" s="1"/>
  <c r="M136" i="8" s="1"/>
  <c r="N136" i="8" s="1"/>
  <c r="L136" i="8"/>
  <c r="J137" i="8"/>
  <c r="L137" i="8"/>
  <c r="J138" i="8"/>
  <c r="I323" i="1" s="1"/>
  <c r="L138" i="8"/>
  <c r="M138" i="8"/>
  <c r="J139" i="8"/>
  <c r="L139" i="8"/>
  <c r="J140" i="8"/>
  <c r="I97" i="1" s="1"/>
  <c r="L140" i="8"/>
  <c r="J141" i="8"/>
  <c r="L141" i="8"/>
  <c r="J142" i="8"/>
  <c r="L142" i="8"/>
  <c r="J143" i="8"/>
  <c r="L143" i="8"/>
  <c r="J144" i="8"/>
  <c r="I187" i="1" s="1"/>
  <c r="L144" i="8"/>
  <c r="M144" i="8"/>
  <c r="N144" i="8" s="1"/>
  <c r="J145" i="8"/>
  <c r="L145" i="8"/>
  <c r="J146" i="8"/>
  <c r="I214" i="1" s="1"/>
  <c r="L146" i="8"/>
  <c r="J147" i="8"/>
  <c r="L147" i="8"/>
  <c r="J148" i="8"/>
  <c r="I215" i="1" s="1"/>
  <c r="L148" i="8"/>
  <c r="M148" i="8"/>
  <c r="N148" i="8"/>
  <c r="J149" i="8"/>
  <c r="L149" i="8"/>
  <c r="J150" i="8"/>
  <c r="L150" i="8"/>
  <c r="J151" i="8"/>
  <c r="L151" i="8"/>
  <c r="J152" i="8"/>
  <c r="I280" i="1" s="1"/>
  <c r="M152" i="8" s="1"/>
  <c r="L152" i="8"/>
  <c r="N152" i="8"/>
  <c r="J153" i="8"/>
  <c r="L153" i="8"/>
  <c r="M153" i="8"/>
  <c r="J154" i="8"/>
  <c r="I144" i="1" s="1"/>
  <c r="L154" i="8"/>
  <c r="M154" i="8"/>
  <c r="J155" i="8"/>
  <c r="L155" i="8"/>
  <c r="J156" i="8"/>
  <c r="I217" i="1" s="1"/>
  <c r="L156" i="8"/>
  <c r="J157" i="8"/>
  <c r="L157" i="8"/>
  <c r="J158" i="8"/>
  <c r="I245" i="1" s="1"/>
  <c r="L158" i="8"/>
  <c r="J159" i="8"/>
  <c r="L159" i="8"/>
  <c r="J160" i="8"/>
  <c r="I190" i="1" s="1"/>
  <c r="L160" i="8"/>
  <c r="M160" i="8"/>
  <c r="N160" i="8" s="1"/>
  <c r="J161" i="8"/>
  <c r="I191" i="1" s="1"/>
  <c r="M161" i="8" s="1"/>
  <c r="L161" i="8"/>
  <c r="N161" i="8"/>
  <c r="J162" i="8"/>
  <c r="I273" i="1" s="1"/>
  <c r="L162" i="8"/>
  <c r="M162" i="8"/>
  <c r="N162" i="8" s="1"/>
  <c r="J163" i="8"/>
  <c r="I192" i="1" s="1"/>
  <c r="L163" i="8"/>
  <c r="J164" i="8"/>
  <c r="N164" i="8" s="1"/>
  <c r="L164" i="8"/>
  <c r="M164" i="8"/>
  <c r="J165" i="8"/>
  <c r="I300" i="1" s="1"/>
  <c r="M165" i="8" s="1"/>
  <c r="N165" i="8" s="1"/>
  <c r="L165" i="8"/>
  <c r="J166" i="8"/>
  <c r="I194" i="1" s="1"/>
  <c r="L166" i="8"/>
  <c r="M166" i="8"/>
  <c r="J167" i="8"/>
  <c r="L167" i="8"/>
  <c r="J168" i="8"/>
  <c r="I124" i="1" s="1"/>
  <c r="R124" i="1" s="1"/>
  <c r="L168" i="8"/>
  <c r="M168" i="8"/>
  <c r="J169" i="8"/>
  <c r="I125" i="1" s="1"/>
  <c r="R125" i="1" s="1"/>
  <c r="L169" i="8"/>
  <c r="J170" i="8"/>
  <c r="I126" i="1" s="1"/>
  <c r="L170" i="8"/>
  <c r="M170" i="8"/>
  <c r="J171" i="8"/>
  <c r="I17" i="1" s="1"/>
  <c r="R17" i="1" s="1"/>
  <c r="L171" i="8"/>
  <c r="J172" i="8"/>
  <c r="I165" i="1" s="1"/>
  <c r="R165" i="1" s="1"/>
  <c r="S165" i="1" s="1"/>
  <c r="L172" i="8"/>
  <c r="M172" i="8"/>
  <c r="J173" i="8"/>
  <c r="I330" i="1" s="1"/>
  <c r="M173" i="8" s="1"/>
  <c r="N173" i="8" s="1"/>
  <c r="L173" i="8"/>
  <c r="J174" i="8"/>
  <c r="I71" i="1" s="1"/>
  <c r="R71" i="1" s="1"/>
  <c r="L174" i="8"/>
  <c r="M174" i="8"/>
  <c r="J175" i="8"/>
  <c r="L175" i="8"/>
  <c r="J176" i="8"/>
  <c r="I91" i="1" s="1"/>
  <c r="L176" i="8"/>
  <c r="M176" i="8"/>
  <c r="J177" i="8"/>
  <c r="I241" i="1" s="1"/>
  <c r="M177" i="8" s="1"/>
  <c r="L177" i="8"/>
  <c r="N177" i="8"/>
  <c r="J178" i="8"/>
  <c r="I106" i="1" s="1"/>
  <c r="L178" i="8"/>
  <c r="M178" i="8"/>
  <c r="J179" i="8"/>
  <c r="I13" i="1" s="1"/>
  <c r="R13" i="1" s="1"/>
  <c r="L179" i="8"/>
  <c r="J180" i="8"/>
  <c r="I79" i="1" s="1"/>
  <c r="R79" i="1" s="1"/>
  <c r="L180" i="8"/>
  <c r="M180" i="8"/>
  <c r="J181" i="8"/>
  <c r="I107" i="1" s="1"/>
  <c r="R107" i="1" s="1"/>
  <c r="L181" i="8"/>
  <c r="J182" i="8"/>
  <c r="I8" i="1" s="1"/>
  <c r="L182" i="8"/>
  <c r="M182" i="8"/>
  <c r="J183" i="8"/>
  <c r="I242" i="1" s="1"/>
  <c r="M183" i="8" s="1"/>
  <c r="N183" i="8" s="1"/>
  <c r="L183" i="8"/>
  <c r="J184" i="8"/>
  <c r="I218" i="1" s="1"/>
  <c r="R218" i="1" s="1"/>
  <c r="L184" i="8"/>
  <c r="M184" i="8"/>
  <c r="J185" i="8"/>
  <c r="I274" i="1" s="1"/>
  <c r="M185" i="8" s="1"/>
  <c r="L185" i="8"/>
  <c r="N185" i="8"/>
  <c r="J186" i="8"/>
  <c r="L186" i="8"/>
  <c r="J187" i="8"/>
  <c r="I117" i="1" s="1"/>
  <c r="R117" i="1" s="1"/>
  <c r="L187" i="8"/>
  <c r="J188" i="8"/>
  <c r="L188" i="8"/>
  <c r="J189" i="8"/>
  <c r="I70" i="1" s="1"/>
  <c r="L189" i="8"/>
  <c r="J190" i="8"/>
  <c r="I207" i="1" s="1"/>
  <c r="R207" i="1" s="1"/>
  <c r="L190" i="8"/>
  <c r="M190" i="8"/>
  <c r="J191" i="8"/>
  <c r="L191" i="8"/>
  <c r="J192" i="8"/>
  <c r="I132" i="1" s="1"/>
  <c r="R132" i="1" s="1"/>
  <c r="L192" i="8"/>
  <c r="M192" i="8"/>
  <c r="J193" i="8"/>
  <c r="I313" i="1" s="1"/>
  <c r="L193" i="8"/>
  <c r="J194" i="8"/>
  <c r="L194" i="8"/>
  <c r="M194" i="8"/>
  <c r="J195" i="8"/>
  <c r="I118" i="1" s="1"/>
  <c r="L195" i="8"/>
  <c r="J196" i="8"/>
  <c r="I119" i="1" s="1"/>
  <c r="L196" i="8"/>
  <c r="M196" i="8"/>
  <c r="J197" i="8"/>
  <c r="I113" i="1" s="1"/>
  <c r="L197" i="8"/>
  <c r="J198" i="8"/>
  <c r="I92" i="1" s="1"/>
  <c r="R92" i="1" s="1"/>
  <c r="L198" i="8"/>
  <c r="M198" i="8"/>
  <c r="J199" i="8"/>
  <c r="L199" i="8"/>
  <c r="J200" i="8"/>
  <c r="I114" i="1" s="1"/>
  <c r="L200" i="8"/>
  <c r="M200" i="8"/>
  <c r="J201" i="8"/>
  <c r="I203" i="1" s="1"/>
  <c r="L201" i="8"/>
  <c r="J202" i="8"/>
  <c r="I134" i="1" s="1"/>
  <c r="L202" i="8"/>
  <c r="M202" i="8"/>
  <c r="J203" i="8"/>
  <c r="I120" i="1" s="1"/>
  <c r="L203" i="8"/>
  <c r="J204" i="8"/>
  <c r="I93" i="1" s="1"/>
  <c r="L204" i="8"/>
  <c r="M204" i="8"/>
  <c r="J205" i="8"/>
  <c r="I318" i="1" s="1"/>
  <c r="M205" i="8" s="1"/>
  <c r="L205" i="8"/>
  <c r="E132" i="29"/>
  <c r="L1" i="19"/>
  <c r="J5" i="19"/>
  <c r="M5" i="19"/>
  <c r="O5" i="19"/>
  <c r="J6" i="19"/>
  <c r="M6" i="19"/>
  <c r="O6" i="19"/>
  <c r="J7" i="19"/>
  <c r="M7" i="19"/>
  <c r="O7" i="19"/>
  <c r="J8" i="19"/>
  <c r="M8" i="19"/>
  <c r="O8" i="19" s="1"/>
  <c r="J9" i="19"/>
  <c r="M9" i="19"/>
  <c r="O9" i="19"/>
  <c r="J10" i="19"/>
  <c r="M10" i="19"/>
  <c r="O10" i="19"/>
  <c r="J11" i="19"/>
  <c r="M11" i="19"/>
  <c r="O11" i="19"/>
  <c r="J12" i="19"/>
  <c r="M12" i="19"/>
  <c r="O12" i="19" s="1"/>
  <c r="J13" i="19"/>
  <c r="M13" i="19"/>
  <c r="O13" i="19"/>
  <c r="J14" i="19"/>
  <c r="M14" i="19"/>
  <c r="O14" i="19"/>
  <c r="J15" i="19"/>
  <c r="M15" i="19"/>
  <c r="O15" i="19"/>
  <c r="J16" i="19"/>
  <c r="M16" i="19"/>
  <c r="O16" i="19" s="1"/>
  <c r="J17" i="19"/>
  <c r="M17" i="19"/>
  <c r="O17" i="19"/>
  <c r="J18" i="19"/>
  <c r="M18" i="19"/>
  <c r="O18" i="19"/>
  <c r="J19" i="19"/>
  <c r="M19" i="19"/>
  <c r="O19" i="19" s="1"/>
  <c r="J20" i="19"/>
  <c r="M20" i="19"/>
  <c r="O20" i="19" s="1"/>
  <c r="J21" i="19"/>
  <c r="K21" i="19"/>
  <c r="L21" i="19"/>
  <c r="P21" i="19" s="1"/>
  <c r="M21" i="19"/>
  <c r="O21" i="19"/>
  <c r="J22" i="19"/>
  <c r="K22" i="19"/>
  <c r="L22" i="19"/>
  <c r="M22" i="19"/>
  <c r="O22" i="19"/>
  <c r="J23" i="19"/>
  <c r="K23" i="19"/>
  <c r="M23" i="19"/>
  <c r="O23" i="19" s="1"/>
  <c r="J24" i="19"/>
  <c r="K24" i="19"/>
  <c r="M24" i="19"/>
  <c r="O24" i="19" s="1"/>
  <c r="J25" i="19"/>
  <c r="M25" i="19"/>
  <c r="O25" i="19"/>
  <c r="J26" i="19"/>
  <c r="K26" i="19"/>
  <c r="L26" i="19"/>
  <c r="M26" i="19"/>
  <c r="O26" i="19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J33" i="19"/>
  <c r="K33" i="19"/>
  <c r="L33" i="19"/>
  <c r="J34" i="19"/>
  <c r="K34" i="19"/>
  <c r="L34" i="19"/>
  <c r="J35" i="19"/>
  <c r="J36" i="19"/>
  <c r="J37" i="19"/>
  <c r="J38" i="19"/>
  <c r="J39" i="19"/>
  <c r="J40" i="19"/>
  <c r="J41" i="19"/>
  <c r="J42" i="19"/>
  <c r="K42" i="19"/>
  <c r="J43" i="19"/>
  <c r="K43" i="19"/>
  <c r="J44" i="19"/>
  <c r="K44" i="19"/>
  <c r="L44" i="19"/>
  <c r="J45" i="19"/>
  <c r="K45" i="19"/>
  <c r="J46" i="19"/>
  <c r="K46" i="19"/>
  <c r="J47" i="19"/>
  <c r="J48" i="19"/>
  <c r="K48" i="19"/>
  <c r="J49" i="19"/>
  <c r="J50" i="19"/>
  <c r="J51" i="19"/>
  <c r="J52" i="19"/>
  <c r="J53" i="19"/>
  <c r="J54" i="19"/>
  <c r="K54" i="19"/>
  <c r="L54" i="19"/>
  <c r="J55" i="19"/>
  <c r="J56" i="19"/>
  <c r="K56" i="19"/>
  <c r="J57" i="19"/>
  <c r="J58" i="19"/>
  <c r="J59" i="19"/>
  <c r="J60" i="19"/>
  <c r="J61" i="19"/>
  <c r="K61" i="19"/>
  <c r="L61" i="19"/>
  <c r="J62" i="19"/>
  <c r="K62" i="19"/>
  <c r="J63" i="19"/>
  <c r="K63" i="19"/>
  <c r="J64" i="19"/>
  <c r="J65" i="19"/>
  <c r="J66" i="19"/>
  <c r="J67" i="19"/>
  <c r="J68" i="19"/>
  <c r="J69" i="19"/>
  <c r="J70" i="19"/>
  <c r="J71" i="19"/>
  <c r="K71" i="19"/>
  <c r="J72" i="19"/>
  <c r="J73" i="19"/>
  <c r="K73" i="19"/>
  <c r="L73" i="19"/>
  <c r="J74" i="19"/>
  <c r="K74" i="19"/>
  <c r="L74" i="19"/>
  <c r="J75" i="19"/>
  <c r="K75" i="19"/>
  <c r="L75" i="19"/>
  <c r="J76" i="19"/>
  <c r="K76" i="19"/>
  <c r="M76" i="19"/>
  <c r="O76" i="19" s="1"/>
  <c r="J77" i="19"/>
  <c r="J78" i="19"/>
  <c r="J79" i="19"/>
  <c r="J80" i="19"/>
  <c r="M80" i="19"/>
  <c r="O80" i="19" s="1"/>
  <c r="J81" i="19"/>
  <c r="M81" i="19"/>
  <c r="O81" i="19"/>
  <c r="J82" i="19"/>
  <c r="M82" i="19"/>
  <c r="O82" i="19"/>
  <c r="J83" i="19"/>
  <c r="M83" i="19"/>
  <c r="O83" i="19"/>
  <c r="J84" i="19"/>
  <c r="M84" i="19"/>
  <c r="O84" i="19" s="1"/>
  <c r="J85" i="19"/>
  <c r="M85" i="19"/>
  <c r="O85" i="19"/>
  <c r="J86" i="19"/>
  <c r="M86" i="19"/>
  <c r="O86" i="19"/>
  <c r="J87" i="19"/>
  <c r="M87" i="19"/>
  <c r="O87" i="19" s="1"/>
  <c r="J88" i="19"/>
  <c r="L88" i="19"/>
  <c r="P88" i="19" s="1"/>
  <c r="M88" i="19"/>
  <c r="O88" i="19" s="1"/>
  <c r="J89" i="19"/>
  <c r="M89" i="19"/>
  <c r="O89" i="19"/>
  <c r="J90" i="19"/>
  <c r="K90" i="19"/>
  <c r="M90" i="19"/>
  <c r="O90" i="19"/>
  <c r="J91" i="19"/>
  <c r="K91" i="19"/>
  <c r="M91" i="19"/>
  <c r="O91" i="19"/>
  <c r="J92" i="19"/>
  <c r="K92" i="19"/>
  <c r="L92" i="19"/>
  <c r="M92" i="19"/>
  <c r="O92" i="19" s="1"/>
  <c r="P92" i="19" s="1"/>
  <c r="J93" i="19"/>
  <c r="M93" i="19"/>
  <c r="O93" i="19"/>
  <c r="J94" i="19"/>
  <c r="M94" i="19"/>
  <c r="O94" i="19"/>
  <c r="J95" i="19"/>
  <c r="K95" i="19"/>
  <c r="M95" i="19"/>
  <c r="O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M107" i="19"/>
  <c r="O107" i="19"/>
  <c r="J108" i="19"/>
  <c r="M108" i="19"/>
  <c r="O108" i="19" s="1"/>
  <c r="J109" i="19"/>
  <c r="M109" i="19"/>
  <c r="O109" i="19"/>
  <c r="J110" i="19"/>
  <c r="K110" i="19"/>
  <c r="L110" i="19"/>
  <c r="M110" i="19"/>
  <c r="O110" i="19"/>
  <c r="J111" i="19"/>
  <c r="K111" i="19"/>
  <c r="L111" i="19"/>
  <c r="M111" i="19"/>
  <c r="O111" i="19" s="1"/>
  <c r="J112" i="19"/>
  <c r="M112" i="19"/>
  <c r="O112" i="19"/>
  <c r="J113" i="19"/>
  <c r="K113" i="19"/>
  <c r="L113" i="19"/>
  <c r="J114" i="19"/>
  <c r="K114" i="19"/>
  <c r="L114" i="19"/>
  <c r="J115" i="19"/>
  <c r="K115" i="19"/>
  <c r="L115" i="19"/>
  <c r="J116" i="19"/>
  <c r="K116" i="19"/>
  <c r="L116" i="19"/>
  <c r="M116" i="19"/>
  <c r="O116" i="19" s="1"/>
  <c r="J117" i="19"/>
  <c r="K117" i="19"/>
  <c r="L117" i="19"/>
  <c r="P117" i="19" s="1"/>
  <c r="M117" i="19"/>
  <c r="O117" i="19"/>
  <c r="J118" i="19"/>
  <c r="K118" i="19"/>
  <c r="L118" i="19"/>
  <c r="M118" i="19"/>
  <c r="O118" i="19"/>
  <c r="J119" i="19"/>
  <c r="M119" i="19"/>
  <c r="O119" i="19" s="1"/>
  <c r="J120" i="19"/>
  <c r="K120" i="19"/>
  <c r="L120" i="19"/>
  <c r="M120" i="19"/>
  <c r="O120" i="19" s="1"/>
  <c r="J121" i="19"/>
  <c r="K121" i="19"/>
  <c r="L121" i="19"/>
  <c r="M121" i="19"/>
  <c r="O121" i="19"/>
  <c r="P121" i="19" s="1"/>
  <c r="J122" i="19"/>
  <c r="M122" i="19"/>
  <c r="O122" i="19"/>
  <c r="J123" i="19"/>
  <c r="K123" i="19"/>
  <c r="M123" i="19"/>
  <c r="O123" i="19"/>
  <c r="J124" i="19"/>
  <c r="M124" i="19"/>
  <c r="O124" i="19"/>
  <c r="J125" i="19"/>
  <c r="M125" i="19"/>
  <c r="O125" i="19"/>
  <c r="J126" i="19"/>
  <c r="L126" i="19"/>
  <c r="P126" i="19" s="1"/>
  <c r="M126" i="19"/>
  <c r="O126" i="19"/>
  <c r="J127" i="19"/>
  <c r="M127" i="19"/>
  <c r="O127" i="19"/>
  <c r="J128" i="19"/>
  <c r="K128" i="19"/>
  <c r="M128" i="19"/>
  <c r="O128" i="19" s="1"/>
  <c r="J129" i="19"/>
  <c r="K129" i="19"/>
  <c r="M129" i="19"/>
  <c r="O129" i="19"/>
  <c r="J130" i="19"/>
  <c r="K130" i="19"/>
  <c r="M130" i="19"/>
  <c r="O130" i="19"/>
  <c r="J131" i="19"/>
  <c r="O131" i="19"/>
  <c r="J132" i="19"/>
  <c r="O132" i="19"/>
  <c r="J133" i="19"/>
  <c r="K133" i="19"/>
  <c r="L133" i="19"/>
  <c r="O133" i="19"/>
  <c r="P133" i="19"/>
  <c r="J134" i="19"/>
  <c r="O134" i="19"/>
  <c r="J135" i="19"/>
  <c r="K135" i="19"/>
  <c r="L135" i="19"/>
  <c r="M135" i="19"/>
  <c r="O135" i="19"/>
  <c r="P135" i="19" s="1"/>
  <c r="J136" i="19"/>
  <c r="K136" i="19"/>
  <c r="L136" i="19"/>
  <c r="P136" i="19" s="1"/>
  <c r="M136" i="19"/>
  <c r="O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K152" i="19"/>
  <c r="J153" i="19"/>
  <c r="J154" i="19"/>
  <c r="J155" i="19"/>
  <c r="M155" i="19"/>
  <c r="O155" i="19" s="1"/>
  <c r="J156" i="19"/>
  <c r="K156" i="19"/>
  <c r="L156" i="19"/>
  <c r="P156" i="19" s="1"/>
  <c r="O156" i="19"/>
  <c r="J157" i="19"/>
  <c r="M157" i="19"/>
  <c r="O157" i="19" s="1"/>
  <c r="J158" i="19"/>
  <c r="M158" i="19"/>
  <c r="O158" i="19"/>
  <c r="J159" i="19"/>
  <c r="M159" i="19"/>
  <c r="O159" i="19" s="1"/>
  <c r="J160" i="19"/>
  <c r="M160" i="19"/>
  <c r="O160" i="19" s="1"/>
  <c r="J161" i="19"/>
  <c r="M161" i="19"/>
  <c r="O161" i="19" s="1"/>
  <c r="J162" i="19"/>
  <c r="M162" i="19"/>
  <c r="O162" i="19"/>
  <c r="J163" i="19"/>
  <c r="M163" i="19"/>
  <c r="O163" i="19" s="1"/>
  <c r="J164" i="19"/>
  <c r="M164" i="19"/>
  <c r="O164" i="19" s="1"/>
  <c r="J165" i="19"/>
  <c r="M165" i="19"/>
  <c r="O165" i="19"/>
  <c r="J166" i="19"/>
  <c r="M166" i="19"/>
  <c r="O166" i="19"/>
  <c r="J167" i="19"/>
  <c r="M167" i="19"/>
  <c r="O167" i="19" s="1"/>
  <c r="J168" i="19"/>
  <c r="M168" i="19"/>
  <c r="O168" i="19" s="1"/>
  <c r="J169" i="19"/>
  <c r="K169" i="19"/>
  <c r="M169" i="19"/>
  <c r="O169" i="19"/>
  <c r="J170" i="19"/>
  <c r="K170" i="19"/>
  <c r="M170" i="19"/>
  <c r="O170" i="19"/>
  <c r="P170" i="19"/>
  <c r="J171" i="19"/>
  <c r="M171" i="19"/>
  <c r="O171" i="19" s="1"/>
  <c r="J172" i="19"/>
  <c r="M172" i="19"/>
  <c r="O172" i="19" s="1"/>
  <c r="J173" i="19"/>
  <c r="M173" i="19"/>
  <c r="O173" i="19" s="1"/>
  <c r="J174" i="19"/>
  <c r="M174" i="19"/>
  <c r="O174" i="19"/>
  <c r="J175" i="19"/>
  <c r="K175" i="19"/>
  <c r="L175" i="19"/>
  <c r="M175" i="19"/>
  <c r="O175" i="19" s="1"/>
  <c r="J176" i="19"/>
  <c r="K176" i="19"/>
  <c r="L176" i="19"/>
  <c r="M176" i="19"/>
  <c r="O176" i="19"/>
  <c r="J177" i="19"/>
  <c r="K177" i="19"/>
  <c r="L177" i="19"/>
  <c r="M177" i="19"/>
  <c r="O177" i="19"/>
  <c r="P177" i="19" s="1"/>
  <c r="J178" i="19"/>
  <c r="M178" i="19"/>
  <c r="O178" i="19"/>
  <c r="J179" i="19"/>
  <c r="M179" i="19"/>
  <c r="O179" i="19" s="1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K192" i="19"/>
  <c r="M192" i="19"/>
  <c r="O192" i="19"/>
  <c r="J193" i="19"/>
  <c r="K193" i="19"/>
  <c r="L193" i="19"/>
  <c r="M193" i="19"/>
  <c r="O193" i="19"/>
  <c r="P193" i="19" s="1"/>
  <c r="J194" i="19"/>
  <c r="K194" i="19"/>
  <c r="L194" i="19"/>
  <c r="M194" i="19"/>
  <c r="O194" i="19"/>
  <c r="P194" i="19"/>
  <c r="J195" i="19"/>
  <c r="K195" i="19"/>
  <c r="L195" i="19"/>
  <c r="P195" i="19" s="1"/>
  <c r="M195" i="19"/>
  <c r="O195" i="19" s="1"/>
  <c r="J196" i="19"/>
  <c r="K196" i="19"/>
  <c r="L196" i="19"/>
  <c r="P196" i="19" s="1"/>
  <c r="M196" i="19"/>
  <c r="O196" i="19"/>
  <c r="J197" i="19"/>
  <c r="M197" i="19"/>
  <c r="O197" i="19" s="1"/>
  <c r="J198" i="19"/>
  <c r="M198" i="19"/>
  <c r="O198" i="19"/>
  <c r="J199" i="19"/>
  <c r="M199" i="19"/>
  <c r="O199" i="19" s="1"/>
  <c r="J200" i="19"/>
  <c r="M200" i="19"/>
  <c r="O200" i="19" s="1"/>
  <c r="J201" i="19"/>
  <c r="M201" i="19"/>
  <c r="O201" i="19" s="1"/>
  <c r="J202" i="19"/>
  <c r="M202" i="19"/>
  <c r="O202" i="19"/>
  <c r="J203" i="19"/>
  <c r="K203" i="19"/>
  <c r="L203" i="19"/>
  <c r="P203" i="19" s="1"/>
  <c r="M203" i="19"/>
  <c r="O203" i="19" s="1"/>
  <c r="J204" i="19"/>
  <c r="M204" i="19"/>
  <c r="O204" i="19"/>
  <c r="J205" i="19"/>
  <c r="M205" i="19"/>
  <c r="O205" i="19"/>
  <c r="J206" i="19"/>
  <c r="M206" i="19"/>
  <c r="O206" i="19"/>
  <c r="J207" i="19"/>
  <c r="M207" i="19"/>
  <c r="O207" i="19" s="1"/>
  <c r="J208" i="19"/>
  <c r="K208" i="19"/>
  <c r="L208" i="19"/>
  <c r="M208" i="19"/>
  <c r="O208" i="19" s="1"/>
  <c r="P208" i="19"/>
  <c r="J209" i="19"/>
  <c r="K209" i="19"/>
  <c r="L209" i="19"/>
  <c r="M209" i="19"/>
  <c r="O209" i="19" s="1"/>
  <c r="P209" i="19"/>
  <c r="J210" i="19"/>
  <c r="M210" i="19"/>
  <c r="O210" i="19"/>
  <c r="J211" i="19"/>
  <c r="M211" i="19"/>
  <c r="O211" i="19" s="1"/>
  <c r="J212" i="19"/>
  <c r="M212" i="19"/>
  <c r="O212" i="19"/>
  <c r="J213" i="19"/>
  <c r="J214" i="19"/>
  <c r="J215" i="19"/>
  <c r="J216" i="19"/>
  <c r="J217" i="19"/>
  <c r="J218" i="19"/>
  <c r="J219" i="19"/>
  <c r="K219" i="19"/>
  <c r="L219" i="19"/>
  <c r="J220" i="19"/>
  <c r="J221" i="19"/>
  <c r="J222" i="19"/>
  <c r="J223" i="19"/>
  <c r="K223" i="19"/>
  <c r="L223" i="19"/>
  <c r="M223" i="19"/>
  <c r="O223" i="19" s="1"/>
  <c r="J224" i="19"/>
  <c r="K224" i="19"/>
  <c r="L224" i="19"/>
  <c r="M224" i="19"/>
  <c r="O224" i="19" s="1"/>
  <c r="P224" i="19" s="1"/>
  <c r="J225" i="19"/>
  <c r="K225" i="19"/>
  <c r="L225" i="19"/>
  <c r="M225" i="19"/>
  <c r="O225" i="19"/>
  <c r="P225" i="19"/>
  <c r="J226" i="19"/>
  <c r="K226" i="19"/>
  <c r="L226" i="19"/>
  <c r="P226" i="19" s="1"/>
  <c r="M226" i="19"/>
  <c r="O226" i="19" s="1"/>
  <c r="J227" i="19"/>
  <c r="K227" i="19"/>
  <c r="L227" i="19"/>
  <c r="M227" i="19"/>
  <c r="O227" i="19" s="1"/>
  <c r="J228" i="19"/>
  <c r="K228" i="19"/>
  <c r="L228" i="19"/>
  <c r="M228" i="19"/>
  <c r="O228" i="19"/>
  <c r="P228" i="19" s="1"/>
  <c r="J229" i="19"/>
  <c r="K229" i="19"/>
  <c r="L229" i="19"/>
  <c r="M229" i="19"/>
  <c r="O229" i="19"/>
  <c r="P229" i="19"/>
  <c r="J230" i="19"/>
  <c r="K230" i="19"/>
  <c r="L230" i="19"/>
  <c r="P230" i="19" s="1"/>
  <c r="M230" i="19"/>
  <c r="O230" i="19" s="1"/>
  <c r="J231" i="19"/>
  <c r="K231" i="19"/>
  <c r="L231" i="19"/>
  <c r="M231" i="19"/>
  <c r="O231" i="19"/>
  <c r="J232" i="19"/>
  <c r="K232" i="19"/>
  <c r="L232" i="19"/>
  <c r="M232" i="19"/>
  <c r="O232" i="19" s="1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M251" i="19"/>
  <c r="O251" i="19" s="1"/>
  <c r="J252" i="19"/>
  <c r="M252" i="19"/>
  <c r="O252" i="19" s="1"/>
  <c r="J253" i="19"/>
  <c r="M253" i="19"/>
  <c r="O253" i="19"/>
  <c r="J254" i="19"/>
  <c r="M254" i="19"/>
  <c r="O254" i="19" s="1"/>
  <c r="J255" i="19"/>
  <c r="M255" i="19"/>
  <c r="O255" i="19" s="1"/>
  <c r="J256" i="19"/>
  <c r="K256" i="19"/>
  <c r="L256" i="19"/>
  <c r="M256" i="19"/>
  <c r="O256" i="19"/>
  <c r="P256" i="19" s="1"/>
  <c r="J257" i="19"/>
  <c r="K257" i="19"/>
  <c r="L257" i="19"/>
  <c r="M257" i="19"/>
  <c r="O257" i="19"/>
  <c r="P257" i="19"/>
  <c r="J258" i="19"/>
  <c r="K258" i="19"/>
  <c r="L258" i="19"/>
  <c r="P258" i="19" s="1"/>
  <c r="M258" i="19"/>
  <c r="O258" i="19" s="1"/>
  <c r="J259" i="19"/>
  <c r="K259" i="19"/>
  <c r="L259" i="19"/>
  <c r="M259" i="19"/>
  <c r="O259" i="19"/>
  <c r="J260" i="19"/>
  <c r="K260" i="19"/>
  <c r="L260" i="19"/>
  <c r="P260" i="19" s="1"/>
  <c r="M260" i="19"/>
  <c r="O260" i="19" s="1"/>
  <c r="J261" i="19"/>
  <c r="K261" i="19"/>
  <c r="L261" i="19"/>
  <c r="M261" i="19"/>
  <c r="O261" i="19"/>
  <c r="P261" i="19"/>
  <c r="J262" i="19"/>
  <c r="K262" i="19"/>
  <c r="L262" i="19"/>
  <c r="M262" i="19"/>
  <c r="O262" i="19" s="1"/>
  <c r="J263" i="19"/>
  <c r="K263" i="19"/>
  <c r="L263" i="19"/>
  <c r="M263" i="19"/>
  <c r="O263" i="19" s="1"/>
  <c r="J264" i="19"/>
  <c r="K264" i="19"/>
  <c r="L264" i="19"/>
  <c r="P264" i="19" s="1"/>
  <c r="M264" i="19"/>
  <c r="O264" i="19"/>
  <c r="J265" i="19"/>
  <c r="K265" i="19"/>
  <c r="J266" i="19"/>
  <c r="K266" i="19"/>
  <c r="L266" i="19"/>
  <c r="J267" i="19"/>
  <c r="J268" i="19"/>
  <c r="J269" i="19"/>
  <c r="J270" i="19"/>
  <c r="J271" i="19"/>
  <c r="J272" i="19"/>
  <c r="J273" i="19"/>
  <c r="J274" i="19"/>
  <c r="K274" i="19"/>
  <c r="L274" i="19"/>
  <c r="J275" i="19"/>
  <c r="J276" i="19"/>
  <c r="J277" i="19"/>
  <c r="J278" i="19"/>
  <c r="J279" i="19"/>
  <c r="J280" i="19"/>
  <c r="M280" i="19"/>
  <c r="O280" i="19" s="1"/>
  <c r="J281" i="19"/>
  <c r="M281" i="19"/>
  <c r="O281" i="19"/>
  <c r="J282" i="19"/>
  <c r="M282" i="19"/>
  <c r="O282" i="19" s="1"/>
  <c r="J283" i="19"/>
  <c r="M283" i="19"/>
  <c r="O283" i="19" s="1"/>
  <c r="J284" i="19"/>
  <c r="M284" i="19"/>
  <c r="O284" i="19"/>
  <c r="J285" i="19"/>
  <c r="M285" i="19"/>
  <c r="O285" i="19"/>
  <c r="J286" i="19"/>
  <c r="M286" i="19"/>
  <c r="O286" i="19" s="1"/>
  <c r="J287" i="19"/>
  <c r="M287" i="19"/>
  <c r="O287" i="19" s="1"/>
  <c r="J288" i="19"/>
  <c r="M288" i="19"/>
  <c r="O288" i="19"/>
  <c r="J289" i="19"/>
  <c r="M289" i="19"/>
  <c r="O289" i="19"/>
  <c r="J290" i="19"/>
  <c r="M290" i="19"/>
  <c r="O290" i="19" s="1"/>
  <c r="J291" i="19"/>
  <c r="M291" i="19"/>
  <c r="O291" i="19" s="1"/>
  <c r="J292" i="19"/>
  <c r="M292" i="19"/>
  <c r="O292" i="19" s="1"/>
  <c r="J293" i="19"/>
  <c r="K293" i="19"/>
  <c r="L293" i="19"/>
  <c r="O293" i="19"/>
  <c r="P293" i="19"/>
  <c r="J294" i="19"/>
  <c r="K294" i="19"/>
  <c r="L294" i="19"/>
  <c r="P294" i="19" s="1"/>
  <c r="O294" i="19"/>
  <c r="J295" i="19"/>
  <c r="K295" i="19"/>
  <c r="L295" i="19"/>
  <c r="O295" i="19"/>
  <c r="P295" i="19"/>
  <c r="J296" i="19"/>
  <c r="K296" i="19"/>
  <c r="L296" i="19"/>
  <c r="P296" i="19" s="1"/>
  <c r="O296" i="19"/>
  <c r="J297" i="19"/>
  <c r="K297" i="19"/>
  <c r="L297" i="19"/>
  <c r="O297" i="19"/>
  <c r="P297" i="19" s="1"/>
  <c r="J298" i="19"/>
  <c r="K298" i="19"/>
  <c r="L298" i="19"/>
  <c r="O298" i="19"/>
  <c r="P298" i="19" s="1"/>
  <c r="J299" i="19"/>
  <c r="K299" i="19"/>
  <c r="L299" i="19"/>
  <c r="P299" i="19" s="1"/>
  <c r="O299" i="19"/>
  <c r="J300" i="19"/>
  <c r="K300" i="19"/>
  <c r="L300" i="19"/>
  <c r="P300" i="19" s="1"/>
  <c r="O300" i="19"/>
  <c r="J301" i="19"/>
  <c r="K301" i="19"/>
  <c r="L301" i="19"/>
  <c r="O301" i="19"/>
  <c r="P301" i="19"/>
  <c r="J302" i="19"/>
  <c r="M302" i="19"/>
  <c r="O302" i="19" s="1"/>
  <c r="J303" i="19"/>
  <c r="K303" i="19"/>
  <c r="M303" i="19"/>
  <c r="O303" i="19" s="1"/>
  <c r="J304" i="19"/>
  <c r="M304" i="19"/>
  <c r="O304" i="19"/>
  <c r="J305" i="19"/>
  <c r="M305" i="19"/>
  <c r="O305" i="19"/>
  <c r="J306" i="19"/>
  <c r="L306" i="19"/>
  <c r="P306" i="19" s="1"/>
  <c r="M306" i="19"/>
  <c r="O306" i="19" s="1"/>
  <c r="J307" i="19"/>
  <c r="M307" i="19"/>
  <c r="O307" i="19"/>
  <c r="J308" i="19"/>
  <c r="K308" i="19"/>
  <c r="L308" i="19"/>
  <c r="M308" i="19"/>
  <c r="O308" i="19" s="1"/>
  <c r="P308" i="19" s="1"/>
  <c r="J309" i="19"/>
  <c r="M309" i="19"/>
  <c r="O309" i="19"/>
  <c r="J310" i="19"/>
  <c r="M310" i="19"/>
  <c r="O310" i="19"/>
  <c r="J311" i="19"/>
  <c r="M311" i="19"/>
  <c r="O311" i="19" s="1"/>
  <c r="J312" i="19"/>
  <c r="K312" i="19"/>
  <c r="M312" i="19"/>
  <c r="O312" i="19"/>
  <c r="J313" i="19"/>
  <c r="M313" i="19"/>
  <c r="O313" i="19"/>
  <c r="J314" i="19"/>
  <c r="M314" i="19"/>
  <c r="O314" i="19"/>
  <c r="J315" i="19"/>
  <c r="K315" i="19"/>
  <c r="L315" i="19"/>
  <c r="M315" i="19"/>
  <c r="O315" i="19"/>
  <c r="J316" i="19"/>
  <c r="K316" i="19"/>
  <c r="L316" i="19"/>
  <c r="M316" i="19"/>
  <c r="O316" i="19" s="1"/>
  <c r="P316" i="19" s="1"/>
  <c r="J317" i="19"/>
  <c r="K317" i="19"/>
  <c r="L317" i="19"/>
  <c r="M317" i="19"/>
  <c r="O317" i="19"/>
  <c r="P317" i="19" s="1"/>
  <c r="J318" i="19"/>
  <c r="K318" i="19"/>
  <c r="L318" i="19"/>
  <c r="P318" i="19" s="1"/>
  <c r="M318" i="19"/>
  <c r="O318" i="19"/>
  <c r="J319" i="19"/>
  <c r="M319" i="19"/>
  <c r="O319" i="19"/>
  <c r="J320" i="19"/>
  <c r="M320" i="19"/>
  <c r="O320" i="19" s="1"/>
  <c r="J321" i="19"/>
  <c r="K321" i="19"/>
  <c r="L321" i="19"/>
  <c r="P321" i="19" s="1"/>
  <c r="O321" i="19"/>
  <c r="J322" i="19"/>
  <c r="K322" i="19"/>
  <c r="L322" i="19"/>
  <c r="P322" i="19" s="1"/>
  <c r="O322" i="19"/>
  <c r="J323" i="19"/>
  <c r="K323" i="19"/>
  <c r="L323" i="19"/>
  <c r="O323" i="19"/>
  <c r="P323" i="19"/>
  <c r="J324" i="19"/>
  <c r="K324" i="19"/>
  <c r="L324" i="19"/>
  <c r="O324" i="19"/>
  <c r="J325" i="19"/>
  <c r="K325" i="19"/>
  <c r="L325" i="19"/>
  <c r="O325" i="19"/>
  <c r="J326" i="19"/>
  <c r="K326" i="19"/>
  <c r="L326" i="19"/>
  <c r="O326" i="19"/>
  <c r="P326" i="19"/>
  <c r="J327" i="19"/>
  <c r="M327" i="19"/>
  <c r="O327" i="19" s="1"/>
  <c r="J328" i="19"/>
  <c r="K328" i="19"/>
  <c r="L328" i="19"/>
  <c r="P328" i="19" s="1"/>
  <c r="M328" i="19"/>
  <c r="O328" i="19" s="1"/>
  <c r="J329" i="19"/>
  <c r="K329" i="19"/>
  <c r="M329" i="19"/>
  <c r="O329" i="19"/>
  <c r="J330" i="19"/>
  <c r="M330" i="19"/>
  <c r="O330" i="19"/>
  <c r="J331" i="19"/>
  <c r="M331" i="19"/>
  <c r="O331" i="19" s="1"/>
  <c r="J2" i="18"/>
  <c r="O2" i="18" s="1"/>
  <c r="K5" i="19" s="1"/>
  <c r="K2" i="18"/>
  <c r="L2" i="18"/>
  <c r="M2" i="18"/>
  <c r="Q2" i="18"/>
  <c r="R2" i="18"/>
  <c r="V2" i="18"/>
  <c r="AD2" i="18"/>
  <c r="J3" i="18"/>
  <c r="O3" i="18" s="1"/>
  <c r="K35" i="19" s="1"/>
  <c r="K3" i="18"/>
  <c r="N3" i="18" s="1"/>
  <c r="L3" i="18"/>
  <c r="M3" i="18"/>
  <c r="P3" i="18"/>
  <c r="L35" i="19" s="1"/>
  <c r="Q3" i="18"/>
  <c r="R3" i="18"/>
  <c r="S3" i="18" s="1"/>
  <c r="T3" i="18"/>
  <c r="U3" i="18"/>
  <c r="W3" i="18"/>
  <c r="X3" i="18"/>
  <c r="AD3" i="18"/>
  <c r="J4" i="18"/>
  <c r="M4" i="18" s="1"/>
  <c r="K4" i="18"/>
  <c r="L4" i="18"/>
  <c r="O4" i="18"/>
  <c r="K36" i="19" s="1"/>
  <c r="R4" i="18" s="1"/>
  <c r="P4" i="18"/>
  <c r="Q4" i="18"/>
  <c r="W4" i="18"/>
  <c r="X4" i="18"/>
  <c r="AD4" i="18"/>
  <c r="J5" i="18"/>
  <c r="M5" i="18" s="1"/>
  <c r="K5" i="18"/>
  <c r="U5" i="18" s="1"/>
  <c r="L5" i="18"/>
  <c r="Q5" i="18"/>
  <c r="V5" i="18"/>
  <c r="AD5" i="18"/>
  <c r="J6" i="18"/>
  <c r="O6" i="18" s="1"/>
  <c r="K126" i="19" s="1"/>
  <c r="R6" i="18" s="1"/>
  <c r="S6" i="18" s="1"/>
  <c r="K6" i="18"/>
  <c r="L6" i="18"/>
  <c r="M6" i="18"/>
  <c r="N6" i="18"/>
  <c r="P6" i="18"/>
  <c r="Q6" i="18"/>
  <c r="U6" i="18"/>
  <c r="V6" i="18"/>
  <c r="W6" i="18"/>
  <c r="X6" i="18"/>
  <c r="AD6" i="18"/>
  <c r="J7" i="18"/>
  <c r="K7" i="18"/>
  <c r="L7" i="18"/>
  <c r="M7" i="18"/>
  <c r="N7" i="18"/>
  <c r="O7" i="18"/>
  <c r="K127" i="19" s="1"/>
  <c r="R7" i="18" s="1"/>
  <c r="S7" i="18" s="1"/>
  <c r="P7" i="18"/>
  <c r="L127" i="19" s="1"/>
  <c r="P127" i="19" s="1"/>
  <c r="Q7" i="18"/>
  <c r="T7" i="18"/>
  <c r="U7" i="18"/>
  <c r="V7" i="18"/>
  <c r="W7" i="18"/>
  <c r="X7" i="18"/>
  <c r="AD7" i="18"/>
  <c r="J8" i="18"/>
  <c r="K8" i="18"/>
  <c r="L8" i="18"/>
  <c r="M8" i="18"/>
  <c r="O8" i="18"/>
  <c r="K38" i="19" s="1"/>
  <c r="R8" i="18" s="1"/>
  <c r="P8" i="18"/>
  <c r="Q8" i="18"/>
  <c r="U8" i="18"/>
  <c r="X8" i="18"/>
  <c r="AD8" i="18"/>
  <c r="J9" i="18"/>
  <c r="M9" i="18" s="1"/>
  <c r="K9" i="18"/>
  <c r="W9" i="18" s="1"/>
  <c r="L9" i="18"/>
  <c r="O9" i="18"/>
  <c r="K153" i="19" s="1"/>
  <c r="Q9" i="18"/>
  <c r="R9" i="18"/>
  <c r="V9" i="18"/>
  <c r="AD9" i="18"/>
  <c r="J10" i="18"/>
  <c r="K10" i="18"/>
  <c r="Q10" i="18"/>
  <c r="R10" i="18"/>
  <c r="U10" i="18"/>
  <c r="V10" i="18"/>
  <c r="J11" i="18"/>
  <c r="K11" i="18"/>
  <c r="P11" i="18"/>
  <c r="T11" i="18" s="1"/>
  <c r="Q11" i="18"/>
  <c r="R11" i="18"/>
  <c r="S11" i="18" s="1"/>
  <c r="U11" i="18"/>
  <c r="V11" i="18"/>
  <c r="W11" i="18"/>
  <c r="X11" i="18"/>
  <c r="Y11" i="18"/>
  <c r="J12" i="18"/>
  <c r="K12" i="18"/>
  <c r="Q12" i="18"/>
  <c r="R12" i="18"/>
  <c r="V12" i="18"/>
  <c r="J13" i="18"/>
  <c r="K13" i="18"/>
  <c r="P13" i="18"/>
  <c r="L123" i="19" s="1"/>
  <c r="Q13" i="18"/>
  <c r="R13" i="18"/>
  <c r="S13" i="18"/>
  <c r="U13" i="18"/>
  <c r="V13" i="18"/>
  <c r="Y13" i="18" s="1"/>
  <c r="W13" i="18"/>
  <c r="X13" i="18"/>
  <c r="J14" i="18"/>
  <c r="K14" i="18"/>
  <c r="Q14" i="18"/>
  <c r="R14" i="18"/>
  <c r="U14" i="18"/>
  <c r="W14" i="18"/>
  <c r="J15" i="18"/>
  <c r="K15" i="18"/>
  <c r="P15" i="18"/>
  <c r="T15" i="18" s="1"/>
  <c r="Q15" i="18"/>
  <c r="R15" i="18"/>
  <c r="S15" i="18" s="1"/>
  <c r="U15" i="18"/>
  <c r="V15" i="18"/>
  <c r="W15" i="18"/>
  <c r="X15" i="18"/>
  <c r="Y15" i="18"/>
  <c r="J16" i="18"/>
  <c r="K16" i="18"/>
  <c r="Q16" i="18"/>
  <c r="R16" i="18"/>
  <c r="J17" i="18"/>
  <c r="K17" i="18"/>
  <c r="P17" i="18"/>
  <c r="L170" i="19" s="1"/>
  <c r="Q17" i="18"/>
  <c r="R17" i="18"/>
  <c r="S17" i="18" s="1"/>
  <c r="U17" i="18"/>
  <c r="Y17" i="18" s="1"/>
  <c r="V17" i="18"/>
  <c r="W17" i="18"/>
  <c r="X17" i="18"/>
  <c r="J18" i="18"/>
  <c r="K18" i="18"/>
  <c r="V18" i="18" s="1"/>
  <c r="Q18" i="18"/>
  <c r="R18" i="18"/>
  <c r="U18" i="18"/>
  <c r="W18" i="18"/>
  <c r="J19" i="18"/>
  <c r="K19" i="18"/>
  <c r="P19" i="18"/>
  <c r="L90" i="19" s="1"/>
  <c r="P90" i="19" s="1"/>
  <c r="Q19" i="18"/>
  <c r="R19" i="18"/>
  <c r="S19" i="18" s="1"/>
  <c r="U19" i="18"/>
  <c r="Y19" i="18" s="1"/>
  <c r="V19" i="18"/>
  <c r="W19" i="18"/>
  <c r="X19" i="18"/>
  <c r="J20" i="18"/>
  <c r="K20" i="18"/>
  <c r="Q20" i="18"/>
  <c r="R20" i="18"/>
  <c r="V20" i="18"/>
  <c r="J21" i="18"/>
  <c r="K21" i="18"/>
  <c r="P21" i="18"/>
  <c r="L128" i="19" s="1"/>
  <c r="Q21" i="18"/>
  <c r="R21" i="18"/>
  <c r="S21" i="18"/>
  <c r="U21" i="18"/>
  <c r="V21" i="18"/>
  <c r="W21" i="18"/>
  <c r="X21" i="18"/>
  <c r="Y21" i="18"/>
  <c r="J22" i="18"/>
  <c r="K22" i="18"/>
  <c r="U22" i="18" s="1"/>
  <c r="Q22" i="18"/>
  <c r="R22" i="18"/>
  <c r="V22" i="18"/>
  <c r="W22" i="18"/>
  <c r="J23" i="18"/>
  <c r="K23" i="18"/>
  <c r="P23" i="18"/>
  <c r="L91" i="19" s="1"/>
  <c r="P91" i="19" s="1"/>
  <c r="Q23" i="18"/>
  <c r="R23" i="18"/>
  <c r="S23" i="18"/>
  <c r="U23" i="18"/>
  <c r="V23" i="18"/>
  <c r="W23" i="18"/>
  <c r="X23" i="18"/>
  <c r="Y23" i="18"/>
  <c r="J24" i="18"/>
  <c r="K24" i="18"/>
  <c r="Q24" i="18"/>
  <c r="R24" i="18"/>
  <c r="U24" i="18"/>
  <c r="V24" i="18"/>
  <c r="J25" i="18"/>
  <c r="K25" i="18"/>
  <c r="P25" i="18"/>
  <c r="Q25" i="18"/>
  <c r="R25" i="18"/>
  <c r="S25" i="18"/>
  <c r="U25" i="18"/>
  <c r="V25" i="18"/>
  <c r="Y25" i="18" s="1"/>
  <c r="W25" i="18"/>
  <c r="X25" i="18"/>
  <c r="J26" i="18"/>
  <c r="K26" i="18"/>
  <c r="Q26" i="18"/>
  <c r="R26" i="18"/>
  <c r="U26" i="18"/>
  <c r="J27" i="18"/>
  <c r="K27" i="18"/>
  <c r="P27" i="18"/>
  <c r="L23" i="19" s="1"/>
  <c r="P23" i="19" s="1"/>
  <c r="Q27" i="18"/>
  <c r="R27" i="18"/>
  <c r="S27" i="18" s="1"/>
  <c r="U27" i="18"/>
  <c r="V27" i="18"/>
  <c r="W27" i="18"/>
  <c r="X27" i="18"/>
  <c r="Y27" i="18"/>
  <c r="J28" i="18"/>
  <c r="K28" i="18"/>
  <c r="Q28" i="18"/>
  <c r="R28" i="18"/>
  <c r="V28" i="18"/>
  <c r="J29" i="18"/>
  <c r="K29" i="18"/>
  <c r="P29" i="18"/>
  <c r="T29" i="18" s="1"/>
  <c r="Q29" i="18"/>
  <c r="R29" i="18"/>
  <c r="S29" i="18"/>
  <c r="U29" i="18"/>
  <c r="Y29" i="18" s="1"/>
  <c r="V29" i="18"/>
  <c r="W29" i="18"/>
  <c r="X29" i="18"/>
  <c r="J30" i="18"/>
  <c r="K30" i="18"/>
  <c r="Q30" i="18"/>
  <c r="R30" i="18"/>
  <c r="U30" i="18"/>
  <c r="W30" i="18"/>
  <c r="J31" i="18"/>
  <c r="K31" i="18"/>
  <c r="P31" i="18"/>
  <c r="Q31" i="18"/>
  <c r="R31" i="18"/>
  <c r="S31" i="18" s="1"/>
  <c r="U31" i="18"/>
  <c r="V31" i="18"/>
  <c r="W31" i="18"/>
  <c r="X31" i="18"/>
  <c r="Y31" i="18"/>
  <c r="J32" i="18"/>
  <c r="K32" i="18"/>
  <c r="Q32" i="18"/>
  <c r="R32" i="18"/>
  <c r="J33" i="18"/>
  <c r="K33" i="18"/>
  <c r="P33" i="18"/>
  <c r="L48" i="19" s="1"/>
  <c r="Q33" i="18"/>
  <c r="R33" i="18"/>
  <c r="S33" i="18" s="1"/>
  <c r="U33" i="18"/>
  <c r="Y33" i="18" s="1"/>
  <c r="V33" i="18"/>
  <c r="W33" i="18"/>
  <c r="X33" i="18"/>
  <c r="J34" i="18"/>
  <c r="K34" i="18"/>
  <c r="Q34" i="18"/>
  <c r="R34" i="18"/>
  <c r="U34" i="18"/>
  <c r="V34" i="18"/>
  <c r="W34" i="18"/>
  <c r="J35" i="18"/>
  <c r="K35" i="18"/>
  <c r="P35" i="18"/>
  <c r="L63" i="19" s="1"/>
  <c r="Q35" i="18"/>
  <c r="R35" i="18"/>
  <c r="S35" i="18" s="1"/>
  <c r="U35" i="18"/>
  <c r="Y35" i="18" s="1"/>
  <c r="V35" i="18"/>
  <c r="W35" i="18"/>
  <c r="X35" i="18"/>
  <c r="J36" i="18"/>
  <c r="K36" i="18"/>
  <c r="Q36" i="18"/>
  <c r="R36" i="18"/>
  <c r="V36" i="18"/>
  <c r="J37" i="18"/>
  <c r="K37" i="18"/>
  <c r="P37" i="18"/>
  <c r="L43" i="19" s="1"/>
  <c r="Q37" i="18"/>
  <c r="R37" i="18"/>
  <c r="S37" i="18"/>
  <c r="U37" i="18"/>
  <c r="V37" i="18"/>
  <c r="W37" i="18"/>
  <c r="X37" i="18"/>
  <c r="Y37" i="18"/>
  <c r="J38" i="18"/>
  <c r="K38" i="18"/>
  <c r="U38" i="18" s="1"/>
  <c r="Q38" i="18"/>
  <c r="R38" i="18"/>
  <c r="V38" i="18"/>
  <c r="W38" i="18"/>
  <c r="J39" i="18"/>
  <c r="K39" i="18"/>
  <c r="P39" i="18"/>
  <c r="T39" i="18" s="1"/>
  <c r="Q39" i="18"/>
  <c r="R39" i="18"/>
  <c r="S39" i="18"/>
  <c r="U39" i="18"/>
  <c r="Y39" i="18" s="1"/>
  <c r="V39" i="18"/>
  <c r="W39" i="18"/>
  <c r="X39" i="18"/>
  <c r="J40" i="18"/>
  <c r="K40" i="18"/>
  <c r="Q40" i="18"/>
  <c r="R40" i="18"/>
  <c r="U40" i="18"/>
  <c r="V40" i="18"/>
  <c r="W40" i="18"/>
  <c r="J41" i="18"/>
  <c r="K41" i="18"/>
  <c r="P41" i="18" s="1"/>
  <c r="L41" i="18"/>
  <c r="M41" i="18"/>
  <c r="N41" i="18"/>
  <c r="O41" i="18"/>
  <c r="K47" i="19" s="1"/>
  <c r="Q41" i="18"/>
  <c r="R41" i="18"/>
  <c r="S41" i="18" s="1"/>
  <c r="U41" i="18"/>
  <c r="V41" i="18"/>
  <c r="W41" i="18"/>
  <c r="AD41" i="18"/>
  <c r="J42" i="18"/>
  <c r="O42" i="18" s="1"/>
  <c r="K50" i="19" s="1"/>
  <c r="R42" i="18" s="1"/>
  <c r="K42" i="18"/>
  <c r="W42" i="18" s="1"/>
  <c r="L42" i="18"/>
  <c r="M42" i="18"/>
  <c r="N42" i="18"/>
  <c r="P42" i="18"/>
  <c r="L50" i="19" s="1"/>
  <c r="Q42" i="18"/>
  <c r="U42" i="18"/>
  <c r="Y42" i="18" s="1"/>
  <c r="V42" i="18"/>
  <c r="X42" i="18"/>
  <c r="AD42" i="18"/>
  <c r="J43" i="18"/>
  <c r="K43" i="18"/>
  <c r="L43" i="18"/>
  <c r="M43" i="18"/>
  <c r="O43" i="18"/>
  <c r="K49" i="19" s="1"/>
  <c r="R43" i="18" s="1"/>
  <c r="P43" i="18"/>
  <c r="Q43" i="18"/>
  <c r="U43" i="18"/>
  <c r="X43" i="18"/>
  <c r="AD43" i="18"/>
  <c r="J44" i="18"/>
  <c r="M44" i="18" s="1"/>
  <c r="K44" i="18"/>
  <c r="W44" i="18" s="1"/>
  <c r="L44" i="18"/>
  <c r="O44" i="18"/>
  <c r="K59" i="19" s="1"/>
  <c r="Q44" i="18"/>
  <c r="R44" i="18"/>
  <c r="V44" i="18"/>
  <c r="AD44" i="18"/>
  <c r="J45" i="18"/>
  <c r="K45" i="18"/>
  <c r="L45" i="18"/>
  <c r="N45" i="18"/>
  <c r="Q45" i="18"/>
  <c r="U45" i="18"/>
  <c r="V45" i="18"/>
  <c r="AD45" i="18"/>
  <c r="J46" i="18"/>
  <c r="K46" i="18"/>
  <c r="L46" i="18"/>
  <c r="N46" i="18"/>
  <c r="P46" i="18"/>
  <c r="L53" i="19" s="1"/>
  <c r="Q46" i="18"/>
  <c r="U46" i="18"/>
  <c r="Y46" i="18" s="1"/>
  <c r="V46" i="18"/>
  <c r="W46" i="18"/>
  <c r="X46" i="18"/>
  <c r="AD46" i="18"/>
  <c r="J47" i="18"/>
  <c r="K47" i="18"/>
  <c r="L47" i="18"/>
  <c r="M47" i="18"/>
  <c r="O47" i="18"/>
  <c r="K57" i="19" s="1"/>
  <c r="R47" i="18" s="1"/>
  <c r="P47" i="18"/>
  <c r="Q47" i="18"/>
  <c r="S47" i="18"/>
  <c r="W47" i="18"/>
  <c r="AD47" i="18"/>
  <c r="J48" i="18"/>
  <c r="M48" i="18" s="1"/>
  <c r="K48" i="18"/>
  <c r="U48" i="18" s="1"/>
  <c r="L48" i="18"/>
  <c r="O48" i="18"/>
  <c r="K58" i="19" s="1"/>
  <c r="R48" i="18" s="1"/>
  <c r="Q48" i="18"/>
  <c r="S48" i="18"/>
  <c r="V48" i="18"/>
  <c r="W48" i="18"/>
  <c r="AD48" i="18"/>
  <c r="J49" i="18"/>
  <c r="K49" i="18"/>
  <c r="P49" i="18" s="1"/>
  <c r="L49" i="18"/>
  <c r="M49" i="18"/>
  <c r="N49" i="18"/>
  <c r="O49" i="18"/>
  <c r="K269" i="19" s="1"/>
  <c r="R49" i="18" s="1"/>
  <c r="S49" i="18" s="1"/>
  <c r="Q49" i="18"/>
  <c r="U49" i="18"/>
  <c r="V49" i="18"/>
  <c r="W49" i="18"/>
  <c r="AD49" i="18"/>
  <c r="J50" i="18"/>
  <c r="O50" i="18" s="1"/>
  <c r="K207" i="19" s="1"/>
  <c r="R50" i="18" s="1"/>
  <c r="S50" i="18" s="1"/>
  <c r="K50" i="18"/>
  <c r="W50" i="18" s="1"/>
  <c r="L50" i="18"/>
  <c r="M50" i="18"/>
  <c r="N50" i="18"/>
  <c r="P50" i="18"/>
  <c r="L207" i="19" s="1"/>
  <c r="P207" i="19" s="1"/>
  <c r="Q50" i="18"/>
  <c r="T50" i="18"/>
  <c r="U50" i="18"/>
  <c r="V50" i="18"/>
  <c r="X50" i="18"/>
  <c r="Y50" i="18"/>
  <c r="AD50" i="18"/>
  <c r="J51" i="18"/>
  <c r="K51" i="18"/>
  <c r="L51" i="18"/>
  <c r="M51" i="18"/>
  <c r="O51" i="18"/>
  <c r="K267" i="19" s="1"/>
  <c r="R51" i="18" s="1"/>
  <c r="P51" i="18"/>
  <c r="T51" i="18" s="1"/>
  <c r="Q51" i="18"/>
  <c r="U51" i="18"/>
  <c r="W51" i="18"/>
  <c r="X51" i="18"/>
  <c r="AD51" i="18"/>
  <c r="J52" i="18"/>
  <c r="M52" i="18" s="1"/>
  <c r="K52" i="18"/>
  <c r="U52" i="18" s="1"/>
  <c r="L52" i="18"/>
  <c r="N52" i="18"/>
  <c r="P52" i="18"/>
  <c r="Q52" i="18"/>
  <c r="V52" i="18"/>
  <c r="W52" i="18"/>
  <c r="X52" i="18"/>
  <c r="Y52" i="18" s="1"/>
  <c r="AD52" i="18"/>
  <c r="J53" i="18"/>
  <c r="M53" i="18" s="1"/>
  <c r="K53" i="18"/>
  <c r="L53" i="18"/>
  <c r="O53" i="18"/>
  <c r="K180" i="19" s="1"/>
  <c r="P53" i="18"/>
  <c r="Q53" i="18"/>
  <c r="R53" i="18"/>
  <c r="AD53" i="18"/>
  <c r="J54" i="18"/>
  <c r="M54" i="18" s="1"/>
  <c r="K54" i="18"/>
  <c r="L54" i="18"/>
  <c r="N54" i="18"/>
  <c r="O54" i="18"/>
  <c r="K107" i="19" s="1"/>
  <c r="R54" i="18" s="1"/>
  <c r="P54" i="18"/>
  <c r="L107" i="19" s="1"/>
  <c r="Q54" i="18"/>
  <c r="U54" i="18"/>
  <c r="V54" i="18"/>
  <c r="W54" i="18"/>
  <c r="X54" i="18"/>
  <c r="Y54" i="18" s="1"/>
  <c r="AD54" i="18"/>
  <c r="J55" i="18"/>
  <c r="K55" i="18"/>
  <c r="L55" i="18"/>
  <c r="M55" i="18"/>
  <c r="O55" i="18"/>
  <c r="K108" i="19" s="1"/>
  <c r="R55" i="18" s="1"/>
  <c r="Q55" i="18"/>
  <c r="X55" i="18"/>
  <c r="AD55" i="18"/>
  <c r="J56" i="18"/>
  <c r="M56" i="18" s="1"/>
  <c r="K56" i="18"/>
  <c r="U56" i="18" s="1"/>
  <c r="L56" i="18"/>
  <c r="N56" i="18"/>
  <c r="P56" i="18"/>
  <c r="Q56" i="18"/>
  <c r="V56" i="18"/>
  <c r="W56" i="18"/>
  <c r="X56" i="18"/>
  <c r="AD56" i="18"/>
  <c r="J57" i="18"/>
  <c r="K57" i="18"/>
  <c r="L57" i="18"/>
  <c r="N57" i="18"/>
  <c r="Q57" i="18"/>
  <c r="W57" i="18"/>
  <c r="AD57" i="18"/>
  <c r="J58" i="18"/>
  <c r="O58" i="18" s="1"/>
  <c r="K119" i="19" s="1"/>
  <c r="K58" i="18"/>
  <c r="L58" i="18"/>
  <c r="P58" i="18"/>
  <c r="Q58" i="18"/>
  <c r="R58" i="18"/>
  <c r="U58" i="18"/>
  <c r="AD58" i="18"/>
  <c r="J59" i="18"/>
  <c r="O59" i="18" s="1"/>
  <c r="K181" i="19" s="1"/>
  <c r="K59" i="18"/>
  <c r="X59" i="18" s="1"/>
  <c r="L59" i="18"/>
  <c r="M59" i="18"/>
  <c r="Q59" i="18"/>
  <c r="R59" i="18"/>
  <c r="S59" i="18" s="1"/>
  <c r="U59" i="18"/>
  <c r="W59" i="18"/>
  <c r="AD59" i="18"/>
  <c r="J60" i="18"/>
  <c r="O60" i="18" s="1"/>
  <c r="K201" i="19" s="1"/>
  <c r="R60" i="18" s="1"/>
  <c r="K60" i="18"/>
  <c r="L60" i="18"/>
  <c r="M60" i="18"/>
  <c r="N60" i="18"/>
  <c r="Q60" i="18"/>
  <c r="AD60" i="18"/>
  <c r="J61" i="18"/>
  <c r="K61" i="18"/>
  <c r="L61" i="18"/>
  <c r="N61" i="18"/>
  <c r="Q61" i="18"/>
  <c r="V61" i="18"/>
  <c r="W61" i="18"/>
  <c r="AD61" i="18"/>
  <c r="J62" i="18"/>
  <c r="O62" i="18" s="1"/>
  <c r="K304" i="19" s="1"/>
  <c r="R62" i="18" s="1"/>
  <c r="K62" i="18"/>
  <c r="L62" i="18"/>
  <c r="M62" i="18"/>
  <c r="N62" i="18"/>
  <c r="P62" i="18"/>
  <c r="L304" i="19" s="1"/>
  <c r="P304" i="19" s="1"/>
  <c r="Q62" i="18"/>
  <c r="U62" i="18"/>
  <c r="V62" i="18"/>
  <c r="W62" i="18"/>
  <c r="X62" i="18"/>
  <c r="AD62" i="18"/>
  <c r="J63" i="18"/>
  <c r="K63" i="18"/>
  <c r="L63" i="18"/>
  <c r="M63" i="18"/>
  <c r="N63" i="18"/>
  <c r="O63" i="18"/>
  <c r="K155" i="19" s="1"/>
  <c r="R63" i="18" s="1"/>
  <c r="Q63" i="18"/>
  <c r="S63" i="18"/>
  <c r="V63" i="18"/>
  <c r="W63" i="18"/>
  <c r="AD63" i="18"/>
  <c r="J64" i="18"/>
  <c r="O64" i="18" s="1"/>
  <c r="K287" i="19" s="1"/>
  <c r="R64" i="18" s="1"/>
  <c r="K64" i="18"/>
  <c r="L64" i="18"/>
  <c r="M64" i="18"/>
  <c r="Q64" i="18"/>
  <c r="AD64" i="18"/>
  <c r="J65" i="18"/>
  <c r="K65" i="18"/>
  <c r="W65" i="18" s="1"/>
  <c r="L65" i="18"/>
  <c r="N65" i="18"/>
  <c r="Q65" i="18"/>
  <c r="V65" i="18"/>
  <c r="AD65" i="18"/>
  <c r="J66" i="18"/>
  <c r="K66" i="18"/>
  <c r="L66" i="18"/>
  <c r="N66" i="18"/>
  <c r="Q66" i="18"/>
  <c r="U66" i="18"/>
  <c r="V66" i="18"/>
  <c r="AD66" i="18"/>
  <c r="J67" i="18"/>
  <c r="K67" i="18"/>
  <c r="N67" i="18" s="1"/>
  <c r="L67" i="18"/>
  <c r="P67" i="18"/>
  <c r="Q67" i="18"/>
  <c r="U67" i="18"/>
  <c r="X67" i="18"/>
  <c r="AD67" i="18"/>
  <c r="J68" i="18"/>
  <c r="M68" i="18" s="1"/>
  <c r="K68" i="18"/>
  <c r="L68" i="18"/>
  <c r="O68" i="18"/>
  <c r="K273" i="19" s="1"/>
  <c r="R68" i="18" s="1"/>
  <c r="P68" i="18"/>
  <c r="Q68" i="18"/>
  <c r="W68" i="18"/>
  <c r="X68" i="18"/>
  <c r="AD68" i="18"/>
  <c r="J69" i="18"/>
  <c r="M69" i="18" s="1"/>
  <c r="K69" i="18"/>
  <c r="U69" i="18" s="1"/>
  <c r="L69" i="18"/>
  <c r="O69" i="18"/>
  <c r="K286" i="19" s="1"/>
  <c r="R69" i="18" s="1"/>
  <c r="S69" i="18" s="1"/>
  <c r="Q69" i="18"/>
  <c r="V69" i="18"/>
  <c r="AD69" i="18"/>
  <c r="J70" i="18"/>
  <c r="O70" i="18" s="1"/>
  <c r="K96" i="19" s="1"/>
  <c r="R70" i="18" s="1"/>
  <c r="S70" i="18" s="1"/>
  <c r="K70" i="18"/>
  <c r="L70" i="18"/>
  <c r="M70" i="18"/>
  <c r="N70" i="18"/>
  <c r="P70" i="18"/>
  <c r="Q70" i="18"/>
  <c r="U70" i="18"/>
  <c r="Y70" i="18" s="1"/>
  <c r="V70" i="18"/>
  <c r="W70" i="18"/>
  <c r="X70" i="18"/>
  <c r="AD70" i="18"/>
  <c r="J71" i="18"/>
  <c r="K71" i="18"/>
  <c r="L71" i="18"/>
  <c r="M71" i="18"/>
  <c r="N71" i="18"/>
  <c r="O71" i="18"/>
  <c r="K182" i="19" s="1"/>
  <c r="R71" i="18" s="1"/>
  <c r="S71" i="18" s="1"/>
  <c r="P71" i="18"/>
  <c r="L182" i="19" s="1"/>
  <c r="Q71" i="18"/>
  <c r="T71" i="18"/>
  <c r="U71" i="18"/>
  <c r="V71" i="18"/>
  <c r="W71" i="18"/>
  <c r="X71" i="18"/>
  <c r="AD71" i="18"/>
  <c r="J72" i="18"/>
  <c r="K72" i="18"/>
  <c r="L72" i="18"/>
  <c r="M72" i="18"/>
  <c r="O72" i="18"/>
  <c r="K94" i="19" s="1"/>
  <c r="R72" i="18" s="1"/>
  <c r="Q72" i="18"/>
  <c r="AD72" i="18"/>
  <c r="J73" i="18"/>
  <c r="K73" i="18"/>
  <c r="W73" i="18" s="1"/>
  <c r="L73" i="18"/>
  <c r="Q73" i="18"/>
  <c r="V73" i="18"/>
  <c r="AD73" i="18"/>
  <c r="J74" i="18"/>
  <c r="K74" i="18"/>
  <c r="L74" i="18"/>
  <c r="N74" i="18"/>
  <c r="Q74" i="18"/>
  <c r="U74" i="18"/>
  <c r="V74" i="18"/>
  <c r="AD74" i="18"/>
  <c r="J75" i="18"/>
  <c r="K75" i="18"/>
  <c r="N75" i="18" s="1"/>
  <c r="L75" i="18"/>
  <c r="P75" i="18"/>
  <c r="Q75" i="18"/>
  <c r="U75" i="18"/>
  <c r="X75" i="18"/>
  <c r="AD75" i="18"/>
  <c r="J76" i="18"/>
  <c r="M76" i="18" s="1"/>
  <c r="K76" i="18"/>
  <c r="L76" i="18"/>
  <c r="O76" i="18"/>
  <c r="K327" i="19" s="1"/>
  <c r="R76" i="18" s="1"/>
  <c r="P76" i="18"/>
  <c r="Q76" i="18"/>
  <c r="W76" i="18"/>
  <c r="X76" i="18"/>
  <c r="AD76" i="18"/>
  <c r="J77" i="18"/>
  <c r="M77" i="18" s="1"/>
  <c r="K77" i="18"/>
  <c r="U77" i="18" s="1"/>
  <c r="L77" i="18"/>
  <c r="O77" i="18"/>
  <c r="K52" i="19" s="1"/>
  <c r="R77" i="18" s="1"/>
  <c r="S77" i="18" s="1"/>
  <c r="Q77" i="18"/>
  <c r="V77" i="18"/>
  <c r="AD77" i="18"/>
  <c r="J78" i="18"/>
  <c r="O78" i="18" s="1"/>
  <c r="K183" i="19" s="1"/>
  <c r="R78" i="18" s="1"/>
  <c r="S78" i="18" s="1"/>
  <c r="K78" i="18"/>
  <c r="L78" i="18"/>
  <c r="M78" i="18"/>
  <c r="N78" i="18"/>
  <c r="P78" i="18"/>
  <c r="L183" i="19" s="1"/>
  <c r="Q78" i="18"/>
  <c r="U78" i="18"/>
  <c r="Y78" i="18" s="1"/>
  <c r="V78" i="18"/>
  <c r="W78" i="18"/>
  <c r="X78" i="18"/>
  <c r="AD78" i="18"/>
  <c r="J79" i="18"/>
  <c r="K79" i="18"/>
  <c r="L79" i="18"/>
  <c r="M79" i="18"/>
  <c r="N79" i="18"/>
  <c r="O79" i="18"/>
  <c r="K200" i="19" s="1"/>
  <c r="R79" i="18" s="1"/>
  <c r="S79" i="18" s="1"/>
  <c r="P79" i="18"/>
  <c r="L200" i="19" s="1"/>
  <c r="P200" i="19" s="1"/>
  <c r="Q79" i="18"/>
  <c r="T79" i="18"/>
  <c r="U79" i="18"/>
  <c r="V79" i="18"/>
  <c r="Y79" i="18" s="1"/>
  <c r="W79" i="18"/>
  <c r="X79" i="18"/>
  <c r="AD79" i="18"/>
  <c r="J80" i="18"/>
  <c r="K80" i="18"/>
  <c r="L80" i="18"/>
  <c r="M80" i="18"/>
  <c r="O80" i="18"/>
  <c r="K277" i="19" s="1"/>
  <c r="R80" i="18" s="1"/>
  <c r="Q80" i="18"/>
  <c r="AD80" i="18"/>
  <c r="J81" i="18"/>
  <c r="K81" i="18"/>
  <c r="W81" i="18" s="1"/>
  <c r="L81" i="18"/>
  <c r="Q81" i="18"/>
  <c r="V81" i="18"/>
  <c r="AD81" i="18"/>
  <c r="J82" i="18"/>
  <c r="K82" i="18"/>
  <c r="L82" i="18"/>
  <c r="N82" i="18"/>
  <c r="Q82" i="18"/>
  <c r="U82" i="18"/>
  <c r="V82" i="18"/>
  <c r="AD82" i="18"/>
  <c r="J83" i="18"/>
  <c r="K83" i="18"/>
  <c r="N83" i="18" s="1"/>
  <c r="L83" i="18"/>
  <c r="P83" i="18"/>
  <c r="Q83" i="18"/>
  <c r="U83" i="18"/>
  <c r="X83" i="18"/>
  <c r="AD83" i="18"/>
  <c r="J84" i="18"/>
  <c r="M84" i="18" s="1"/>
  <c r="K84" i="18"/>
  <c r="L84" i="18"/>
  <c r="O84" i="18"/>
  <c r="K283" i="19" s="1"/>
  <c r="R84" i="18" s="1"/>
  <c r="P84" i="18"/>
  <c r="Q84" i="18"/>
  <c r="W84" i="18"/>
  <c r="X84" i="18"/>
  <c r="AD84" i="18"/>
  <c r="J85" i="18"/>
  <c r="M85" i="18" s="1"/>
  <c r="K85" i="18"/>
  <c r="U85" i="18" s="1"/>
  <c r="L85" i="18"/>
  <c r="O85" i="18"/>
  <c r="K202" i="19" s="1"/>
  <c r="R85" i="18" s="1"/>
  <c r="S85" i="18" s="1"/>
  <c r="Q85" i="18"/>
  <c r="V85" i="18"/>
  <c r="AD85" i="18"/>
  <c r="J86" i="18"/>
  <c r="O86" i="18" s="1"/>
  <c r="K306" i="19" s="1"/>
  <c r="R86" i="18" s="1"/>
  <c r="S86" i="18" s="1"/>
  <c r="K86" i="18"/>
  <c r="L86" i="18"/>
  <c r="M86" i="18"/>
  <c r="N86" i="18"/>
  <c r="P86" i="18"/>
  <c r="Q86" i="18"/>
  <c r="U86" i="18"/>
  <c r="V86" i="18"/>
  <c r="W86" i="18"/>
  <c r="X86" i="18"/>
  <c r="AD86" i="18"/>
  <c r="J87" i="18"/>
  <c r="K87" i="18"/>
  <c r="L87" i="18"/>
  <c r="M87" i="18"/>
  <c r="N87" i="18"/>
  <c r="O87" i="18"/>
  <c r="K278" i="19" s="1"/>
  <c r="R87" i="18" s="1"/>
  <c r="S87" i="18" s="1"/>
  <c r="P87" i="18"/>
  <c r="L278" i="19" s="1"/>
  <c r="Q87" i="18"/>
  <c r="T87" i="18"/>
  <c r="U87" i="18"/>
  <c r="V87" i="18"/>
  <c r="Y87" i="18" s="1"/>
  <c r="W87" i="18"/>
  <c r="X87" i="18"/>
  <c r="AD87" i="18"/>
  <c r="J88" i="18"/>
  <c r="K88" i="18"/>
  <c r="L88" i="18"/>
  <c r="M88" i="18"/>
  <c r="O88" i="18"/>
  <c r="K89" i="19" s="1"/>
  <c r="R88" i="18" s="1"/>
  <c r="Q88" i="18"/>
  <c r="AD88" i="18"/>
  <c r="J89" i="18"/>
  <c r="M89" i="18" s="1"/>
  <c r="K89" i="18"/>
  <c r="W89" i="18" s="1"/>
  <c r="L89" i="18"/>
  <c r="Q89" i="18"/>
  <c r="V89" i="18"/>
  <c r="AD89" i="18"/>
  <c r="J90" i="18"/>
  <c r="K90" i="18"/>
  <c r="L90" i="18"/>
  <c r="N90" i="18"/>
  <c r="Q90" i="18"/>
  <c r="U90" i="18"/>
  <c r="V90" i="18"/>
  <c r="AD90" i="18"/>
  <c r="J91" i="18"/>
  <c r="K91" i="18"/>
  <c r="N91" i="18" s="1"/>
  <c r="L91" i="18"/>
  <c r="P91" i="18"/>
  <c r="Q91" i="18"/>
  <c r="U91" i="18"/>
  <c r="X91" i="18"/>
  <c r="AD91" i="18"/>
  <c r="J92" i="18"/>
  <c r="M92" i="18" s="1"/>
  <c r="K92" i="18"/>
  <c r="L92" i="18"/>
  <c r="O92" i="18"/>
  <c r="K60" i="19" s="1"/>
  <c r="R92" i="18" s="1"/>
  <c r="P92" i="18"/>
  <c r="Q92" i="18"/>
  <c r="W92" i="18"/>
  <c r="X92" i="18"/>
  <c r="AD92" i="18"/>
  <c r="J93" i="18"/>
  <c r="K93" i="18"/>
  <c r="U93" i="18" s="1"/>
  <c r="L93" i="18"/>
  <c r="Q93" i="18"/>
  <c r="V93" i="18"/>
  <c r="AD93" i="18"/>
  <c r="J94" i="18"/>
  <c r="O94" i="18" s="1"/>
  <c r="K205" i="19" s="1"/>
  <c r="R94" i="18" s="1"/>
  <c r="S94" i="18" s="1"/>
  <c r="K94" i="18"/>
  <c r="L94" i="18"/>
  <c r="M94" i="18"/>
  <c r="N94" i="18"/>
  <c r="P94" i="18"/>
  <c r="L205" i="19" s="1"/>
  <c r="P205" i="19" s="1"/>
  <c r="Q94" i="18"/>
  <c r="U94" i="18"/>
  <c r="V94" i="18"/>
  <c r="W94" i="18"/>
  <c r="X94" i="18"/>
  <c r="AD94" i="18"/>
  <c r="J95" i="18"/>
  <c r="K95" i="18"/>
  <c r="L95" i="18"/>
  <c r="M95" i="18"/>
  <c r="N95" i="18"/>
  <c r="O95" i="18"/>
  <c r="K206" i="19" s="1"/>
  <c r="R95" i="18" s="1"/>
  <c r="S95" i="18" s="1"/>
  <c r="P95" i="18"/>
  <c r="L206" i="19" s="1"/>
  <c r="P206" i="19" s="1"/>
  <c r="Q95" i="18"/>
  <c r="T95" i="18"/>
  <c r="U95" i="18"/>
  <c r="V95" i="18"/>
  <c r="W95" i="18"/>
  <c r="X95" i="18"/>
  <c r="AD95" i="18"/>
  <c r="J96" i="18"/>
  <c r="K96" i="18"/>
  <c r="P96" i="18" s="1"/>
  <c r="L96" i="18"/>
  <c r="M96" i="18"/>
  <c r="O96" i="18"/>
  <c r="K280" i="19" s="1"/>
  <c r="R96" i="18" s="1"/>
  <c r="Q96" i="18"/>
  <c r="U96" i="18"/>
  <c r="X96" i="18"/>
  <c r="AD96" i="18"/>
  <c r="J97" i="18"/>
  <c r="M97" i="18" s="1"/>
  <c r="K97" i="18"/>
  <c r="W97" i="18" s="1"/>
  <c r="L97" i="18"/>
  <c r="Q97" i="18"/>
  <c r="V97" i="18"/>
  <c r="AD97" i="18"/>
  <c r="J98" i="18"/>
  <c r="K98" i="18"/>
  <c r="L98" i="18"/>
  <c r="N98" i="18"/>
  <c r="Q98" i="18"/>
  <c r="U98" i="18"/>
  <c r="V98" i="18"/>
  <c r="AD98" i="18"/>
  <c r="J99" i="18"/>
  <c r="K99" i="18"/>
  <c r="N99" i="18" s="1"/>
  <c r="L99" i="18"/>
  <c r="P99" i="18"/>
  <c r="Q99" i="18"/>
  <c r="U99" i="18"/>
  <c r="X99" i="18"/>
  <c r="AD99" i="18"/>
  <c r="J100" i="18"/>
  <c r="K100" i="18"/>
  <c r="L100" i="18"/>
  <c r="M100" i="18"/>
  <c r="N100" i="18"/>
  <c r="O100" i="18"/>
  <c r="K288" i="19" s="1"/>
  <c r="R100" i="18" s="1"/>
  <c r="Q100" i="18"/>
  <c r="S100" i="18"/>
  <c r="W100" i="18"/>
  <c r="AD100" i="18"/>
  <c r="J101" i="18"/>
  <c r="M101" i="18" s="1"/>
  <c r="K101" i="18"/>
  <c r="U101" i="18" s="1"/>
  <c r="L101" i="18"/>
  <c r="N101" i="18"/>
  <c r="O101" i="18"/>
  <c r="K305" i="19" s="1"/>
  <c r="R101" i="18" s="1"/>
  <c r="P101" i="18"/>
  <c r="Q101" i="18"/>
  <c r="V101" i="18"/>
  <c r="W101" i="18"/>
  <c r="X101" i="18"/>
  <c r="AD101" i="18"/>
  <c r="J102" i="18"/>
  <c r="K102" i="18"/>
  <c r="L102" i="18"/>
  <c r="M102" i="18"/>
  <c r="N102" i="18"/>
  <c r="O102" i="18"/>
  <c r="K221" i="19" s="1"/>
  <c r="R102" i="18" s="1"/>
  <c r="S102" i="18" s="1"/>
  <c r="P102" i="18"/>
  <c r="L221" i="19" s="1"/>
  <c r="Q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K161" i="19" s="1"/>
  <c r="R103" i="18" s="1"/>
  <c r="S103" i="18" s="1"/>
  <c r="P103" i="18"/>
  <c r="Q103" i="18"/>
  <c r="U103" i="18"/>
  <c r="V103" i="18"/>
  <c r="W103" i="18"/>
  <c r="X103" i="18"/>
  <c r="AD103" i="18"/>
  <c r="J104" i="18"/>
  <c r="K104" i="18"/>
  <c r="L104" i="18"/>
  <c r="M104" i="18"/>
  <c r="O104" i="18"/>
  <c r="K186" i="19" s="1"/>
  <c r="R104" i="18" s="1"/>
  <c r="Q104" i="18"/>
  <c r="X104" i="18"/>
  <c r="AD104" i="18"/>
  <c r="J105" i="18"/>
  <c r="M105" i="18" s="1"/>
  <c r="K105" i="18"/>
  <c r="L105" i="18"/>
  <c r="N105" i="18"/>
  <c r="O105" i="18"/>
  <c r="K291" i="19" s="1"/>
  <c r="Q105" i="18"/>
  <c r="R105" i="18"/>
  <c r="S105" i="18" s="1"/>
  <c r="V105" i="18"/>
  <c r="W105" i="18"/>
  <c r="AD105" i="18"/>
  <c r="J106" i="18"/>
  <c r="K106" i="18"/>
  <c r="N106" i="18" s="1"/>
  <c r="L106" i="18"/>
  <c r="Q106" i="18"/>
  <c r="U106" i="18"/>
  <c r="V106" i="18"/>
  <c r="AD106" i="18"/>
  <c r="J107" i="18"/>
  <c r="O107" i="18" s="1"/>
  <c r="K222" i="19" s="1"/>
  <c r="K107" i="18"/>
  <c r="N107" i="18" s="1"/>
  <c r="L107" i="18"/>
  <c r="M107" i="18"/>
  <c r="P107" i="18"/>
  <c r="Q107" i="18"/>
  <c r="R107" i="18"/>
  <c r="S107" i="18"/>
  <c r="U107" i="18"/>
  <c r="X107" i="18"/>
  <c r="AD107" i="18"/>
  <c r="J108" i="18"/>
  <c r="K108" i="18"/>
  <c r="L108" i="18"/>
  <c r="M108" i="18"/>
  <c r="N108" i="18"/>
  <c r="O108" i="18"/>
  <c r="K65" i="19" s="1"/>
  <c r="R108" i="18" s="1"/>
  <c r="Q108" i="18"/>
  <c r="AD108" i="18"/>
  <c r="J109" i="18"/>
  <c r="K109" i="18"/>
  <c r="U109" i="18" s="1"/>
  <c r="Y109" i="18" s="1"/>
  <c r="L109" i="18"/>
  <c r="N109" i="18"/>
  <c r="Q109" i="18"/>
  <c r="V109" i="18"/>
  <c r="W109" i="18"/>
  <c r="X109" i="18"/>
  <c r="AD109" i="18"/>
  <c r="J110" i="18"/>
  <c r="M110" i="18" s="1"/>
  <c r="K110" i="18"/>
  <c r="L110" i="18"/>
  <c r="N110" i="18"/>
  <c r="O110" i="18"/>
  <c r="K162" i="19" s="1"/>
  <c r="R110" i="18" s="1"/>
  <c r="S110" i="18" s="1"/>
  <c r="P110" i="18"/>
  <c r="Q110" i="18"/>
  <c r="U110" i="18"/>
  <c r="V110" i="18"/>
  <c r="W110" i="18"/>
  <c r="X110" i="18"/>
  <c r="Y110" i="18" s="1"/>
  <c r="AD110" i="18"/>
  <c r="J111" i="18"/>
  <c r="K111" i="18"/>
  <c r="L111" i="18"/>
  <c r="M111" i="18"/>
  <c r="N111" i="18"/>
  <c r="O111" i="18"/>
  <c r="K80" i="19" s="1"/>
  <c r="R111" i="18" s="1"/>
  <c r="S111" i="18" s="1"/>
  <c r="P111" i="18"/>
  <c r="Q111" i="18"/>
  <c r="U111" i="18"/>
  <c r="V111" i="18"/>
  <c r="W111" i="18"/>
  <c r="X111" i="18"/>
  <c r="Y111" i="18"/>
  <c r="AD111" i="18"/>
  <c r="J112" i="18"/>
  <c r="K112" i="18"/>
  <c r="S112" i="18" s="1"/>
  <c r="L112" i="18"/>
  <c r="M112" i="18"/>
  <c r="N112" i="18"/>
  <c r="O112" i="18"/>
  <c r="K81" i="19" s="1"/>
  <c r="R112" i="18" s="1"/>
  <c r="P112" i="18"/>
  <c r="Q112" i="18"/>
  <c r="U112" i="18"/>
  <c r="Y112" i="18" s="1"/>
  <c r="V112" i="18"/>
  <c r="W112" i="18"/>
  <c r="X112" i="18"/>
  <c r="AD112" i="18"/>
  <c r="J113" i="18"/>
  <c r="K113" i="18"/>
  <c r="L113" i="18"/>
  <c r="M113" i="18"/>
  <c r="N113" i="18"/>
  <c r="O113" i="18"/>
  <c r="K82" i="19" s="1"/>
  <c r="R113" i="18" s="1"/>
  <c r="S113" i="18" s="1"/>
  <c r="Q113" i="18"/>
  <c r="U113" i="18"/>
  <c r="V113" i="18"/>
  <c r="W113" i="18"/>
  <c r="AD113" i="18"/>
  <c r="J114" i="18"/>
  <c r="O114" i="18" s="1"/>
  <c r="K83" i="19" s="1"/>
  <c r="K114" i="18"/>
  <c r="L114" i="18"/>
  <c r="Q114" i="18"/>
  <c r="R114" i="18"/>
  <c r="S114" i="18"/>
  <c r="U114" i="18"/>
  <c r="AD114" i="18"/>
  <c r="J115" i="18"/>
  <c r="K115" i="18"/>
  <c r="L115" i="18"/>
  <c r="P115" i="18"/>
  <c r="L66" i="19" s="1"/>
  <c r="Q115" i="18"/>
  <c r="U115" i="18"/>
  <c r="X115" i="18"/>
  <c r="AD115" i="18"/>
  <c r="J116" i="18"/>
  <c r="M116" i="18" s="1"/>
  <c r="K116" i="18"/>
  <c r="L116" i="18"/>
  <c r="O116" i="18"/>
  <c r="K331" i="19" s="1"/>
  <c r="R116" i="18" s="1"/>
  <c r="P116" i="18"/>
  <c r="L331" i="19" s="1"/>
  <c r="Q116" i="18"/>
  <c r="W116" i="18"/>
  <c r="X116" i="18"/>
  <c r="AD116" i="18"/>
  <c r="J117" i="18"/>
  <c r="K117" i="18"/>
  <c r="U117" i="18" s="1"/>
  <c r="L117" i="18"/>
  <c r="N117" i="18"/>
  <c r="Q117" i="18"/>
  <c r="V117" i="18"/>
  <c r="W117" i="18"/>
  <c r="X117" i="18"/>
  <c r="AD117" i="18"/>
  <c r="J118" i="18"/>
  <c r="K118" i="18"/>
  <c r="L118" i="18"/>
  <c r="M118" i="18"/>
  <c r="N118" i="18"/>
  <c r="O118" i="18"/>
  <c r="K72" i="19" s="1"/>
  <c r="R118" i="18" s="1"/>
  <c r="S118" i="18" s="1"/>
  <c r="P118" i="18"/>
  <c r="Q118" i="18"/>
  <c r="U118" i="18"/>
  <c r="V118" i="18"/>
  <c r="W118" i="18"/>
  <c r="X118" i="18"/>
  <c r="Y118" i="18" s="1"/>
  <c r="AD118" i="18"/>
  <c r="J119" i="18"/>
  <c r="K119" i="18"/>
  <c r="L119" i="18"/>
  <c r="M119" i="18"/>
  <c r="N119" i="18"/>
  <c r="O119" i="18"/>
  <c r="K220" i="19" s="1"/>
  <c r="R119" i="18" s="1"/>
  <c r="S119" i="18" s="1"/>
  <c r="P119" i="18"/>
  <c r="Q119" i="18"/>
  <c r="U119" i="18"/>
  <c r="Y119" i="18" s="1"/>
  <c r="V119" i="18"/>
  <c r="W119" i="18"/>
  <c r="X119" i="18"/>
  <c r="AD119" i="18"/>
  <c r="J120" i="18"/>
  <c r="K120" i="18"/>
  <c r="S120" i="18" s="1"/>
  <c r="L120" i="18"/>
  <c r="M120" i="18"/>
  <c r="N120" i="18"/>
  <c r="O120" i="18"/>
  <c r="K174" i="19" s="1"/>
  <c r="R120" i="18" s="1"/>
  <c r="P120" i="18"/>
  <c r="Q120" i="18"/>
  <c r="U120" i="18"/>
  <c r="Y120" i="18" s="1"/>
  <c r="V120" i="18"/>
  <c r="W120" i="18"/>
  <c r="X120" i="18"/>
  <c r="AD120" i="18"/>
  <c r="J121" i="18"/>
  <c r="K121" i="18"/>
  <c r="L121" i="18"/>
  <c r="M121" i="18"/>
  <c r="N121" i="18"/>
  <c r="O121" i="18"/>
  <c r="K313" i="19" s="1"/>
  <c r="Q121" i="18"/>
  <c r="R121" i="18"/>
  <c r="S121" i="18" s="1"/>
  <c r="U121" i="18"/>
  <c r="V121" i="18"/>
  <c r="W121" i="18"/>
  <c r="AD121" i="18"/>
  <c r="J122" i="18"/>
  <c r="O122" i="18" s="1"/>
  <c r="K87" i="19" s="1"/>
  <c r="K122" i="18"/>
  <c r="L122" i="18"/>
  <c r="Q122" i="18"/>
  <c r="R122" i="18"/>
  <c r="S122" i="18"/>
  <c r="U122" i="18"/>
  <c r="V122" i="18"/>
  <c r="AD122" i="18"/>
  <c r="J123" i="18"/>
  <c r="K123" i="18"/>
  <c r="L123" i="18"/>
  <c r="P123" i="18"/>
  <c r="Q123" i="18"/>
  <c r="U123" i="18"/>
  <c r="X123" i="18"/>
  <c r="AD123" i="18"/>
  <c r="J124" i="18"/>
  <c r="M124" i="18" s="1"/>
  <c r="K124" i="18"/>
  <c r="L124" i="18"/>
  <c r="O124" i="18"/>
  <c r="K84" i="19" s="1"/>
  <c r="R124" i="18" s="1"/>
  <c r="P124" i="18"/>
  <c r="L84" i="19" s="1"/>
  <c r="P84" i="19" s="1"/>
  <c r="Q124" i="18"/>
  <c r="W124" i="18"/>
  <c r="X124" i="18"/>
  <c r="AD124" i="18"/>
  <c r="J125" i="18"/>
  <c r="K125" i="18"/>
  <c r="U125" i="18" s="1"/>
  <c r="Y125" i="18" s="1"/>
  <c r="L125" i="18"/>
  <c r="N125" i="18"/>
  <c r="Q125" i="18"/>
  <c r="V125" i="18"/>
  <c r="W125" i="18"/>
  <c r="X125" i="18"/>
  <c r="AD125" i="18"/>
  <c r="J126" i="18"/>
  <c r="M126" i="18" s="1"/>
  <c r="K126" i="18"/>
  <c r="L126" i="18"/>
  <c r="N126" i="18"/>
  <c r="P126" i="18"/>
  <c r="Q126" i="18"/>
  <c r="U126" i="18"/>
  <c r="V126" i="18"/>
  <c r="Y126" i="18" s="1"/>
  <c r="W126" i="18"/>
  <c r="X126" i="18"/>
  <c r="AD126" i="18"/>
  <c r="J127" i="18"/>
  <c r="K127" i="18"/>
  <c r="L127" i="18"/>
  <c r="M127" i="18"/>
  <c r="N127" i="18"/>
  <c r="O127" i="18"/>
  <c r="K85" i="19" s="1"/>
  <c r="R127" i="18" s="1"/>
  <c r="S127" i="18" s="1"/>
  <c r="P127" i="18"/>
  <c r="Q127" i="18"/>
  <c r="U127" i="18"/>
  <c r="Y127" i="18" s="1"/>
  <c r="V127" i="18"/>
  <c r="W127" i="18"/>
  <c r="X127" i="18"/>
  <c r="AD127" i="18"/>
  <c r="J128" i="18"/>
  <c r="K128" i="18"/>
  <c r="S128" i="18" s="1"/>
  <c r="L128" i="18"/>
  <c r="M128" i="18"/>
  <c r="N128" i="18"/>
  <c r="O128" i="18"/>
  <c r="K86" i="19" s="1"/>
  <c r="R128" i="18" s="1"/>
  <c r="P128" i="18"/>
  <c r="Q128" i="18"/>
  <c r="U128" i="18"/>
  <c r="V128" i="18"/>
  <c r="W128" i="18"/>
  <c r="X128" i="18"/>
  <c r="AD128" i="18"/>
  <c r="J129" i="18"/>
  <c r="M129" i="18" s="1"/>
  <c r="K129" i="18"/>
  <c r="L129" i="18"/>
  <c r="N129" i="18"/>
  <c r="O129" i="18"/>
  <c r="K8" i="19" s="1"/>
  <c r="R129" i="18" s="1"/>
  <c r="S129" i="18" s="1"/>
  <c r="Q129" i="18"/>
  <c r="U129" i="18"/>
  <c r="V129" i="18"/>
  <c r="W129" i="18"/>
  <c r="AD129" i="18"/>
  <c r="J130" i="18"/>
  <c r="O130" i="18" s="1"/>
  <c r="K216" i="19" s="1"/>
  <c r="K130" i="18"/>
  <c r="L130" i="18"/>
  <c r="Q130" i="18"/>
  <c r="R130" i="18"/>
  <c r="U130" i="18"/>
  <c r="AD130" i="18"/>
  <c r="J131" i="18"/>
  <c r="O131" i="18" s="1"/>
  <c r="K171" i="19" s="1"/>
  <c r="K131" i="18"/>
  <c r="X131" i="18" s="1"/>
  <c r="L131" i="18"/>
  <c r="Q131" i="18"/>
  <c r="R131" i="18"/>
  <c r="S131" i="18"/>
  <c r="U131" i="18"/>
  <c r="W131" i="18"/>
  <c r="AD131" i="18"/>
  <c r="J132" i="18"/>
  <c r="M132" i="18" s="1"/>
  <c r="K132" i="18"/>
  <c r="X132" i="18" s="1"/>
  <c r="L132" i="18"/>
  <c r="N132" i="18"/>
  <c r="O132" i="18"/>
  <c r="K172" i="19" s="1"/>
  <c r="R132" i="18" s="1"/>
  <c r="S132" i="18" s="1"/>
  <c r="Q132" i="18"/>
  <c r="W132" i="18"/>
  <c r="AD132" i="18"/>
  <c r="J133" i="18"/>
  <c r="K133" i="18"/>
  <c r="L133" i="18"/>
  <c r="Q133" i="18"/>
  <c r="U133" i="18"/>
  <c r="AD133" i="18"/>
  <c r="J134" i="18"/>
  <c r="M134" i="18" s="1"/>
  <c r="K134" i="18"/>
  <c r="L134" i="18"/>
  <c r="N134" i="18"/>
  <c r="O134" i="18"/>
  <c r="K215" i="19" s="1"/>
  <c r="R134" i="18" s="1"/>
  <c r="P134" i="18"/>
  <c r="L215" i="19" s="1"/>
  <c r="Q134" i="18"/>
  <c r="U134" i="18"/>
  <c r="V134" i="18"/>
  <c r="W134" i="18"/>
  <c r="X134" i="18"/>
  <c r="AD134" i="18"/>
  <c r="J135" i="18"/>
  <c r="K135" i="18"/>
  <c r="W135" i="18" s="1"/>
  <c r="L135" i="18"/>
  <c r="M135" i="18"/>
  <c r="O135" i="18"/>
  <c r="K163" i="19" s="1"/>
  <c r="Q135" i="18"/>
  <c r="R135" i="18"/>
  <c r="V135" i="18"/>
  <c r="AD135" i="18"/>
  <c r="J136" i="18"/>
  <c r="K136" i="18"/>
  <c r="L136" i="18"/>
  <c r="Q136" i="18"/>
  <c r="U136" i="18"/>
  <c r="V136" i="18"/>
  <c r="AD136" i="18"/>
  <c r="J137" i="18"/>
  <c r="O137" i="18" s="1"/>
  <c r="K11" i="19" s="1"/>
  <c r="K137" i="18"/>
  <c r="N137" i="18" s="1"/>
  <c r="L137" i="18"/>
  <c r="P137" i="18"/>
  <c r="Q137" i="18"/>
  <c r="R137" i="18"/>
  <c r="S137" i="18" s="1"/>
  <c r="U137" i="18"/>
  <c r="X137" i="18"/>
  <c r="AD137" i="18"/>
  <c r="J138" i="18"/>
  <c r="M138" i="18" s="1"/>
  <c r="K138" i="18"/>
  <c r="L138" i="18"/>
  <c r="O138" i="18"/>
  <c r="K157" i="19" s="1"/>
  <c r="R138" i="18" s="1"/>
  <c r="Q138" i="18"/>
  <c r="AD138" i="18"/>
  <c r="J139" i="18"/>
  <c r="M139" i="18" s="1"/>
  <c r="K139" i="18"/>
  <c r="U139" i="18" s="1"/>
  <c r="L139" i="18"/>
  <c r="O139" i="18"/>
  <c r="K164" i="19" s="1"/>
  <c r="R139" i="18" s="1"/>
  <c r="P139" i="18"/>
  <c r="Q139" i="18"/>
  <c r="V139" i="18"/>
  <c r="AD139" i="18"/>
  <c r="J140" i="18"/>
  <c r="O140" i="18" s="1"/>
  <c r="K310" i="19" s="1"/>
  <c r="R140" i="18" s="1"/>
  <c r="S140" i="18" s="1"/>
  <c r="K140" i="18"/>
  <c r="L140" i="18"/>
  <c r="M140" i="18"/>
  <c r="N140" i="18"/>
  <c r="P140" i="18"/>
  <c r="L310" i="19" s="1"/>
  <c r="P310" i="19" s="1"/>
  <c r="Q140" i="18"/>
  <c r="U140" i="18"/>
  <c r="Y140" i="18" s="1"/>
  <c r="V140" i="18"/>
  <c r="W140" i="18"/>
  <c r="X140" i="18"/>
  <c r="AD140" i="18"/>
  <c r="J141" i="18"/>
  <c r="K141" i="18"/>
  <c r="L141" i="18"/>
  <c r="M141" i="18"/>
  <c r="N141" i="18"/>
  <c r="O141" i="18"/>
  <c r="K19" i="19" s="1"/>
  <c r="R141" i="18" s="1"/>
  <c r="S141" i="18" s="1"/>
  <c r="P141" i="18"/>
  <c r="L19" i="19" s="1"/>
  <c r="Q141" i="18"/>
  <c r="T141" i="18"/>
  <c r="U141" i="18"/>
  <c r="Y141" i="18" s="1"/>
  <c r="V141" i="18"/>
  <c r="W141" i="18"/>
  <c r="X141" i="18"/>
  <c r="AD141" i="18"/>
  <c r="J142" i="18"/>
  <c r="K142" i="18"/>
  <c r="L142" i="18"/>
  <c r="M142" i="18"/>
  <c r="O142" i="18"/>
  <c r="K13" i="19" s="1"/>
  <c r="R142" i="18" s="1"/>
  <c r="Q142" i="18"/>
  <c r="U142" i="18"/>
  <c r="W142" i="18"/>
  <c r="X142" i="18"/>
  <c r="AD142" i="18"/>
  <c r="J143" i="18"/>
  <c r="M143" i="18" s="1"/>
  <c r="K143" i="18"/>
  <c r="W143" i="18" s="1"/>
  <c r="L143" i="18"/>
  <c r="O143" i="18"/>
  <c r="K14" i="19" s="1"/>
  <c r="Q143" i="18"/>
  <c r="R143" i="18"/>
  <c r="V143" i="18"/>
  <c r="AD143" i="18"/>
  <c r="J144" i="18"/>
  <c r="K144" i="18"/>
  <c r="L144" i="18"/>
  <c r="Q144" i="18"/>
  <c r="V144" i="18"/>
  <c r="AD144" i="18"/>
  <c r="J145" i="18"/>
  <c r="O145" i="18" s="1"/>
  <c r="K158" i="19" s="1"/>
  <c r="K145" i="18"/>
  <c r="N145" i="18" s="1"/>
  <c r="L145" i="18"/>
  <c r="P145" i="18"/>
  <c r="Q145" i="18"/>
  <c r="R145" i="18"/>
  <c r="S145" i="18" s="1"/>
  <c r="U145" i="18"/>
  <c r="X145" i="18"/>
  <c r="AD145" i="18"/>
  <c r="J146" i="18"/>
  <c r="M146" i="18" s="1"/>
  <c r="K146" i="18"/>
  <c r="L146" i="18"/>
  <c r="O146" i="18"/>
  <c r="K168" i="19" s="1"/>
  <c r="R146" i="18" s="1"/>
  <c r="Q146" i="18"/>
  <c r="W146" i="18"/>
  <c r="AD146" i="18"/>
  <c r="J147" i="18"/>
  <c r="M147" i="18" s="1"/>
  <c r="K147" i="18"/>
  <c r="U147" i="18" s="1"/>
  <c r="L147" i="18"/>
  <c r="O147" i="18"/>
  <c r="K166" i="19" s="1"/>
  <c r="R147" i="18" s="1"/>
  <c r="P147" i="18"/>
  <c r="Q147" i="18"/>
  <c r="V147" i="18"/>
  <c r="AD147" i="18"/>
  <c r="J148" i="18"/>
  <c r="K148" i="18"/>
  <c r="L148" i="18"/>
  <c r="N148" i="18"/>
  <c r="P148" i="18"/>
  <c r="L12" i="19" s="1"/>
  <c r="P12" i="19" s="1"/>
  <c r="Q148" i="18"/>
  <c r="U148" i="18"/>
  <c r="Y148" i="18" s="1"/>
  <c r="V148" i="18"/>
  <c r="W148" i="18"/>
  <c r="X148" i="18"/>
  <c r="AD148" i="18"/>
  <c r="J149" i="18"/>
  <c r="K149" i="18"/>
  <c r="L149" i="18"/>
  <c r="M149" i="18"/>
  <c r="N149" i="18"/>
  <c r="O149" i="18"/>
  <c r="K16" i="19" s="1"/>
  <c r="R149" i="18" s="1"/>
  <c r="S149" i="18" s="1"/>
  <c r="P149" i="18"/>
  <c r="L16" i="19" s="1"/>
  <c r="P16" i="19" s="1"/>
  <c r="Q149" i="18"/>
  <c r="T149" i="18"/>
  <c r="U149" i="18"/>
  <c r="V149" i="18"/>
  <c r="W149" i="18"/>
  <c r="X149" i="18"/>
  <c r="AD149" i="18"/>
  <c r="J150" i="18"/>
  <c r="K150" i="18"/>
  <c r="L150" i="18"/>
  <c r="M150" i="18"/>
  <c r="O150" i="18"/>
  <c r="K10" i="19" s="1"/>
  <c r="R150" i="18" s="1"/>
  <c r="Q150" i="18"/>
  <c r="W150" i="18"/>
  <c r="AD150" i="18"/>
  <c r="J151" i="18"/>
  <c r="M151" i="18" s="1"/>
  <c r="K151" i="18"/>
  <c r="W151" i="18" s="1"/>
  <c r="L151" i="18"/>
  <c r="O151" i="18"/>
  <c r="K18" i="19" s="1"/>
  <c r="R151" i="18" s="1"/>
  <c r="S151" i="18" s="1"/>
  <c r="Q151" i="18"/>
  <c r="V151" i="18"/>
  <c r="AD151" i="18"/>
  <c r="J152" i="18"/>
  <c r="K152" i="18"/>
  <c r="L152" i="18"/>
  <c r="Q152" i="18"/>
  <c r="U152" i="18"/>
  <c r="V152" i="18"/>
  <c r="AD152" i="18"/>
  <c r="J153" i="18"/>
  <c r="O153" i="18" s="1"/>
  <c r="K68" i="19" s="1"/>
  <c r="K153" i="18"/>
  <c r="N153" i="18" s="1"/>
  <c r="L153" i="18"/>
  <c r="P153" i="18"/>
  <c r="Q153" i="18"/>
  <c r="R153" i="18"/>
  <c r="S153" i="18" s="1"/>
  <c r="U153" i="18"/>
  <c r="X153" i="18"/>
  <c r="AD153" i="18"/>
  <c r="J154" i="18"/>
  <c r="M154" i="18" s="1"/>
  <c r="K154" i="18"/>
  <c r="L154" i="18"/>
  <c r="O154" i="18"/>
  <c r="K9" i="19" s="1"/>
  <c r="R154" i="18" s="1"/>
  <c r="Q154" i="18"/>
  <c r="AD154" i="18"/>
  <c r="J155" i="18"/>
  <c r="M155" i="18" s="1"/>
  <c r="K155" i="18"/>
  <c r="U155" i="18" s="1"/>
  <c r="L155" i="18"/>
  <c r="O155" i="18"/>
  <c r="K159" i="19" s="1"/>
  <c r="R155" i="18" s="1"/>
  <c r="P155" i="18"/>
  <c r="Q155" i="18"/>
  <c r="V155" i="18"/>
  <c r="AD155" i="18"/>
  <c r="J156" i="18"/>
  <c r="K156" i="18"/>
  <c r="L156" i="18"/>
  <c r="N156" i="18"/>
  <c r="P156" i="18"/>
  <c r="L17" i="19" s="1"/>
  <c r="P17" i="19" s="1"/>
  <c r="Q156" i="18"/>
  <c r="U156" i="18"/>
  <c r="Y156" i="18" s="1"/>
  <c r="V156" i="18"/>
  <c r="W156" i="18"/>
  <c r="X156" i="18"/>
  <c r="AD156" i="18"/>
  <c r="J157" i="18"/>
  <c r="K157" i="18"/>
  <c r="L157" i="18"/>
  <c r="M157" i="18"/>
  <c r="N157" i="18"/>
  <c r="O157" i="18"/>
  <c r="K25" i="19" s="1"/>
  <c r="R157" i="18" s="1"/>
  <c r="S157" i="18" s="1"/>
  <c r="P157" i="18"/>
  <c r="L25" i="19" s="1"/>
  <c r="P25" i="19" s="1"/>
  <c r="Q157" i="18"/>
  <c r="T157" i="18"/>
  <c r="U157" i="18"/>
  <c r="Y157" i="18" s="1"/>
  <c r="V157" i="18"/>
  <c r="W157" i="18"/>
  <c r="X157" i="18"/>
  <c r="AD157" i="18"/>
  <c r="J158" i="18"/>
  <c r="K158" i="18"/>
  <c r="L158" i="18"/>
  <c r="M158" i="18"/>
  <c r="O158" i="18"/>
  <c r="K218" i="19" s="1"/>
  <c r="R158" i="18" s="1"/>
  <c r="Q158" i="18"/>
  <c r="U158" i="18"/>
  <c r="AD158" i="18"/>
  <c r="J159" i="18"/>
  <c r="M159" i="18" s="1"/>
  <c r="K159" i="18"/>
  <c r="W159" i="18" s="1"/>
  <c r="L159" i="18"/>
  <c r="O159" i="18"/>
  <c r="K39" i="19" s="1"/>
  <c r="Q159" i="18"/>
  <c r="R159" i="18"/>
  <c r="S159" i="18" s="1"/>
  <c r="V159" i="18"/>
  <c r="AD159" i="18"/>
  <c r="J160" i="18"/>
  <c r="K160" i="18"/>
  <c r="L160" i="18"/>
  <c r="Q160" i="18"/>
  <c r="AD160" i="18"/>
  <c r="J161" i="18"/>
  <c r="O161" i="18" s="1"/>
  <c r="K40" i="19" s="1"/>
  <c r="K161" i="18"/>
  <c r="N161" i="18" s="1"/>
  <c r="L161" i="18"/>
  <c r="P161" i="18"/>
  <c r="Q161" i="18"/>
  <c r="R161" i="18"/>
  <c r="S161" i="18" s="1"/>
  <c r="U161" i="18"/>
  <c r="X161" i="18"/>
  <c r="AD161" i="18"/>
  <c r="J162" i="18"/>
  <c r="M162" i="18" s="1"/>
  <c r="K162" i="18"/>
  <c r="W162" i="18" s="1"/>
  <c r="L162" i="18"/>
  <c r="O162" i="18"/>
  <c r="K151" i="19" s="1"/>
  <c r="R162" i="18" s="1"/>
  <c r="Q162" i="18"/>
  <c r="X162" i="18"/>
  <c r="AD162" i="18"/>
  <c r="J163" i="18"/>
  <c r="M163" i="18" s="1"/>
  <c r="K163" i="18"/>
  <c r="U163" i="18" s="1"/>
  <c r="L163" i="18"/>
  <c r="O163" i="18"/>
  <c r="K138" i="19" s="1"/>
  <c r="R163" i="18" s="1"/>
  <c r="P163" i="18"/>
  <c r="Q163" i="18"/>
  <c r="V163" i="18"/>
  <c r="AD163" i="18"/>
  <c r="J164" i="18"/>
  <c r="K164" i="18"/>
  <c r="L164" i="18"/>
  <c r="N164" i="18"/>
  <c r="P164" i="18"/>
  <c r="L41" i="19" s="1"/>
  <c r="Q164" i="18"/>
  <c r="U164" i="18"/>
  <c r="Y164" i="18" s="1"/>
  <c r="V164" i="18"/>
  <c r="W164" i="18"/>
  <c r="X164" i="18"/>
  <c r="AD164" i="18"/>
  <c r="J165" i="18"/>
  <c r="K165" i="18"/>
  <c r="L165" i="18"/>
  <c r="M165" i="18"/>
  <c r="N165" i="18"/>
  <c r="O165" i="18"/>
  <c r="K319" i="19" s="1"/>
  <c r="R165" i="18" s="1"/>
  <c r="S165" i="18" s="1"/>
  <c r="P165" i="18"/>
  <c r="L319" i="19" s="1"/>
  <c r="P319" i="19" s="1"/>
  <c r="Q165" i="18"/>
  <c r="T165" i="18"/>
  <c r="U165" i="18"/>
  <c r="Y165" i="18" s="1"/>
  <c r="V165" i="18"/>
  <c r="W165" i="18"/>
  <c r="X165" i="18"/>
  <c r="AD165" i="18"/>
  <c r="J166" i="18"/>
  <c r="K166" i="18"/>
  <c r="L166" i="18"/>
  <c r="M166" i="18"/>
  <c r="O166" i="18"/>
  <c r="K139" i="19" s="1"/>
  <c r="R166" i="18" s="1"/>
  <c r="Q166" i="18"/>
  <c r="AD166" i="18"/>
  <c r="J167" i="18"/>
  <c r="M167" i="18" s="1"/>
  <c r="K167" i="18"/>
  <c r="W167" i="18" s="1"/>
  <c r="L167" i="18"/>
  <c r="O167" i="18"/>
  <c r="K188" i="19" s="1"/>
  <c r="R167" i="18" s="1"/>
  <c r="Q167" i="18"/>
  <c r="S167" i="18"/>
  <c r="V167" i="18"/>
  <c r="AD167" i="18"/>
  <c r="J168" i="18"/>
  <c r="K168" i="18"/>
  <c r="L168" i="18"/>
  <c r="Q168" i="18"/>
  <c r="U168" i="18"/>
  <c r="V168" i="18"/>
  <c r="AD168" i="18"/>
  <c r="J169" i="18"/>
  <c r="O169" i="18" s="1"/>
  <c r="K6" i="19" s="1"/>
  <c r="K169" i="18"/>
  <c r="N169" i="18" s="1"/>
  <c r="L169" i="18"/>
  <c r="P169" i="18"/>
  <c r="L6" i="19" s="1"/>
  <c r="P6" i="19" s="1"/>
  <c r="Q169" i="18"/>
  <c r="R169" i="18"/>
  <c r="U169" i="18"/>
  <c r="X169" i="18"/>
  <c r="AD169" i="18"/>
  <c r="J170" i="18"/>
  <c r="M170" i="18" s="1"/>
  <c r="K170" i="18"/>
  <c r="L170" i="18"/>
  <c r="O170" i="18"/>
  <c r="K7" i="19" s="1"/>
  <c r="R170" i="18" s="1"/>
  <c r="Q170" i="18"/>
  <c r="W170" i="18"/>
  <c r="AD170" i="18"/>
  <c r="J171" i="18"/>
  <c r="M171" i="18" s="1"/>
  <c r="K171" i="18"/>
  <c r="U171" i="18" s="1"/>
  <c r="L171" i="18"/>
  <c r="O171" i="18"/>
  <c r="K189" i="19" s="1"/>
  <c r="P171" i="18"/>
  <c r="Q171" i="18"/>
  <c r="R171" i="18"/>
  <c r="V171" i="18"/>
  <c r="Z171" i="18"/>
  <c r="AD171" i="18"/>
  <c r="J172" i="18"/>
  <c r="K172" i="18"/>
  <c r="Z172" i="18" s="1"/>
  <c r="L172" i="18"/>
  <c r="M172" i="18"/>
  <c r="N172" i="18"/>
  <c r="O172" i="18"/>
  <c r="K214" i="19" s="1"/>
  <c r="R172" i="18" s="1"/>
  <c r="S172" i="18" s="1"/>
  <c r="P172" i="18"/>
  <c r="L214" i="19" s="1"/>
  <c r="Q172" i="18"/>
  <c r="T172" i="18"/>
  <c r="U172" i="18"/>
  <c r="Y172" i="18" s="1"/>
  <c r="V172" i="18"/>
  <c r="W172" i="18"/>
  <c r="X172" i="18"/>
  <c r="AD172" i="18"/>
  <c r="J173" i="18"/>
  <c r="K173" i="18"/>
  <c r="L173" i="18"/>
  <c r="Q173" i="18"/>
  <c r="V173" i="18"/>
  <c r="AD173" i="18"/>
  <c r="J174" i="18"/>
  <c r="O174" i="18" s="1"/>
  <c r="K198" i="19" s="1"/>
  <c r="K174" i="18"/>
  <c r="N174" i="18" s="1"/>
  <c r="L174" i="18"/>
  <c r="M174" i="18"/>
  <c r="P174" i="18"/>
  <c r="Q174" i="18"/>
  <c r="R174" i="18"/>
  <c r="S174" i="18" s="1"/>
  <c r="U174" i="18"/>
  <c r="X174" i="18"/>
  <c r="Z174" i="18"/>
  <c r="AD174" i="18"/>
  <c r="J175" i="18"/>
  <c r="K175" i="18"/>
  <c r="U175" i="18" s="1"/>
  <c r="L175" i="18"/>
  <c r="M175" i="18"/>
  <c r="N175" i="18"/>
  <c r="O175" i="18"/>
  <c r="K213" i="19" s="1"/>
  <c r="R175" i="18" s="1"/>
  <c r="S175" i="18" s="1"/>
  <c r="P175" i="18"/>
  <c r="Q175" i="18"/>
  <c r="V175" i="18"/>
  <c r="Z175" i="18"/>
  <c r="AD175" i="18"/>
  <c r="J176" i="18"/>
  <c r="K176" i="18"/>
  <c r="Z176" i="18" s="1"/>
  <c r="L176" i="18"/>
  <c r="M176" i="18"/>
  <c r="N176" i="18"/>
  <c r="O176" i="18"/>
  <c r="K252" i="19" s="1"/>
  <c r="R176" i="18" s="1"/>
  <c r="S176" i="18" s="1"/>
  <c r="P176" i="18"/>
  <c r="L252" i="19" s="1"/>
  <c r="P252" i="19" s="1"/>
  <c r="Q176" i="18"/>
  <c r="T176" i="18"/>
  <c r="U176" i="18"/>
  <c r="Y176" i="18" s="1"/>
  <c r="V176" i="18"/>
  <c r="W176" i="18"/>
  <c r="X176" i="18"/>
  <c r="AD176" i="18"/>
  <c r="J177" i="18"/>
  <c r="K177" i="18"/>
  <c r="L177" i="18"/>
  <c r="Q177" i="18"/>
  <c r="W177" i="18"/>
  <c r="AD177" i="18"/>
  <c r="J178" i="18"/>
  <c r="O178" i="18" s="1"/>
  <c r="K199" i="19" s="1"/>
  <c r="K178" i="18"/>
  <c r="N178" i="18" s="1"/>
  <c r="L178" i="18"/>
  <c r="M178" i="18"/>
  <c r="P178" i="18"/>
  <c r="Q178" i="18"/>
  <c r="R178" i="18"/>
  <c r="S178" i="18" s="1"/>
  <c r="U178" i="18"/>
  <c r="X178" i="18"/>
  <c r="AD178" i="18"/>
  <c r="J179" i="18"/>
  <c r="M179" i="18" s="1"/>
  <c r="K179" i="18"/>
  <c r="L179" i="18"/>
  <c r="O179" i="18"/>
  <c r="K191" i="19" s="1"/>
  <c r="R179" i="18" s="1"/>
  <c r="Q179" i="18"/>
  <c r="W179" i="18"/>
  <c r="AD179" i="18"/>
  <c r="J180" i="18"/>
  <c r="M180" i="18" s="1"/>
  <c r="K180" i="18"/>
  <c r="U180" i="18" s="1"/>
  <c r="L180" i="18"/>
  <c r="N180" i="18"/>
  <c r="O180" i="18"/>
  <c r="K282" i="19" s="1"/>
  <c r="R180" i="18" s="1"/>
  <c r="S180" i="18" s="1"/>
  <c r="P180" i="18"/>
  <c r="Q180" i="18"/>
  <c r="V180" i="18"/>
  <c r="W180" i="18"/>
  <c r="X180" i="18"/>
  <c r="AD180" i="18"/>
  <c r="J181" i="18"/>
  <c r="M181" i="18" s="1"/>
  <c r="K181" i="18"/>
  <c r="L181" i="18"/>
  <c r="N181" i="18"/>
  <c r="O181" i="18"/>
  <c r="K242" i="19" s="1"/>
  <c r="R181" i="18" s="1"/>
  <c r="S181" i="18" s="1"/>
  <c r="P181" i="18"/>
  <c r="L242" i="19" s="1"/>
  <c r="Q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K250" i="19" s="1"/>
  <c r="R182" i="18" s="1"/>
  <c r="S182" i="18" s="1"/>
  <c r="P182" i="18"/>
  <c r="L250" i="19" s="1"/>
  <c r="Q182" i="18"/>
  <c r="T182" i="18"/>
  <c r="U182" i="18"/>
  <c r="Y182" i="18" s="1"/>
  <c r="V182" i="18"/>
  <c r="W182" i="18"/>
  <c r="X182" i="18"/>
  <c r="AD182" i="18"/>
  <c r="J183" i="18"/>
  <c r="K183" i="18"/>
  <c r="L183" i="18"/>
  <c r="M183" i="18"/>
  <c r="O183" i="18"/>
  <c r="K241" i="19" s="1"/>
  <c r="R183" i="18" s="1"/>
  <c r="Q183" i="18"/>
  <c r="S183" i="18"/>
  <c r="U183" i="18"/>
  <c r="W183" i="18"/>
  <c r="AD183" i="18"/>
  <c r="J184" i="18"/>
  <c r="M184" i="18" s="1"/>
  <c r="K184" i="18"/>
  <c r="L184" i="18"/>
  <c r="N184" i="18"/>
  <c r="O184" i="18"/>
  <c r="K239" i="19" s="1"/>
  <c r="R184" i="18" s="1"/>
  <c r="S184" i="18" s="1"/>
  <c r="Q184" i="18"/>
  <c r="V184" i="18"/>
  <c r="W184" i="18"/>
  <c r="AD184" i="18"/>
  <c r="J185" i="18"/>
  <c r="K185" i="18"/>
  <c r="L185" i="18"/>
  <c r="Q185" i="18"/>
  <c r="AD185" i="18"/>
  <c r="J186" i="18"/>
  <c r="O186" i="18" s="1"/>
  <c r="K245" i="19" s="1"/>
  <c r="K186" i="18"/>
  <c r="N186" i="18" s="1"/>
  <c r="L186" i="18"/>
  <c r="M186" i="18"/>
  <c r="P186" i="18"/>
  <c r="Q186" i="18"/>
  <c r="R186" i="18"/>
  <c r="S186" i="18" s="1"/>
  <c r="U186" i="18"/>
  <c r="X186" i="18"/>
  <c r="AD186" i="18"/>
  <c r="J187" i="18"/>
  <c r="M187" i="18" s="1"/>
  <c r="K187" i="18"/>
  <c r="L187" i="18"/>
  <c r="O187" i="18"/>
  <c r="K246" i="19" s="1"/>
  <c r="R187" i="18" s="1"/>
  <c r="Q187" i="18"/>
  <c r="S187" i="18"/>
  <c r="W187" i="18"/>
  <c r="X187" i="18"/>
  <c r="AD187" i="18"/>
  <c r="J188" i="18"/>
  <c r="M188" i="18" s="1"/>
  <c r="K188" i="18"/>
  <c r="U188" i="18" s="1"/>
  <c r="L188" i="18"/>
  <c r="N188" i="18"/>
  <c r="O188" i="18"/>
  <c r="K179" i="19" s="1"/>
  <c r="R188" i="18" s="1"/>
  <c r="S188" i="18" s="1"/>
  <c r="P188" i="18"/>
  <c r="Q188" i="18"/>
  <c r="V188" i="18"/>
  <c r="W188" i="18"/>
  <c r="Y188" i="18" s="1"/>
  <c r="X188" i="18"/>
  <c r="AD188" i="18"/>
  <c r="J189" i="18"/>
  <c r="M189" i="18" s="1"/>
  <c r="K189" i="18"/>
  <c r="L189" i="18"/>
  <c r="N189" i="18"/>
  <c r="O189" i="18"/>
  <c r="K311" i="19" s="1"/>
  <c r="R189" i="18" s="1"/>
  <c r="S189" i="18" s="1"/>
  <c r="P189" i="18"/>
  <c r="Q189" i="18"/>
  <c r="U189" i="18"/>
  <c r="V189" i="18"/>
  <c r="W189" i="18"/>
  <c r="X189" i="18"/>
  <c r="Y189" i="18" s="1"/>
  <c r="AD189" i="18"/>
  <c r="J190" i="18"/>
  <c r="K190" i="18"/>
  <c r="L190" i="18"/>
  <c r="M190" i="18"/>
  <c r="N190" i="18"/>
  <c r="O190" i="18"/>
  <c r="K20" i="19" s="1"/>
  <c r="R190" i="18" s="1"/>
  <c r="P190" i="18"/>
  <c r="L20" i="19" s="1"/>
  <c r="P20" i="19" s="1"/>
  <c r="Q190" i="18"/>
  <c r="U190" i="18"/>
  <c r="V190" i="18"/>
  <c r="W190" i="18"/>
  <c r="X190" i="18"/>
  <c r="Y190" i="18"/>
  <c r="AD190" i="18"/>
  <c r="J191" i="18"/>
  <c r="K191" i="18"/>
  <c r="P191" i="18" s="1"/>
  <c r="L191" i="18"/>
  <c r="M191" i="18"/>
  <c r="O191" i="18"/>
  <c r="K249" i="19" s="1"/>
  <c r="R191" i="18" s="1"/>
  <c r="Q191" i="18"/>
  <c r="AD191" i="18"/>
  <c r="J192" i="18"/>
  <c r="K192" i="18"/>
  <c r="L192" i="18"/>
  <c r="Q192" i="18"/>
  <c r="AD192" i="18"/>
  <c r="J193" i="18"/>
  <c r="O193" i="18" s="1"/>
  <c r="K248" i="19" s="1"/>
  <c r="K193" i="18"/>
  <c r="L193" i="18"/>
  <c r="M193" i="18"/>
  <c r="Q193" i="18"/>
  <c r="R193" i="18"/>
  <c r="V193" i="18"/>
  <c r="AD193" i="18"/>
  <c r="J194" i="18"/>
  <c r="O194" i="18" s="1"/>
  <c r="K247" i="19" s="1"/>
  <c r="K194" i="18"/>
  <c r="X194" i="18" s="1"/>
  <c r="L194" i="18"/>
  <c r="P194" i="18"/>
  <c r="Q194" i="18"/>
  <c r="R194" i="18"/>
  <c r="S194" i="18" s="1"/>
  <c r="U194" i="18"/>
  <c r="AD194" i="18"/>
  <c r="J195" i="18"/>
  <c r="K195" i="18"/>
  <c r="L195" i="18"/>
  <c r="Q195" i="18"/>
  <c r="AD195" i="18"/>
  <c r="J196" i="18"/>
  <c r="M196" i="18" s="1"/>
  <c r="K196" i="18"/>
  <c r="U196" i="18" s="1"/>
  <c r="L196" i="18"/>
  <c r="N196" i="18"/>
  <c r="O196" i="18"/>
  <c r="K78" i="19" s="1"/>
  <c r="R196" i="18" s="1"/>
  <c r="S196" i="18" s="1"/>
  <c r="P196" i="18"/>
  <c r="Q196" i="18"/>
  <c r="V196" i="18"/>
  <c r="W196" i="18"/>
  <c r="Y196" i="18" s="1"/>
  <c r="X196" i="18"/>
  <c r="AD196" i="18"/>
  <c r="J197" i="18"/>
  <c r="M197" i="18" s="1"/>
  <c r="K197" i="18"/>
  <c r="L197" i="18"/>
  <c r="N197" i="18"/>
  <c r="O197" i="18"/>
  <c r="K236" i="19" s="1"/>
  <c r="R197" i="18" s="1"/>
  <c r="S197" i="18" s="1"/>
  <c r="P197" i="18"/>
  <c r="Q197" i="18"/>
  <c r="U197" i="18"/>
  <c r="V197" i="18"/>
  <c r="W197" i="18"/>
  <c r="X197" i="18"/>
  <c r="Y197" i="18" s="1"/>
  <c r="AD197" i="18"/>
  <c r="J198" i="18"/>
  <c r="K198" i="18"/>
  <c r="L198" i="18"/>
  <c r="M198" i="18"/>
  <c r="N198" i="18"/>
  <c r="O198" i="18"/>
  <c r="K233" i="19" s="1"/>
  <c r="R198" i="18" s="1"/>
  <c r="P198" i="18"/>
  <c r="L233" i="19" s="1"/>
  <c r="Q198" i="18"/>
  <c r="U198" i="18"/>
  <c r="V198" i="18"/>
  <c r="W198" i="18"/>
  <c r="X198" i="18"/>
  <c r="Y198" i="18"/>
  <c r="AD198" i="18"/>
  <c r="J199" i="18"/>
  <c r="K199" i="18"/>
  <c r="P199" i="18" s="1"/>
  <c r="L255" i="19" s="1"/>
  <c r="P255" i="19" s="1"/>
  <c r="L199" i="18"/>
  <c r="M199" i="18"/>
  <c r="O199" i="18"/>
  <c r="K255" i="19" s="1"/>
  <c r="R199" i="18" s="1"/>
  <c r="Q199" i="18"/>
  <c r="AD199" i="18"/>
  <c r="J200" i="18"/>
  <c r="K200" i="18"/>
  <c r="L200" i="18"/>
  <c r="Q200" i="18"/>
  <c r="AD200" i="18"/>
  <c r="J201" i="18"/>
  <c r="O201" i="18" s="1"/>
  <c r="K238" i="19" s="1"/>
  <c r="K201" i="18"/>
  <c r="L201" i="18"/>
  <c r="M201" i="18"/>
  <c r="Q201" i="18"/>
  <c r="R201" i="18"/>
  <c r="V201" i="18"/>
  <c r="AD201" i="18"/>
  <c r="J202" i="18"/>
  <c r="O202" i="18" s="1"/>
  <c r="K240" i="19" s="1"/>
  <c r="K202" i="18"/>
  <c r="X202" i="18" s="1"/>
  <c r="L202" i="18"/>
  <c r="P202" i="18"/>
  <c r="Q202" i="18"/>
  <c r="R202" i="18"/>
  <c r="S202" i="18" s="1"/>
  <c r="U202" i="18"/>
  <c r="AD202" i="18"/>
  <c r="J203" i="18"/>
  <c r="K203" i="18"/>
  <c r="L203" i="18"/>
  <c r="Q203" i="18"/>
  <c r="X203" i="18"/>
  <c r="AD203" i="18"/>
  <c r="J204" i="18"/>
  <c r="M204" i="18" s="1"/>
  <c r="K204" i="18"/>
  <c r="U204" i="18" s="1"/>
  <c r="L204" i="18"/>
  <c r="N204" i="18"/>
  <c r="O204" i="18"/>
  <c r="K244" i="19" s="1"/>
  <c r="R204" i="18" s="1"/>
  <c r="P204" i="18"/>
  <c r="Q204" i="18"/>
  <c r="V204" i="18"/>
  <c r="W204" i="18"/>
  <c r="Y204" i="18" s="1"/>
  <c r="X204" i="18"/>
  <c r="AD204" i="18"/>
  <c r="J205" i="18"/>
  <c r="M205" i="18" s="1"/>
  <c r="K205" i="18"/>
  <c r="L205" i="18"/>
  <c r="N205" i="18"/>
  <c r="O205" i="18"/>
  <c r="K97" i="19" s="1"/>
  <c r="R205" i="18" s="1"/>
  <c r="S205" i="18" s="1"/>
  <c r="P205" i="18"/>
  <c r="Q205" i="18"/>
  <c r="U205" i="18"/>
  <c r="V205" i="18"/>
  <c r="W205" i="18"/>
  <c r="X205" i="18"/>
  <c r="Y205" i="18" s="1"/>
  <c r="AD205" i="18"/>
  <c r="J206" i="18"/>
  <c r="K206" i="18"/>
  <c r="L206" i="18"/>
  <c r="M206" i="18"/>
  <c r="N206" i="18"/>
  <c r="O206" i="18"/>
  <c r="K98" i="19" s="1"/>
  <c r="R206" i="18" s="1"/>
  <c r="P206" i="18"/>
  <c r="L98" i="19" s="1"/>
  <c r="Q206" i="18"/>
  <c r="U206" i="18"/>
  <c r="V206" i="18"/>
  <c r="W206" i="18"/>
  <c r="X206" i="18"/>
  <c r="Y206" i="18"/>
  <c r="AD206" i="18"/>
  <c r="J207" i="18"/>
  <c r="K207" i="18"/>
  <c r="P207" i="18" s="1"/>
  <c r="L207" i="18"/>
  <c r="M207" i="18"/>
  <c r="O207" i="18"/>
  <c r="K77" i="19" s="1"/>
  <c r="R207" i="18" s="1"/>
  <c r="Q207" i="18"/>
  <c r="AD207" i="18"/>
  <c r="J208" i="18"/>
  <c r="K208" i="18"/>
  <c r="L208" i="18"/>
  <c r="Q208" i="18"/>
  <c r="AD208" i="18"/>
  <c r="J209" i="18"/>
  <c r="O209" i="18" s="1"/>
  <c r="K100" i="19" s="1"/>
  <c r="K209" i="18"/>
  <c r="L209" i="18"/>
  <c r="M209" i="18"/>
  <c r="Q209" i="18"/>
  <c r="R209" i="18"/>
  <c r="V209" i="18"/>
  <c r="AD209" i="18"/>
  <c r="J210" i="18"/>
  <c r="O210" i="18" s="1"/>
  <c r="K290" i="19" s="1"/>
  <c r="K210" i="18"/>
  <c r="X210" i="18" s="1"/>
  <c r="L210" i="18"/>
  <c r="P210" i="18"/>
  <c r="L290" i="19" s="1"/>
  <c r="P290" i="19" s="1"/>
  <c r="Q210" i="18"/>
  <c r="R210" i="18"/>
  <c r="S210" i="18" s="1"/>
  <c r="U210" i="18"/>
  <c r="AD210" i="18"/>
  <c r="J211" i="18"/>
  <c r="M211" i="18" s="1"/>
  <c r="K211" i="18"/>
  <c r="L211" i="18"/>
  <c r="O211" i="18"/>
  <c r="K211" i="19" s="1"/>
  <c r="R211" i="18" s="1"/>
  <c r="P211" i="18"/>
  <c r="Q211" i="18"/>
  <c r="S211" i="18"/>
  <c r="W211" i="18"/>
  <c r="X211" i="18"/>
  <c r="AD211" i="18"/>
  <c r="J212" i="18"/>
  <c r="M212" i="18" s="1"/>
  <c r="K212" i="18"/>
  <c r="U212" i="18" s="1"/>
  <c r="L212" i="18"/>
  <c r="N212" i="18"/>
  <c r="O212" i="18"/>
  <c r="K212" i="19" s="1"/>
  <c r="R212" i="18" s="1"/>
  <c r="P212" i="18"/>
  <c r="Q212" i="18"/>
  <c r="V212" i="18"/>
  <c r="W212" i="18"/>
  <c r="Y212" i="18" s="1"/>
  <c r="X212" i="18"/>
  <c r="AD212" i="18"/>
  <c r="J213" i="18"/>
  <c r="M213" i="18" s="1"/>
  <c r="K213" i="18"/>
  <c r="L213" i="18"/>
  <c r="N213" i="18"/>
  <c r="P213" i="18"/>
  <c r="Q213" i="18"/>
  <c r="U213" i="18"/>
  <c r="V213" i="18"/>
  <c r="W213" i="18"/>
  <c r="X213" i="18"/>
  <c r="AD213" i="18"/>
  <c r="J214" i="18"/>
  <c r="K214" i="18"/>
  <c r="L214" i="18"/>
  <c r="M214" i="18"/>
  <c r="N214" i="18"/>
  <c r="O214" i="18"/>
  <c r="K289" i="19" s="1"/>
  <c r="R214" i="18" s="1"/>
  <c r="S214" i="18" s="1"/>
  <c r="P214" i="18"/>
  <c r="L289" i="19" s="1"/>
  <c r="P289" i="19" s="1"/>
  <c r="Q214" i="18"/>
  <c r="U214" i="18"/>
  <c r="V214" i="18"/>
  <c r="W214" i="18"/>
  <c r="X214" i="18"/>
  <c r="Y214" i="18"/>
  <c r="AD214" i="18"/>
  <c r="J215" i="18"/>
  <c r="K215" i="18"/>
  <c r="L215" i="18"/>
  <c r="M215" i="18"/>
  <c r="O215" i="18"/>
  <c r="K330" i="19" s="1"/>
  <c r="R215" i="18" s="1"/>
  <c r="P215" i="18"/>
  <c r="L330" i="19" s="1"/>
  <c r="P330" i="19" s="1"/>
  <c r="Q215" i="18"/>
  <c r="S215" i="18"/>
  <c r="T215" i="18"/>
  <c r="U215" i="18"/>
  <c r="V215" i="18"/>
  <c r="AD215" i="18"/>
  <c r="J216" i="18"/>
  <c r="O216" i="18" s="1"/>
  <c r="K124" i="19" s="1"/>
  <c r="K216" i="18"/>
  <c r="L216" i="18"/>
  <c r="M216" i="18"/>
  <c r="N216" i="18"/>
  <c r="Q216" i="18"/>
  <c r="R216" i="18"/>
  <c r="U216" i="18"/>
  <c r="V216" i="18"/>
  <c r="AD216" i="18"/>
  <c r="J217" i="18"/>
  <c r="O217" i="18" s="1"/>
  <c r="K302" i="19" s="1"/>
  <c r="K217" i="18"/>
  <c r="L217" i="18"/>
  <c r="M217" i="18"/>
  <c r="N217" i="18"/>
  <c r="Q217" i="18"/>
  <c r="R217" i="18"/>
  <c r="U217" i="18"/>
  <c r="AD217" i="18"/>
  <c r="J218" i="18"/>
  <c r="K218" i="18"/>
  <c r="L218" i="18"/>
  <c r="Q218" i="18"/>
  <c r="AD218" i="18"/>
  <c r="J219" i="18"/>
  <c r="K219" i="18"/>
  <c r="L219" i="18"/>
  <c r="P219" i="18"/>
  <c r="L140" i="19" s="1"/>
  <c r="Q219" i="18"/>
  <c r="W219" i="18"/>
  <c r="X219" i="18"/>
  <c r="AD219" i="18"/>
  <c r="J220" i="18"/>
  <c r="M220" i="18" s="1"/>
  <c r="K220" i="18"/>
  <c r="U220" i="18" s="1"/>
  <c r="L220" i="18"/>
  <c r="N220" i="18"/>
  <c r="O220" i="18"/>
  <c r="K167" i="19" s="1"/>
  <c r="R220" i="18" s="1"/>
  <c r="P220" i="18"/>
  <c r="Q220" i="18"/>
  <c r="V220" i="18"/>
  <c r="W220" i="18"/>
  <c r="Y220" i="18" s="1"/>
  <c r="X220" i="18"/>
  <c r="AD220" i="18"/>
  <c r="J221" i="18"/>
  <c r="M221" i="18" s="1"/>
  <c r="K221" i="18"/>
  <c r="L221" i="18"/>
  <c r="N221" i="18"/>
  <c r="O221" i="18"/>
  <c r="K150" i="19" s="1"/>
  <c r="R221" i="18" s="1"/>
  <c r="S221" i="18" s="1"/>
  <c r="P221" i="18"/>
  <c r="Q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K141" i="19" s="1"/>
  <c r="R222" i="18" s="1"/>
  <c r="S222" i="18" s="1"/>
  <c r="P222" i="18"/>
  <c r="Q222" i="18"/>
  <c r="U222" i="18"/>
  <c r="Y222" i="18" s="1"/>
  <c r="V222" i="18"/>
  <c r="W222" i="18"/>
  <c r="X222" i="18"/>
  <c r="AD222" i="18"/>
  <c r="J223" i="18"/>
  <c r="K223" i="18"/>
  <c r="L223" i="18"/>
  <c r="M223" i="18"/>
  <c r="O223" i="18"/>
  <c r="K142" i="19" s="1"/>
  <c r="R223" i="18" s="1"/>
  <c r="Q223" i="18"/>
  <c r="U223" i="18"/>
  <c r="V223" i="18"/>
  <c r="AD223" i="18"/>
  <c r="J224" i="18"/>
  <c r="K224" i="18"/>
  <c r="L224" i="18"/>
  <c r="N224" i="18"/>
  <c r="Q224" i="18"/>
  <c r="U224" i="18"/>
  <c r="V224" i="18"/>
  <c r="W224" i="18"/>
  <c r="AD224" i="18"/>
  <c r="J225" i="18"/>
  <c r="O225" i="18" s="1"/>
  <c r="K143" i="19" s="1"/>
  <c r="K225" i="18"/>
  <c r="L225" i="18"/>
  <c r="M225" i="18"/>
  <c r="Q225" i="18"/>
  <c r="R225" i="18"/>
  <c r="AD225" i="18"/>
  <c r="J226" i="18"/>
  <c r="K226" i="18"/>
  <c r="L226" i="18"/>
  <c r="P226" i="18"/>
  <c r="Q226" i="18"/>
  <c r="U226" i="18"/>
  <c r="AD226" i="18"/>
  <c r="J227" i="18"/>
  <c r="M227" i="18" s="1"/>
  <c r="K227" i="18"/>
  <c r="L227" i="18"/>
  <c r="O227" i="18"/>
  <c r="K145" i="19" s="1"/>
  <c r="R227" i="18" s="1"/>
  <c r="P227" i="18"/>
  <c r="Q227" i="18"/>
  <c r="W227" i="18"/>
  <c r="X227" i="18"/>
  <c r="AD227" i="18"/>
  <c r="J228" i="18"/>
  <c r="M228" i="18" s="1"/>
  <c r="K228" i="18"/>
  <c r="U228" i="18" s="1"/>
  <c r="L228" i="18"/>
  <c r="N228" i="18"/>
  <c r="O228" i="18"/>
  <c r="K320" i="19" s="1"/>
  <c r="P228" i="18"/>
  <c r="Q228" i="18"/>
  <c r="R228" i="18"/>
  <c r="V228" i="18"/>
  <c r="W228" i="18"/>
  <c r="Y228" i="18" s="1"/>
  <c r="X228" i="18"/>
  <c r="AD228" i="18"/>
  <c r="J229" i="18"/>
  <c r="K229" i="18"/>
  <c r="L229" i="18"/>
  <c r="N229" i="18"/>
  <c r="P229" i="18"/>
  <c r="Q229" i="18"/>
  <c r="U229" i="18"/>
  <c r="Y229" i="18" s="1"/>
  <c r="V229" i="18"/>
  <c r="W229" i="18"/>
  <c r="X229" i="18"/>
  <c r="AD229" i="18"/>
  <c r="J230" i="18"/>
  <c r="K230" i="18"/>
  <c r="L230" i="18"/>
  <c r="M230" i="18"/>
  <c r="N230" i="18"/>
  <c r="O230" i="18"/>
  <c r="K154" i="19" s="1"/>
  <c r="R230" i="18" s="1"/>
  <c r="S230" i="18" s="1"/>
  <c r="P230" i="18"/>
  <c r="L154" i="19" s="1"/>
  <c r="Q230" i="18"/>
  <c r="U230" i="18"/>
  <c r="V230" i="18"/>
  <c r="W230" i="18"/>
  <c r="X230" i="18"/>
  <c r="AD230" i="18"/>
  <c r="J231" i="18"/>
  <c r="K231" i="18"/>
  <c r="L231" i="18"/>
  <c r="M231" i="18"/>
  <c r="O231" i="18"/>
  <c r="K254" i="19" s="1"/>
  <c r="R231" i="18" s="1"/>
  <c r="P231" i="18"/>
  <c r="Q231" i="18"/>
  <c r="S231" i="18"/>
  <c r="U231" i="18"/>
  <c r="V231" i="18"/>
  <c r="AD231" i="18"/>
  <c r="J232" i="18"/>
  <c r="O232" i="18" s="1"/>
  <c r="K147" i="19" s="1"/>
  <c r="K232" i="18"/>
  <c r="L232" i="18"/>
  <c r="M232" i="18"/>
  <c r="Q232" i="18"/>
  <c r="R232" i="18"/>
  <c r="S232" i="18"/>
  <c r="AD232" i="18"/>
  <c r="J233" i="18"/>
  <c r="O233" i="18" s="1"/>
  <c r="K137" i="19" s="1"/>
  <c r="K233" i="18"/>
  <c r="L233" i="18"/>
  <c r="M233" i="18"/>
  <c r="N233" i="18"/>
  <c r="Q233" i="18"/>
  <c r="R233" i="18"/>
  <c r="AD233" i="18"/>
  <c r="J234" i="18"/>
  <c r="K234" i="18"/>
  <c r="L234" i="18"/>
  <c r="Q234" i="18"/>
  <c r="AD234" i="18"/>
  <c r="J235" i="18"/>
  <c r="K235" i="18"/>
  <c r="L235" i="18"/>
  <c r="P235" i="18"/>
  <c r="L307" i="19" s="1"/>
  <c r="P307" i="19" s="1"/>
  <c r="Q235" i="18"/>
  <c r="W235" i="18"/>
  <c r="X235" i="18"/>
  <c r="AD235" i="18"/>
  <c r="J236" i="18"/>
  <c r="M236" i="18" s="1"/>
  <c r="K236" i="18"/>
  <c r="U236" i="18" s="1"/>
  <c r="L236" i="18"/>
  <c r="N236" i="18"/>
  <c r="O236" i="18"/>
  <c r="K102" i="19" s="1"/>
  <c r="R236" i="18" s="1"/>
  <c r="P236" i="18"/>
  <c r="Q236" i="18"/>
  <c r="V236" i="18"/>
  <c r="W236" i="18"/>
  <c r="Y236" i="18" s="1"/>
  <c r="X236" i="18"/>
  <c r="AD236" i="18"/>
  <c r="J237" i="18"/>
  <c r="M237" i="18" s="1"/>
  <c r="K237" i="18"/>
  <c r="L237" i="18"/>
  <c r="N237" i="18"/>
  <c r="O237" i="18"/>
  <c r="K103" i="19" s="1"/>
  <c r="P237" i="18"/>
  <c r="Q237" i="18"/>
  <c r="R237" i="18"/>
  <c r="S237" i="18" s="1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K125" i="19" s="1"/>
  <c r="R238" i="18" s="1"/>
  <c r="S238" i="18" s="1"/>
  <c r="P238" i="18"/>
  <c r="Q238" i="18"/>
  <c r="U238" i="18"/>
  <c r="Y238" i="18" s="1"/>
  <c r="V238" i="18"/>
  <c r="W238" i="18"/>
  <c r="X238" i="18"/>
  <c r="AD238" i="18"/>
  <c r="J239" i="18"/>
  <c r="K239" i="18"/>
  <c r="L239" i="18"/>
  <c r="M239" i="18"/>
  <c r="O239" i="18"/>
  <c r="K104" i="19" s="1"/>
  <c r="R239" i="18" s="1"/>
  <c r="Q239" i="18"/>
  <c r="U239" i="18"/>
  <c r="V239" i="18"/>
  <c r="AD239" i="18"/>
  <c r="J240" i="18"/>
  <c r="K240" i="18"/>
  <c r="L240" i="18"/>
  <c r="N240" i="18"/>
  <c r="Q240" i="18"/>
  <c r="U240" i="18"/>
  <c r="V240" i="18"/>
  <c r="W240" i="18"/>
  <c r="AD240" i="18"/>
  <c r="J241" i="18"/>
  <c r="O241" i="18" s="1"/>
  <c r="K106" i="19" s="1"/>
  <c r="K241" i="18"/>
  <c r="L241" i="18"/>
  <c r="M241" i="18"/>
  <c r="Q241" i="18"/>
  <c r="R241" i="18"/>
  <c r="AD241" i="18"/>
  <c r="J242" i="18"/>
  <c r="K242" i="18"/>
  <c r="L242" i="18"/>
  <c r="P242" i="18"/>
  <c r="L234" i="19" s="1"/>
  <c r="Q242" i="18"/>
  <c r="U242" i="18"/>
  <c r="AD242" i="18"/>
  <c r="J243" i="18"/>
  <c r="K243" i="18"/>
  <c r="L243" i="18"/>
  <c r="P243" i="18"/>
  <c r="Q243" i="18"/>
  <c r="W243" i="18"/>
  <c r="X243" i="18"/>
  <c r="AD243" i="18"/>
  <c r="J244" i="18"/>
  <c r="M244" i="18" s="1"/>
  <c r="K244" i="18"/>
  <c r="U244" i="18" s="1"/>
  <c r="L244" i="18"/>
  <c r="N244" i="18"/>
  <c r="O244" i="18"/>
  <c r="K112" i="19" s="1"/>
  <c r="P244" i="18"/>
  <c r="Q244" i="18"/>
  <c r="R244" i="18"/>
  <c r="V244" i="18"/>
  <c r="W244" i="18"/>
  <c r="X244" i="18"/>
  <c r="AD244" i="18"/>
  <c r="J245" i="18"/>
  <c r="O245" i="18" s="1"/>
  <c r="K131" i="19" s="1"/>
  <c r="R245" i="18" s="1"/>
  <c r="S245" i="18" s="1"/>
  <c r="K245" i="18"/>
  <c r="L245" i="18"/>
  <c r="M245" i="18"/>
  <c r="N245" i="18"/>
  <c r="P245" i="18"/>
  <c r="Q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K134" i="19" s="1"/>
  <c r="R246" i="18" s="1"/>
  <c r="S246" i="18" s="1"/>
  <c r="P246" i="18"/>
  <c r="L134" i="19" s="1"/>
  <c r="P134" i="19" s="1"/>
  <c r="Q246" i="18"/>
  <c r="T246" i="18"/>
  <c r="U246" i="18"/>
  <c r="Y246" i="18" s="1"/>
  <c r="V246" i="18"/>
  <c r="W246" i="18"/>
  <c r="X246" i="18"/>
  <c r="AD246" i="18"/>
  <c r="J247" i="18"/>
  <c r="K247" i="18"/>
  <c r="L247" i="18"/>
  <c r="M247" i="18"/>
  <c r="N247" i="18"/>
  <c r="O247" i="18"/>
  <c r="K132" i="19" s="1"/>
  <c r="R247" i="18" s="1"/>
  <c r="Q247" i="18"/>
  <c r="AD247" i="18"/>
  <c r="G5" i="20"/>
  <c r="A7" i="20"/>
  <c r="F7" i="20"/>
  <c r="C8" i="20"/>
  <c r="D8" i="20"/>
  <c r="F8" i="20"/>
  <c r="F9" i="20" s="1"/>
  <c r="H9" i="20" s="1"/>
  <c r="C9" i="20"/>
  <c r="H16" i="20"/>
  <c r="D20" i="20" s="1"/>
  <c r="C19" i="20"/>
  <c r="D19" i="20"/>
  <c r="F19" i="20" s="1"/>
  <c r="H27" i="20"/>
  <c r="D30" i="20"/>
  <c r="F30" i="20"/>
  <c r="D31" i="20"/>
  <c r="H37" i="20"/>
  <c r="D41" i="20" s="1"/>
  <c r="D40" i="20"/>
  <c r="F40" i="20"/>
  <c r="H49" i="20"/>
  <c r="D52" i="20"/>
  <c r="E52" i="20"/>
  <c r="D53" i="20"/>
  <c r="E53" i="20"/>
  <c r="D54" i="20"/>
  <c r="H62" i="20"/>
  <c r="D67" i="20" s="1"/>
  <c r="C65" i="20"/>
  <c r="D65" i="20"/>
  <c r="C66" i="20"/>
  <c r="D66" i="20"/>
  <c r="H74" i="20"/>
  <c r="D78" i="20" s="1"/>
  <c r="C77" i="20"/>
  <c r="D77" i="20"/>
  <c r="H83" i="20"/>
  <c r="D87" i="20" s="1"/>
  <c r="A86" i="20"/>
  <c r="C87" i="20" s="1"/>
  <c r="F86" i="20"/>
  <c r="C88" i="20"/>
  <c r="H97" i="20"/>
  <c r="C99" i="20"/>
  <c r="D99" i="20"/>
  <c r="F99" i="20"/>
  <c r="C100" i="20"/>
  <c r="D100" i="20"/>
  <c r="D101" i="20"/>
  <c r="H109" i="20"/>
  <c r="D114" i="20" s="1"/>
  <c r="C112" i="20"/>
  <c r="F112" i="20" s="1"/>
  <c r="D112" i="20"/>
  <c r="D113" i="20"/>
  <c r="F113" i="20" s="1"/>
  <c r="H120" i="20"/>
  <c r="D124" i="20" s="1"/>
  <c r="C123" i="20"/>
  <c r="F123" i="20" s="1"/>
  <c r="D123" i="20"/>
  <c r="H130" i="20"/>
  <c r="D134" i="20" s="1"/>
  <c r="F133" i="20"/>
  <c r="H142" i="20"/>
  <c r="D146" i="20" s="1"/>
  <c r="F145" i="20"/>
  <c r="H153" i="20"/>
  <c r="D156" i="20"/>
  <c r="F156" i="20"/>
  <c r="D157" i="20"/>
  <c r="H164" i="20"/>
  <c r="C167" i="20"/>
  <c r="D167" i="20"/>
  <c r="D168" i="20"/>
  <c r="H174" i="20"/>
  <c r="D178" i="20" s="1"/>
  <c r="D177" i="20"/>
  <c r="F177" i="20" s="1"/>
  <c r="B244" i="26"/>
  <c r="C244" i="26"/>
  <c r="A1" i="3"/>
  <c r="K1" i="3" s="1"/>
  <c r="K2" i="3"/>
  <c r="K3" i="3"/>
  <c r="K5" i="3"/>
  <c r="N5" i="3"/>
  <c r="K6" i="3"/>
  <c r="N6" i="3" s="1"/>
  <c r="K7" i="3"/>
  <c r="N7" i="3" s="1"/>
  <c r="P7" i="3" s="1"/>
  <c r="J8" i="3"/>
  <c r="J17" i="16" s="1"/>
  <c r="K9" i="3"/>
  <c r="N9" i="3"/>
  <c r="K10" i="3"/>
  <c r="N10" i="3"/>
  <c r="K11" i="3"/>
  <c r="N11" i="3" s="1"/>
  <c r="I12" i="3"/>
  <c r="J13" i="3"/>
  <c r="J65" i="16" s="1"/>
  <c r="K13" i="3"/>
  <c r="N13" i="3" s="1"/>
  <c r="K14" i="3"/>
  <c r="N14" i="3" s="1"/>
  <c r="O14" i="3"/>
  <c r="K15" i="3"/>
  <c r="N15" i="3"/>
  <c r="O16" i="3"/>
  <c r="J17" i="3"/>
  <c r="K17" i="3"/>
  <c r="N17" i="3"/>
  <c r="K18" i="3"/>
  <c r="N18" i="3"/>
  <c r="O18" i="3"/>
  <c r="K19" i="3"/>
  <c r="N19" i="3" s="1"/>
  <c r="P19" i="3" s="1"/>
  <c r="O19" i="3"/>
  <c r="O20" i="3"/>
  <c r="K23" i="3"/>
  <c r="N23" i="3" s="1"/>
  <c r="K24" i="3"/>
  <c r="N24" i="3"/>
  <c r="K25" i="3"/>
  <c r="N25" i="3" s="1"/>
  <c r="J26" i="3"/>
  <c r="O27" i="3"/>
  <c r="K29" i="3"/>
  <c r="N29" i="3" s="1"/>
  <c r="K30" i="3"/>
  <c r="N30" i="3"/>
  <c r="K31" i="3"/>
  <c r="N31" i="3" s="1"/>
  <c r="K32" i="3"/>
  <c r="N32" i="3"/>
  <c r="O32" i="3"/>
  <c r="K33" i="3"/>
  <c r="N33" i="3" s="1"/>
  <c r="K34" i="3"/>
  <c r="N34" i="3"/>
  <c r="K35" i="3"/>
  <c r="N35" i="3"/>
  <c r="O36" i="3"/>
  <c r="I37" i="3"/>
  <c r="J37" i="3"/>
  <c r="P37" i="3" s="1"/>
  <c r="K37" i="3"/>
  <c r="N37" i="3" s="1"/>
  <c r="O37" i="3"/>
  <c r="J38" i="3"/>
  <c r="N38" i="3"/>
  <c r="N39" i="3"/>
  <c r="N40" i="3"/>
  <c r="J41" i="3"/>
  <c r="N41" i="3"/>
  <c r="P41" i="3"/>
  <c r="N42" i="3"/>
  <c r="N43" i="3"/>
  <c r="N44" i="3"/>
  <c r="J45" i="3"/>
  <c r="N45" i="3"/>
  <c r="J46" i="3"/>
  <c r="N46" i="3"/>
  <c r="J47" i="3"/>
  <c r="N47" i="3"/>
  <c r="P47" i="3"/>
  <c r="I48" i="3"/>
  <c r="J48" i="3"/>
  <c r="N48" i="3"/>
  <c r="I49" i="3"/>
  <c r="N49" i="3"/>
  <c r="N50" i="3"/>
  <c r="O50" i="3"/>
  <c r="N51" i="3"/>
  <c r="P51" i="3" s="1"/>
  <c r="J52" i="3"/>
  <c r="K47" i="16" s="1"/>
  <c r="L47" i="16" s="1"/>
  <c r="N52" i="3"/>
  <c r="N53" i="3"/>
  <c r="O53" i="3"/>
  <c r="J54" i="3"/>
  <c r="P54" i="3" s="1"/>
  <c r="N54" i="3"/>
  <c r="J55" i="3"/>
  <c r="N55" i="3"/>
  <c r="N56" i="3"/>
  <c r="N57" i="3"/>
  <c r="O57" i="3"/>
  <c r="N58" i="3"/>
  <c r="I62" i="3"/>
  <c r="J63" i="3"/>
  <c r="O65" i="3"/>
  <c r="J67" i="3"/>
  <c r="K67" i="3"/>
  <c r="N67" i="3"/>
  <c r="J68" i="3"/>
  <c r="K68" i="3"/>
  <c r="N68" i="3" s="1"/>
  <c r="K69" i="3"/>
  <c r="N69" i="3" s="1"/>
  <c r="P69" i="3" s="1"/>
  <c r="I72" i="3"/>
  <c r="J72" i="3"/>
  <c r="O72" i="3"/>
  <c r="J73" i="3"/>
  <c r="J74" i="3"/>
  <c r="J184" i="16" s="1"/>
  <c r="J75" i="3"/>
  <c r="I78" i="3"/>
  <c r="J78" i="3"/>
  <c r="O78" i="3"/>
  <c r="I79" i="3"/>
  <c r="J79" i="3"/>
  <c r="K79" i="3"/>
  <c r="N79" i="3" s="1"/>
  <c r="O79" i="3"/>
  <c r="P79" i="3"/>
  <c r="I80" i="3"/>
  <c r="J81" i="3"/>
  <c r="K81" i="3"/>
  <c r="N81" i="3"/>
  <c r="J84" i="3"/>
  <c r="J193" i="16" s="1"/>
  <c r="K85" i="3"/>
  <c r="N85" i="3"/>
  <c r="I86" i="3"/>
  <c r="K86" i="3"/>
  <c r="N86" i="3" s="1"/>
  <c r="I87" i="3"/>
  <c r="J87" i="3"/>
  <c r="K87" i="3"/>
  <c r="N87" i="3"/>
  <c r="P87" i="3" s="1"/>
  <c r="O87" i="3"/>
  <c r="I88" i="3"/>
  <c r="J88" i="3"/>
  <c r="O88" i="3"/>
  <c r="I89" i="3"/>
  <c r="J89" i="3"/>
  <c r="K89" i="3"/>
  <c r="N89" i="3" s="1"/>
  <c r="O89" i="3"/>
  <c r="I90" i="3"/>
  <c r="J90" i="3"/>
  <c r="K90" i="3"/>
  <c r="N90" i="3"/>
  <c r="O90" i="3"/>
  <c r="P90" i="3"/>
  <c r="K91" i="3"/>
  <c r="N91" i="3"/>
  <c r="O91" i="3"/>
  <c r="K92" i="3"/>
  <c r="N92" i="3" s="1"/>
  <c r="K93" i="3"/>
  <c r="N93" i="3"/>
  <c r="O93" i="3"/>
  <c r="K94" i="3"/>
  <c r="N94" i="3" s="1"/>
  <c r="P94" i="3" s="1"/>
  <c r="K95" i="3"/>
  <c r="N95" i="3"/>
  <c r="K96" i="3"/>
  <c r="N96" i="3" s="1"/>
  <c r="P96" i="3" s="1"/>
  <c r="K97" i="3"/>
  <c r="N97" i="3"/>
  <c r="O97" i="3"/>
  <c r="P97" i="3" s="1"/>
  <c r="K98" i="3"/>
  <c r="N98" i="3" s="1"/>
  <c r="O98" i="3"/>
  <c r="J99" i="3"/>
  <c r="K99" i="3"/>
  <c r="N99" i="3"/>
  <c r="O99" i="3"/>
  <c r="J100" i="3"/>
  <c r="J101" i="3"/>
  <c r="J106" i="3"/>
  <c r="J110" i="3"/>
  <c r="K110" i="3"/>
  <c r="N110" i="3" s="1"/>
  <c r="J111" i="3"/>
  <c r="K111" i="3"/>
  <c r="N111" i="3"/>
  <c r="P111" i="3" s="1"/>
  <c r="J112" i="3"/>
  <c r="K112" i="3"/>
  <c r="N112" i="3" s="1"/>
  <c r="K113" i="3"/>
  <c r="N113" i="3" s="1"/>
  <c r="P113" i="3" s="1"/>
  <c r="K114" i="3"/>
  <c r="N114" i="3" s="1"/>
  <c r="I115" i="3"/>
  <c r="J115" i="3"/>
  <c r="K115" i="3"/>
  <c r="N115" i="3"/>
  <c r="I119" i="3"/>
  <c r="J125" i="3"/>
  <c r="K125" i="3"/>
  <c r="N125" i="3" s="1"/>
  <c r="K126" i="3"/>
  <c r="N126" i="3"/>
  <c r="J127" i="3"/>
  <c r="K127" i="3"/>
  <c r="N127" i="3" s="1"/>
  <c r="I128" i="3"/>
  <c r="K128" i="3"/>
  <c r="N128" i="3" s="1"/>
  <c r="K129" i="3"/>
  <c r="N129" i="3" s="1"/>
  <c r="O129" i="3"/>
  <c r="K130" i="3"/>
  <c r="N130" i="3"/>
  <c r="J131" i="3"/>
  <c r="K229" i="16" s="1"/>
  <c r="L229" i="16" s="1"/>
  <c r="K131" i="3"/>
  <c r="N131" i="3" s="1"/>
  <c r="I132" i="3"/>
  <c r="J132" i="3"/>
  <c r="O132" i="3"/>
  <c r="I133" i="3"/>
  <c r="J133" i="3"/>
  <c r="O133" i="3"/>
  <c r="I134" i="3"/>
  <c r="J134" i="3"/>
  <c r="O134" i="3"/>
  <c r="I135" i="3"/>
  <c r="J135" i="3"/>
  <c r="O135" i="3"/>
  <c r="I136" i="3"/>
  <c r="J136" i="3"/>
  <c r="O136" i="3"/>
  <c r="I137" i="3"/>
  <c r="J137" i="3"/>
  <c r="O137" i="3"/>
  <c r="I138" i="3"/>
  <c r="J138" i="3"/>
  <c r="O138" i="3"/>
  <c r="I139" i="3"/>
  <c r="J139" i="3"/>
  <c r="O139" i="3"/>
  <c r="I140" i="3"/>
  <c r="J140" i="3"/>
  <c r="O140" i="3"/>
  <c r="I141" i="3"/>
  <c r="J141" i="3"/>
  <c r="O141" i="3"/>
  <c r="K142" i="3"/>
  <c r="N142" i="3"/>
  <c r="I143" i="3"/>
  <c r="K143" i="3"/>
  <c r="N143" i="3" s="1"/>
  <c r="O143" i="3"/>
  <c r="I144" i="3"/>
  <c r="J144" i="3"/>
  <c r="J116" i="16" s="1"/>
  <c r="K144" i="3"/>
  <c r="N144" i="3"/>
  <c r="I145" i="3"/>
  <c r="J145" i="3"/>
  <c r="K145" i="3"/>
  <c r="N145" i="3"/>
  <c r="O145" i="3"/>
  <c r="K146" i="3"/>
  <c r="N146" i="3"/>
  <c r="O146" i="3"/>
  <c r="J147" i="3"/>
  <c r="J19" i="16" s="1"/>
  <c r="K147" i="3"/>
  <c r="N147" i="3" s="1"/>
  <c r="O147" i="3"/>
  <c r="P147" i="3"/>
  <c r="I148" i="3"/>
  <c r="J148" i="3"/>
  <c r="K148" i="3"/>
  <c r="N148" i="3" s="1"/>
  <c r="P148" i="3" s="1"/>
  <c r="O148" i="3"/>
  <c r="I149" i="3"/>
  <c r="J149" i="3"/>
  <c r="K149" i="3"/>
  <c r="N149" i="3" s="1"/>
  <c r="P149" i="3" s="1"/>
  <c r="O149" i="3"/>
  <c r="I150" i="3"/>
  <c r="J150" i="3"/>
  <c r="K150" i="3"/>
  <c r="N150" i="3"/>
  <c r="P150" i="3" s="1"/>
  <c r="O150" i="3"/>
  <c r="I151" i="3"/>
  <c r="J151" i="3"/>
  <c r="K151" i="3"/>
  <c r="N151" i="3" s="1"/>
  <c r="O151" i="3"/>
  <c r="I152" i="3"/>
  <c r="K152" i="3"/>
  <c r="N152" i="3"/>
  <c r="O152" i="3"/>
  <c r="K153" i="3"/>
  <c r="N153" i="3" s="1"/>
  <c r="O153" i="3"/>
  <c r="J154" i="3"/>
  <c r="K154" i="3"/>
  <c r="N154" i="3" s="1"/>
  <c r="O154" i="3"/>
  <c r="J155" i="3"/>
  <c r="K155" i="3"/>
  <c r="N155" i="3"/>
  <c r="O155" i="3"/>
  <c r="K156" i="3"/>
  <c r="N156" i="3" s="1"/>
  <c r="J157" i="3"/>
  <c r="J6" i="16" s="1"/>
  <c r="K157" i="3"/>
  <c r="N157" i="3" s="1"/>
  <c r="O157" i="3"/>
  <c r="J158" i="3"/>
  <c r="J7" i="16" s="1"/>
  <c r="K158" i="3"/>
  <c r="N158" i="3" s="1"/>
  <c r="P158" i="3" s="1"/>
  <c r="Q158" i="3" s="1"/>
  <c r="J159" i="3"/>
  <c r="K159" i="3"/>
  <c r="N159" i="3"/>
  <c r="O159" i="3"/>
  <c r="J160" i="3"/>
  <c r="K160" i="3"/>
  <c r="N160" i="3" s="1"/>
  <c r="P160" i="3"/>
  <c r="J161" i="3"/>
  <c r="K161" i="3"/>
  <c r="N161" i="3" s="1"/>
  <c r="O161" i="3"/>
  <c r="P161" i="3"/>
  <c r="J162" i="3"/>
  <c r="K162" i="3"/>
  <c r="N162" i="3" s="1"/>
  <c r="O162" i="3"/>
  <c r="J163" i="3"/>
  <c r="K163" i="3"/>
  <c r="N163" i="3"/>
  <c r="O163" i="3"/>
  <c r="P163" i="3"/>
  <c r="K164" i="3"/>
  <c r="N164" i="3"/>
  <c r="K165" i="3"/>
  <c r="N165" i="3" s="1"/>
  <c r="O165" i="3"/>
  <c r="J166" i="3"/>
  <c r="K166" i="3"/>
  <c r="N166" i="3" s="1"/>
  <c r="I167" i="3"/>
  <c r="J167" i="3"/>
  <c r="K167" i="3"/>
  <c r="N167" i="3" s="1"/>
  <c r="O167" i="3"/>
  <c r="K168" i="3"/>
  <c r="N168" i="3"/>
  <c r="J169" i="3"/>
  <c r="I171" i="3"/>
  <c r="O171" i="3"/>
  <c r="J173" i="3"/>
  <c r="J174" i="3"/>
  <c r="I175" i="3"/>
  <c r="J176" i="3"/>
  <c r="J31" i="16" s="1"/>
  <c r="I177" i="3"/>
  <c r="J177" i="3"/>
  <c r="K32" i="16" s="1"/>
  <c r="I178" i="3"/>
  <c r="J178" i="3"/>
  <c r="J33" i="16" s="1"/>
  <c r="J180" i="3"/>
  <c r="O180" i="3"/>
  <c r="J182" i="3"/>
  <c r="I184" i="3"/>
  <c r="J184" i="3"/>
  <c r="I185" i="3"/>
  <c r="I186" i="3"/>
  <c r="J186" i="3"/>
  <c r="K40" i="16" s="1"/>
  <c r="L40" i="16" s="1"/>
  <c r="J187" i="3"/>
  <c r="I189" i="3"/>
  <c r="J189" i="3"/>
  <c r="J190" i="3"/>
  <c r="J191" i="3"/>
  <c r="J43" i="16" s="1"/>
  <c r="O191" i="3"/>
  <c r="J196" i="3"/>
  <c r="J197" i="3"/>
  <c r="K198" i="3"/>
  <c r="N198" i="3" s="1"/>
  <c r="K199" i="3"/>
  <c r="N199" i="3"/>
  <c r="P199" i="3" s="1"/>
  <c r="K200" i="3"/>
  <c r="N200" i="3"/>
  <c r="I201" i="3"/>
  <c r="K201" i="3"/>
  <c r="N201" i="3"/>
  <c r="K203" i="3"/>
  <c r="N203" i="3" s="1"/>
  <c r="P203" i="3" s="1"/>
  <c r="J204" i="3"/>
  <c r="K204" i="3"/>
  <c r="N204" i="3" s="1"/>
  <c r="O204" i="3"/>
  <c r="K205" i="3"/>
  <c r="N205" i="3" s="1"/>
  <c r="K206" i="3"/>
  <c r="N206" i="3"/>
  <c r="O206" i="3"/>
  <c r="I207" i="3"/>
  <c r="K207" i="3"/>
  <c r="N207" i="3" s="1"/>
  <c r="J208" i="3"/>
  <c r="J222" i="16" s="1"/>
  <c r="K208" i="3"/>
  <c r="N208" i="3" s="1"/>
  <c r="J209" i="3"/>
  <c r="K209" i="3"/>
  <c r="N209" i="3"/>
  <c r="J210" i="3"/>
  <c r="K169" i="16" s="1"/>
  <c r="K210" i="3"/>
  <c r="N210" i="3" s="1"/>
  <c r="P210" i="3" s="1"/>
  <c r="Q210" i="3" s="1"/>
  <c r="J211" i="3"/>
  <c r="J113" i="16" s="1"/>
  <c r="K211" i="3"/>
  <c r="N211" i="3"/>
  <c r="K212" i="3"/>
  <c r="N212" i="3"/>
  <c r="O212" i="3"/>
  <c r="K213" i="3"/>
  <c r="N213" i="3"/>
  <c r="I214" i="3"/>
  <c r="K214" i="3"/>
  <c r="N214" i="3"/>
  <c r="K215" i="3"/>
  <c r="N215" i="3"/>
  <c r="O215" i="3"/>
  <c r="I216" i="3"/>
  <c r="K216" i="3"/>
  <c r="N216" i="3" s="1"/>
  <c r="J217" i="3"/>
  <c r="K217" i="3"/>
  <c r="N217" i="3" s="1"/>
  <c r="P217" i="3" s="1"/>
  <c r="R217" i="3" s="1"/>
  <c r="I218" i="3"/>
  <c r="J218" i="3"/>
  <c r="K218" i="3"/>
  <c r="N218" i="3"/>
  <c r="J219" i="3"/>
  <c r="K219" i="3"/>
  <c r="N219" i="3"/>
  <c r="O219" i="3"/>
  <c r="J220" i="3"/>
  <c r="J83" i="16" s="1"/>
  <c r="K220" i="3"/>
  <c r="N220" i="3" s="1"/>
  <c r="O220" i="3"/>
  <c r="K221" i="3"/>
  <c r="N221" i="3" s="1"/>
  <c r="K222" i="3"/>
  <c r="N222" i="3"/>
  <c r="O222" i="3"/>
  <c r="J223" i="3"/>
  <c r="K223" i="3"/>
  <c r="N223" i="3"/>
  <c r="O223" i="3"/>
  <c r="P223" i="3"/>
  <c r="J224" i="3"/>
  <c r="P224" i="3" s="1"/>
  <c r="R224" i="3" s="1"/>
  <c r="K224" i="3"/>
  <c r="N224" i="3"/>
  <c r="O224" i="3"/>
  <c r="I225" i="3"/>
  <c r="K225" i="3"/>
  <c r="N225" i="3" s="1"/>
  <c r="J226" i="3"/>
  <c r="K226" i="3"/>
  <c r="N226" i="3" s="1"/>
  <c r="P226" i="3"/>
  <c r="Q226" i="3"/>
  <c r="J227" i="3"/>
  <c r="K89" i="16" s="1"/>
  <c r="L89" i="16" s="1"/>
  <c r="K227" i="3"/>
  <c r="N227" i="3" s="1"/>
  <c r="J228" i="3"/>
  <c r="K228" i="3"/>
  <c r="N228" i="3" s="1"/>
  <c r="J229" i="3"/>
  <c r="K229" i="3"/>
  <c r="N229" i="3" s="1"/>
  <c r="P229" i="3" s="1"/>
  <c r="J230" i="3"/>
  <c r="K230" i="3"/>
  <c r="N230" i="3"/>
  <c r="K231" i="3"/>
  <c r="N231" i="3"/>
  <c r="P231" i="3" s="1"/>
  <c r="K232" i="3"/>
  <c r="N232" i="3" s="1"/>
  <c r="K233" i="3"/>
  <c r="N233" i="3"/>
  <c r="O233" i="3"/>
  <c r="K234" i="3"/>
  <c r="N234" i="3" s="1"/>
  <c r="O234" i="3"/>
  <c r="I235" i="3"/>
  <c r="J235" i="3"/>
  <c r="K235" i="3"/>
  <c r="N235" i="3" s="1"/>
  <c r="P235" i="3" s="1"/>
  <c r="O235" i="3"/>
  <c r="I236" i="3"/>
  <c r="J236" i="3"/>
  <c r="K236" i="3"/>
  <c r="N236" i="3"/>
  <c r="P236" i="3" s="1"/>
  <c r="O236" i="3"/>
  <c r="I237" i="3"/>
  <c r="J237" i="3"/>
  <c r="K126" i="16" s="1"/>
  <c r="K237" i="3"/>
  <c r="N237" i="3"/>
  <c r="P237" i="3" s="1"/>
  <c r="I238" i="3"/>
  <c r="J238" i="3"/>
  <c r="K238" i="3"/>
  <c r="N238" i="3" s="1"/>
  <c r="P238" i="3" s="1"/>
  <c r="O238" i="3"/>
  <c r="K239" i="3"/>
  <c r="N239" i="3" s="1"/>
  <c r="I240" i="3"/>
  <c r="J240" i="3"/>
  <c r="P240" i="3" s="1"/>
  <c r="K240" i="3"/>
  <c r="N240" i="3"/>
  <c r="O240" i="3"/>
  <c r="I241" i="3"/>
  <c r="J241" i="3"/>
  <c r="K241" i="3"/>
  <c r="N241" i="3"/>
  <c r="O241" i="3"/>
  <c r="P241" i="3"/>
  <c r="K242" i="3"/>
  <c r="N242" i="3"/>
  <c r="O242" i="3"/>
  <c r="K243" i="3"/>
  <c r="N243" i="3" s="1"/>
  <c r="K244" i="3"/>
  <c r="N244" i="3"/>
  <c r="P244" i="3" s="1"/>
  <c r="J245" i="3"/>
  <c r="K245" i="3"/>
  <c r="N245" i="3" s="1"/>
  <c r="I246" i="3"/>
  <c r="J246" i="3"/>
  <c r="K246" i="3"/>
  <c r="N246" i="3"/>
  <c r="O246" i="3"/>
  <c r="P246" i="3"/>
  <c r="I247" i="3"/>
  <c r="J247" i="3"/>
  <c r="K247" i="3"/>
  <c r="N247" i="3"/>
  <c r="O247" i="3"/>
  <c r="P247" i="3"/>
  <c r="K248" i="3"/>
  <c r="N248" i="3"/>
  <c r="K249" i="3"/>
  <c r="N249" i="3" s="1"/>
  <c r="K250" i="3"/>
  <c r="N250" i="3" s="1"/>
  <c r="O250" i="3"/>
  <c r="J251" i="3"/>
  <c r="K251" i="3"/>
  <c r="N251" i="3"/>
  <c r="J252" i="3"/>
  <c r="K252" i="3"/>
  <c r="N252" i="3"/>
  <c r="O252" i="3"/>
  <c r="N253" i="3"/>
  <c r="K254" i="3"/>
  <c r="N254" i="3" s="1"/>
  <c r="O254" i="3"/>
  <c r="J255" i="3"/>
  <c r="K136" i="16" s="1"/>
  <c r="K255" i="3"/>
  <c r="N255" i="3"/>
  <c r="I256" i="3"/>
  <c r="J256" i="3"/>
  <c r="K256" i="3"/>
  <c r="N256" i="3"/>
  <c r="P256" i="3" s="1"/>
  <c r="Q256" i="3"/>
  <c r="R256" i="3"/>
  <c r="I257" i="3"/>
  <c r="J257" i="3"/>
  <c r="O257" i="3"/>
  <c r="I258" i="3"/>
  <c r="J258" i="3"/>
  <c r="O258" i="3"/>
  <c r="I259" i="3"/>
  <c r="J259" i="3"/>
  <c r="O259" i="3"/>
  <c r="I260" i="3"/>
  <c r="J260" i="3"/>
  <c r="O260" i="3"/>
  <c r="I261" i="3"/>
  <c r="J261" i="3"/>
  <c r="O261" i="3"/>
  <c r="J262" i="3"/>
  <c r="K262" i="3"/>
  <c r="N262" i="3"/>
  <c r="O262" i="3"/>
  <c r="K263" i="3"/>
  <c r="N263" i="3" s="1"/>
  <c r="O263" i="3"/>
  <c r="P263" i="3"/>
  <c r="K264" i="3"/>
  <c r="N264" i="3"/>
  <c r="K265" i="3"/>
  <c r="N265" i="3"/>
  <c r="P265" i="3" s="1"/>
  <c r="I266" i="3"/>
  <c r="K266" i="3"/>
  <c r="N266" i="3" s="1"/>
  <c r="O267" i="3"/>
  <c r="I270" i="3"/>
  <c r="O271" i="3"/>
  <c r="K273" i="3"/>
  <c r="N273" i="3"/>
  <c r="J274" i="3"/>
  <c r="J150" i="16" s="1"/>
  <c r="K274" i="3"/>
  <c r="N274" i="3" s="1"/>
  <c r="P274" i="3" s="1"/>
  <c r="K275" i="3"/>
  <c r="N275" i="3"/>
  <c r="K276" i="3"/>
  <c r="N276" i="3" s="1"/>
  <c r="J277" i="3"/>
  <c r="K277" i="3"/>
  <c r="N277" i="3"/>
  <c r="J278" i="3"/>
  <c r="J122" i="16" s="1"/>
  <c r="K278" i="3"/>
  <c r="N278" i="3"/>
  <c r="I279" i="3"/>
  <c r="K279" i="3"/>
  <c r="N279" i="3" s="1"/>
  <c r="K280" i="3"/>
  <c r="N280" i="3" s="1"/>
  <c r="J281" i="3"/>
  <c r="K281" i="3"/>
  <c r="N281" i="3"/>
  <c r="J282" i="3"/>
  <c r="K181" i="16" s="1"/>
  <c r="K282" i="3"/>
  <c r="N282" i="3"/>
  <c r="K283" i="3"/>
  <c r="N283" i="3" s="1"/>
  <c r="O283" i="3"/>
  <c r="K284" i="3"/>
  <c r="N284" i="3"/>
  <c r="P284" i="3"/>
  <c r="K285" i="3"/>
  <c r="N285" i="3" s="1"/>
  <c r="E3" i="16"/>
  <c r="G3" i="16" s="1"/>
  <c r="F3" i="16"/>
  <c r="H3" i="16"/>
  <c r="E4" i="16"/>
  <c r="G4" i="16" s="1"/>
  <c r="I155" i="3" s="1"/>
  <c r="F4" i="16"/>
  <c r="H4" i="16"/>
  <c r="E5" i="16"/>
  <c r="G5" i="16" s="1"/>
  <c r="I156" i="3" s="1"/>
  <c r="F5" i="16"/>
  <c r="H5" i="16"/>
  <c r="O156" i="3" s="1"/>
  <c r="E6" i="16"/>
  <c r="F6" i="16"/>
  <c r="G6" i="16"/>
  <c r="I157" i="3" s="1"/>
  <c r="H6" i="16"/>
  <c r="K6" i="16"/>
  <c r="E7" i="16"/>
  <c r="F7" i="16"/>
  <c r="G7" i="16"/>
  <c r="I158" i="3" s="1"/>
  <c r="H7" i="16"/>
  <c r="O158" i="3" s="1"/>
  <c r="K7" i="16"/>
  <c r="L7" i="16" s="1"/>
  <c r="E8" i="16"/>
  <c r="F8" i="16"/>
  <c r="G8" i="16"/>
  <c r="I159" i="3" s="1"/>
  <c r="H8" i="16"/>
  <c r="J8" i="16"/>
  <c r="K8" i="16"/>
  <c r="L8" i="16" s="1"/>
  <c r="E9" i="16"/>
  <c r="G9" i="16" s="1"/>
  <c r="I160" i="3" s="1"/>
  <c r="F9" i="16"/>
  <c r="H9" i="16"/>
  <c r="O160" i="3" s="1"/>
  <c r="J9" i="16"/>
  <c r="K9" i="16"/>
  <c r="L9" i="16"/>
  <c r="E10" i="16"/>
  <c r="G10" i="16" s="1"/>
  <c r="I161" i="3" s="1"/>
  <c r="F10" i="16"/>
  <c r="H10" i="16"/>
  <c r="J10" i="16"/>
  <c r="K10" i="16"/>
  <c r="E11" i="16"/>
  <c r="F11" i="16"/>
  <c r="G11" i="16"/>
  <c r="I162" i="3" s="1"/>
  <c r="H11" i="16"/>
  <c r="E12" i="16"/>
  <c r="G12" i="16" s="1"/>
  <c r="I163" i="3" s="1"/>
  <c r="F12" i="16"/>
  <c r="H12" i="16"/>
  <c r="E13" i="16"/>
  <c r="G13" i="16" s="1"/>
  <c r="I164" i="3" s="1"/>
  <c r="F13" i="16"/>
  <c r="H13" i="16"/>
  <c r="O164" i="3" s="1"/>
  <c r="E14" i="16"/>
  <c r="G14" i="16" s="1"/>
  <c r="I165" i="3" s="1"/>
  <c r="F14" i="16"/>
  <c r="H14" i="16"/>
  <c r="E15" i="16"/>
  <c r="F15" i="16"/>
  <c r="G15" i="16"/>
  <c r="I166" i="3" s="1"/>
  <c r="H15" i="16"/>
  <c r="O166" i="3" s="1"/>
  <c r="J15" i="16"/>
  <c r="K15" i="16"/>
  <c r="L15" i="16" s="1"/>
  <c r="E16" i="16"/>
  <c r="F16" i="16"/>
  <c r="G16" i="16"/>
  <c r="H16" i="16"/>
  <c r="O115" i="3" s="1"/>
  <c r="J16" i="16"/>
  <c r="K16" i="16"/>
  <c r="L16" i="16" s="1"/>
  <c r="E17" i="16"/>
  <c r="G17" i="16" s="1"/>
  <c r="I8" i="3" s="1"/>
  <c r="F17" i="16"/>
  <c r="H17" i="16"/>
  <c r="O8" i="3" s="1"/>
  <c r="E18" i="16"/>
  <c r="G18" i="16" s="1"/>
  <c r="I146" i="3" s="1"/>
  <c r="F18" i="16"/>
  <c r="H18" i="16"/>
  <c r="E19" i="16"/>
  <c r="F19" i="16"/>
  <c r="G19" i="16"/>
  <c r="I147" i="3" s="1"/>
  <c r="H19" i="16"/>
  <c r="K19" i="16"/>
  <c r="L19" i="16"/>
  <c r="E20" i="16"/>
  <c r="F20" i="16"/>
  <c r="J243" i="3" s="1"/>
  <c r="G20" i="16"/>
  <c r="I243" i="3" s="1"/>
  <c r="H20" i="16"/>
  <c r="O243" i="3" s="1"/>
  <c r="E21" i="16"/>
  <c r="F21" i="16"/>
  <c r="G21" i="16"/>
  <c r="I170" i="3" s="1"/>
  <c r="H21" i="16"/>
  <c r="O170" i="3" s="1"/>
  <c r="E22" i="16"/>
  <c r="G22" i="16" s="1"/>
  <c r="I172" i="3" s="1"/>
  <c r="F22" i="16"/>
  <c r="J172" i="3" s="1"/>
  <c r="H22" i="16"/>
  <c r="O172" i="3" s="1"/>
  <c r="E23" i="16"/>
  <c r="F23" i="16"/>
  <c r="G23" i="16"/>
  <c r="H23" i="16"/>
  <c r="O184" i="3" s="1"/>
  <c r="E24" i="16"/>
  <c r="F24" i="16"/>
  <c r="G24" i="16"/>
  <c r="H24" i="16"/>
  <c r="O189" i="3" s="1"/>
  <c r="J24" i="16"/>
  <c r="K24" i="16"/>
  <c r="L24" i="16"/>
  <c r="E25" i="16"/>
  <c r="G25" i="16" s="1"/>
  <c r="I190" i="3" s="1"/>
  <c r="F25" i="16"/>
  <c r="H25" i="16"/>
  <c r="O190" i="3" s="1"/>
  <c r="E26" i="16"/>
  <c r="G26" i="16" s="1"/>
  <c r="I169" i="3" s="1"/>
  <c r="F26" i="16"/>
  <c r="H26" i="16"/>
  <c r="O169" i="3" s="1"/>
  <c r="J26" i="16"/>
  <c r="K26" i="16"/>
  <c r="E27" i="16"/>
  <c r="F27" i="16"/>
  <c r="J171" i="3" s="1"/>
  <c r="G27" i="16"/>
  <c r="H27" i="16"/>
  <c r="E28" i="16"/>
  <c r="G28" i="16" s="1"/>
  <c r="I173" i="3" s="1"/>
  <c r="F28" i="16"/>
  <c r="H28" i="16"/>
  <c r="O173" i="3" s="1"/>
  <c r="E29" i="16"/>
  <c r="F29" i="16"/>
  <c r="G29" i="16"/>
  <c r="I174" i="3" s="1"/>
  <c r="H29" i="16"/>
  <c r="O174" i="3" s="1"/>
  <c r="E30" i="16"/>
  <c r="G30" i="16" s="1"/>
  <c r="F30" i="16"/>
  <c r="H30" i="16"/>
  <c r="O175" i="3" s="1"/>
  <c r="E31" i="16"/>
  <c r="F31" i="16"/>
  <c r="G31" i="16"/>
  <c r="I176" i="3" s="1"/>
  <c r="H31" i="16"/>
  <c r="O176" i="3" s="1"/>
  <c r="K31" i="16"/>
  <c r="L31" i="16"/>
  <c r="E32" i="16"/>
  <c r="F32" i="16"/>
  <c r="G32" i="16"/>
  <c r="H32" i="16"/>
  <c r="O177" i="3" s="1"/>
  <c r="J32" i="16"/>
  <c r="L32" i="16"/>
  <c r="E33" i="16"/>
  <c r="G33" i="16" s="1"/>
  <c r="F33" i="16"/>
  <c r="H33" i="16"/>
  <c r="O178" i="3" s="1"/>
  <c r="K33" i="16"/>
  <c r="L33" i="16"/>
  <c r="E34" i="16"/>
  <c r="G34" i="16" s="1"/>
  <c r="I179" i="3" s="1"/>
  <c r="F34" i="16"/>
  <c r="H34" i="16"/>
  <c r="O179" i="3" s="1"/>
  <c r="E35" i="16"/>
  <c r="G35" i="16" s="1"/>
  <c r="I180" i="3" s="1"/>
  <c r="F35" i="16"/>
  <c r="H35" i="16"/>
  <c r="E36" i="16"/>
  <c r="G36" i="16" s="1"/>
  <c r="I181" i="3" s="1"/>
  <c r="F36" i="16"/>
  <c r="J181" i="3" s="1"/>
  <c r="H36" i="16"/>
  <c r="O181" i="3" s="1"/>
  <c r="E37" i="16"/>
  <c r="F37" i="16"/>
  <c r="G37" i="16"/>
  <c r="I182" i="3" s="1"/>
  <c r="H37" i="16"/>
  <c r="O182" i="3" s="1"/>
  <c r="E38" i="16"/>
  <c r="F38" i="16"/>
  <c r="G38" i="16"/>
  <c r="I183" i="3" s="1"/>
  <c r="H38" i="16"/>
  <c r="O183" i="3" s="1"/>
  <c r="E39" i="16"/>
  <c r="F39" i="16"/>
  <c r="J185" i="3" s="1"/>
  <c r="G39" i="16"/>
  <c r="H39" i="16"/>
  <c r="O185" i="3" s="1"/>
  <c r="E40" i="16"/>
  <c r="F40" i="16"/>
  <c r="G40" i="16"/>
  <c r="H40" i="16"/>
  <c r="O186" i="3" s="1"/>
  <c r="J40" i="16"/>
  <c r="E41" i="16"/>
  <c r="G41" i="16" s="1"/>
  <c r="I187" i="3" s="1"/>
  <c r="F41" i="16"/>
  <c r="H41" i="16"/>
  <c r="O187" i="3" s="1"/>
  <c r="E42" i="16"/>
  <c r="G42" i="16" s="1"/>
  <c r="I188" i="3" s="1"/>
  <c r="F42" i="16"/>
  <c r="J188" i="3" s="1"/>
  <c r="H42" i="16"/>
  <c r="O188" i="3" s="1"/>
  <c r="E43" i="16"/>
  <c r="G43" i="16" s="1"/>
  <c r="I191" i="3" s="1"/>
  <c r="F43" i="16"/>
  <c r="H43" i="16"/>
  <c r="K43" i="16"/>
  <c r="L43" i="16"/>
  <c r="E44" i="16"/>
  <c r="F44" i="16"/>
  <c r="J192" i="3" s="1"/>
  <c r="G44" i="16"/>
  <c r="I192" i="3" s="1"/>
  <c r="H44" i="16"/>
  <c r="O192" i="3" s="1"/>
  <c r="E45" i="16"/>
  <c r="F45" i="16"/>
  <c r="G45" i="16"/>
  <c r="I193" i="3" s="1"/>
  <c r="H45" i="16"/>
  <c r="O193" i="3" s="1"/>
  <c r="E46" i="16"/>
  <c r="F46" i="16"/>
  <c r="G46" i="16"/>
  <c r="I197" i="3" s="1"/>
  <c r="H46" i="16"/>
  <c r="O197" i="3" s="1"/>
  <c r="E47" i="16"/>
  <c r="F47" i="16"/>
  <c r="G47" i="16"/>
  <c r="I52" i="3" s="1"/>
  <c r="H47" i="16"/>
  <c r="O52" i="3" s="1"/>
  <c r="J47" i="16"/>
  <c r="E48" i="16"/>
  <c r="F48" i="16"/>
  <c r="G48" i="16"/>
  <c r="I54" i="3" s="1"/>
  <c r="H48" i="16"/>
  <c r="O54" i="3" s="1"/>
  <c r="J48" i="16"/>
  <c r="E49" i="16"/>
  <c r="G49" i="16" s="1"/>
  <c r="I55" i="3" s="1"/>
  <c r="F49" i="16"/>
  <c r="H49" i="16"/>
  <c r="O55" i="3" s="1"/>
  <c r="E50" i="16"/>
  <c r="G50" i="16" s="1"/>
  <c r="I56" i="3" s="1"/>
  <c r="F50" i="16"/>
  <c r="H50" i="16"/>
  <c r="O56" i="3" s="1"/>
  <c r="E51" i="16"/>
  <c r="G51" i="16" s="1"/>
  <c r="I57" i="3" s="1"/>
  <c r="F51" i="16"/>
  <c r="H51" i="16"/>
  <c r="E52" i="16"/>
  <c r="G52" i="16" s="1"/>
  <c r="I58" i="3" s="1"/>
  <c r="F52" i="16"/>
  <c r="J58" i="3" s="1"/>
  <c r="H52" i="16"/>
  <c r="O58" i="3" s="1"/>
  <c r="P58" i="3" s="1"/>
  <c r="E53" i="16"/>
  <c r="G53" i="16" s="1"/>
  <c r="I50" i="3" s="1"/>
  <c r="F53" i="16"/>
  <c r="H53" i="16"/>
  <c r="E54" i="16"/>
  <c r="G54" i="16" s="1"/>
  <c r="I53" i="3" s="1"/>
  <c r="F54" i="16"/>
  <c r="H54" i="16"/>
  <c r="E55" i="16"/>
  <c r="F55" i="16"/>
  <c r="G55" i="16"/>
  <c r="I38" i="3" s="1"/>
  <c r="H55" i="16"/>
  <c r="O38" i="3" s="1"/>
  <c r="J55" i="16"/>
  <c r="K55" i="16"/>
  <c r="L55" i="16"/>
  <c r="E56" i="16"/>
  <c r="F56" i="16"/>
  <c r="G56" i="16"/>
  <c r="I47" i="3" s="1"/>
  <c r="H56" i="16"/>
  <c r="O47" i="3" s="1"/>
  <c r="J56" i="16"/>
  <c r="K56" i="16"/>
  <c r="L56" i="16" s="1"/>
  <c r="E57" i="16"/>
  <c r="G57" i="16" s="1"/>
  <c r="F57" i="16"/>
  <c r="H57" i="16"/>
  <c r="O48" i="3" s="1"/>
  <c r="J57" i="16"/>
  <c r="K57" i="16"/>
  <c r="L57" i="16"/>
  <c r="E58" i="16"/>
  <c r="G58" i="16" s="1"/>
  <c r="I6" i="3" s="1"/>
  <c r="F58" i="16"/>
  <c r="H58" i="16"/>
  <c r="O6" i="3" s="1"/>
  <c r="E59" i="16"/>
  <c r="F59" i="16"/>
  <c r="J10" i="3" s="1"/>
  <c r="G59" i="16"/>
  <c r="I10" i="3" s="1"/>
  <c r="H59" i="16"/>
  <c r="O10" i="3" s="1"/>
  <c r="E60" i="16"/>
  <c r="F60" i="16"/>
  <c r="G60" i="16"/>
  <c r="I41" i="3" s="1"/>
  <c r="H60" i="16"/>
  <c r="O41" i="3" s="1"/>
  <c r="E61" i="16"/>
  <c r="F61" i="16"/>
  <c r="G61" i="16"/>
  <c r="I42" i="3" s="1"/>
  <c r="H61" i="16"/>
  <c r="O42" i="3" s="1"/>
  <c r="E62" i="16"/>
  <c r="F62" i="16"/>
  <c r="G62" i="16"/>
  <c r="I43" i="3" s="1"/>
  <c r="H62" i="16"/>
  <c r="O43" i="3" s="1"/>
  <c r="E63" i="16"/>
  <c r="F63" i="16"/>
  <c r="J11" i="3" s="1"/>
  <c r="G63" i="16"/>
  <c r="I11" i="3" s="1"/>
  <c r="H63" i="16"/>
  <c r="O11" i="3" s="1"/>
  <c r="E64" i="16"/>
  <c r="F64" i="16"/>
  <c r="J12" i="3" s="1"/>
  <c r="J64" i="16" s="1"/>
  <c r="G64" i="16"/>
  <c r="H64" i="16"/>
  <c r="O12" i="3" s="1"/>
  <c r="K64" i="16"/>
  <c r="L64" i="16" s="1"/>
  <c r="E65" i="16"/>
  <c r="G65" i="16" s="1"/>
  <c r="I13" i="3" s="1"/>
  <c r="F65" i="16"/>
  <c r="H65" i="16"/>
  <c r="O13" i="3" s="1"/>
  <c r="K65" i="16"/>
  <c r="L65" i="16" s="1"/>
  <c r="E66" i="16"/>
  <c r="G66" i="16" s="1"/>
  <c r="I14" i="3" s="1"/>
  <c r="F66" i="16"/>
  <c r="H66" i="16"/>
  <c r="E67" i="16"/>
  <c r="G67" i="16" s="1"/>
  <c r="I16" i="3" s="1"/>
  <c r="F67" i="16"/>
  <c r="J16" i="3" s="1"/>
  <c r="J67" i="16" s="1"/>
  <c r="H67" i="16"/>
  <c r="K67" i="16"/>
  <c r="L67" i="16"/>
  <c r="E68" i="16"/>
  <c r="F68" i="16"/>
  <c r="G68" i="16"/>
  <c r="I17" i="3" s="1"/>
  <c r="H68" i="16"/>
  <c r="O17" i="3" s="1"/>
  <c r="E69" i="16"/>
  <c r="F69" i="16"/>
  <c r="G69" i="16"/>
  <c r="I15" i="3" s="1"/>
  <c r="H69" i="16"/>
  <c r="O15" i="3" s="1"/>
  <c r="E70" i="16"/>
  <c r="F70" i="16"/>
  <c r="G70" i="16"/>
  <c r="I39" i="3" s="1"/>
  <c r="H70" i="16"/>
  <c r="O39" i="3" s="1"/>
  <c r="E71" i="16"/>
  <c r="F71" i="16"/>
  <c r="J44" i="3" s="1"/>
  <c r="G71" i="16"/>
  <c r="I44" i="3" s="1"/>
  <c r="H71" i="16"/>
  <c r="O44" i="3" s="1"/>
  <c r="J71" i="16"/>
  <c r="K71" i="16"/>
  <c r="L71" i="16"/>
  <c r="E72" i="16"/>
  <c r="F72" i="16"/>
  <c r="G72" i="16"/>
  <c r="I45" i="3" s="1"/>
  <c r="H72" i="16"/>
  <c r="O45" i="3" s="1"/>
  <c r="J72" i="16"/>
  <c r="K72" i="16"/>
  <c r="L72" i="16" s="1"/>
  <c r="E73" i="16"/>
  <c r="G73" i="16" s="1"/>
  <c r="I46" i="3" s="1"/>
  <c r="F73" i="16"/>
  <c r="H73" i="16"/>
  <c r="O46" i="3" s="1"/>
  <c r="J73" i="16"/>
  <c r="K73" i="16"/>
  <c r="L73" i="16"/>
  <c r="E74" i="16"/>
  <c r="G74" i="16" s="1"/>
  <c r="I223" i="3" s="1"/>
  <c r="F74" i="16"/>
  <c r="H74" i="16"/>
  <c r="J74" i="16"/>
  <c r="K74" i="16"/>
  <c r="L74" i="16"/>
  <c r="E75" i="16"/>
  <c r="F75" i="16"/>
  <c r="J212" i="3" s="1"/>
  <c r="J75" i="16" s="1"/>
  <c r="G75" i="16"/>
  <c r="I212" i="3" s="1"/>
  <c r="H75" i="16"/>
  <c r="E76" i="16"/>
  <c r="G76" i="16" s="1"/>
  <c r="I213" i="3" s="1"/>
  <c r="F76" i="16"/>
  <c r="H76" i="16"/>
  <c r="O213" i="3" s="1"/>
  <c r="E77" i="16"/>
  <c r="F77" i="16"/>
  <c r="G77" i="16"/>
  <c r="H77" i="16"/>
  <c r="O214" i="3" s="1"/>
  <c r="E78" i="16"/>
  <c r="F78" i="16"/>
  <c r="G78" i="16"/>
  <c r="I215" i="3" s="1"/>
  <c r="H78" i="16"/>
  <c r="E79" i="16"/>
  <c r="F79" i="16"/>
  <c r="G79" i="16"/>
  <c r="H79" i="16"/>
  <c r="O216" i="3" s="1"/>
  <c r="E80" i="16"/>
  <c r="F80" i="16"/>
  <c r="G80" i="16"/>
  <c r="I217" i="3" s="1"/>
  <c r="H80" i="16"/>
  <c r="O217" i="3" s="1"/>
  <c r="J80" i="16"/>
  <c r="K80" i="16"/>
  <c r="L80" i="16" s="1"/>
  <c r="E81" i="16"/>
  <c r="G81" i="16" s="1"/>
  <c r="F81" i="16"/>
  <c r="H81" i="16"/>
  <c r="O218" i="3" s="1"/>
  <c r="E82" i="16"/>
  <c r="G82" i="16" s="1"/>
  <c r="I219" i="3" s="1"/>
  <c r="F82" i="16"/>
  <c r="H82" i="16"/>
  <c r="J82" i="16"/>
  <c r="K82" i="16"/>
  <c r="L82" i="16" s="1"/>
  <c r="E83" i="16"/>
  <c r="F83" i="16"/>
  <c r="G83" i="16"/>
  <c r="I220" i="3" s="1"/>
  <c r="H83" i="16"/>
  <c r="K83" i="16"/>
  <c r="E84" i="16"/>
  <c r="G84" i="16" s="1"/>
  <c r="I221" i="3" s="1"/>
  <c r="F84" i="16"/>
  <c r="J221" i="3" s="1"/>
  <c r="P221" i="3" s="1"/>
  <c r="R221" i="3" s="1"/>
  <c r="H84" i="16"/>
  <c r="O221" i="3" s="1"/>
  <c r="E85" i="16"/>
  <c r="F85" i="16"/>
  <c r="G85" i="16"/>
  <c r="I222" i="3" s="1"/>
  <c r="H85" i="16"/>
  <c r="E86" i="16"/>
  <c r="F86" i="16"/>
  <c r="G86" i="16"/>
  <c r="I224" i="3" s="1"/>
  <c r="H86" i="16"/>
  <c r="K86" i="16"/>
  <c r="E87" i="16"/>
  <c r="F87" i="16"/>
  <c r="G87" i="16"/>
  <c r="H87" i="16"/>
  <c r="O225" i="3" s="1"/>
  <c r="E88" i="16"/>
  <c r="F88" i="16"/>
  <c r="G88" i="16"/>
  <c r="I226" i="3" s="1"/>
  <c r="H88" i="16"/>
  <c r="O226" i="3" s="1"/>
  <c r="J88" i="16"/>
  <c r="K88" i="16"/>
  <c r="L88" i="16" s="1"/>
  <c r="E89" i="16"/>
  <c r="G89" i="16" s="1"/>
  <c r="I227" i="3" s="1"/>
  <c r="F89" i="16"/>
  <c r="H89" i="16"/>
  <c r="O227" i="3" s="1"/>
  <c r="J89" i="16"/>
  <c r="E90" i="16"/>
  <c r="G90" i="16" s="1"/>
  <c r="I228" i="3" s="1"/>
  <c r="F90" i="16"/>
  <c r="H90" i="16"/>
  <c r="O228" i="3" s="1"/>
  <c r="J90" i="16"/>
  <c r="K90" i="16"/>
  <c r="L90" i="16" s="1"/>
  <c r="E91" i="16"/>
  <c r="F91" i="16"/>
  <c r="G91" i="16"/>
  <c r="I229" i="3" s="1"/>
  <c r="H91" i="16"/>
  <c r="O229" i="3" s="1"/>
  <c r="E92" i="16"/>
  <c r="G92" i="16" s="1"/>
  <c r="I230" i="3" s="1"/>
  <c r="F92" i="16"/>
  <c r="H92" i="16"/>
  <c r="O230" i="3" s="1"/>
  <c r="E93" i="16"/>
  <c r="F93" i="16"/>
  <c r="J231" i="3" s="1"/>
  <c r="K93" i="16" s="1"/>
  <c r="G93" i="16"/>
  <c r="I231" i="3" s="1"/>
  <c r="H93" i="16"/>
  <c r="O231" i="3" s="1"/>
  <c r="J93" i="16"/>
  <c r="E94" i="16"/>
  <c r="F94" i="16"/>
  <c r="J232" i="3" s="1"/>
  <c r="G94" i="16"/>
  <c r="I232" i="3" s="1"/>
  <c r="H94" i="16"/>
  <c r="O232" i="3" s="1"/>
  <c r="E95" i="16"/>
  <c r="G95" i="16" s="1"/>
  <c r="I233" i="3" s="1"/>
  <c r="F95" i="16"/>
  <c r="H95" i="16"/>
  <c r="E96" i="16"/>
  <c r="F96" i="16"/>
  <c r="G96" i="16"/>
  <c r="I234" i="3" s="1"/>
  <c r="H96" i="16"/>
  <c r="E97" i="16"/>
  <c r="F97" i="16"/>
  <c r="G97" i="16"/>
  <c r="I67" i="3" s="1"/>
  <c r="H97" i="16"/>
  <c r="O67" i="3" s="1"/>
  <c r="P67" i="3" s="1"/>
  <c r="J97" i="16"/>
  <c r="K97" i="16"/>
  <c r="L97" i="16"/>
  <c r="E98" i="16"/>
  <c r="G98" i="16" s="1"/>
  <c r="I68" i="3" s="1"/>
  <c r="F98" i="16"/>
  <c r="H98" i="16"/>
  <c r="O68" i="3" s="1"/>
  <c r="J98" i="16"/>
  <c r="K98" i="16"/>
  <c r="E99" i="16"/>
  <c r="G99" i="16" s="1"/>
  <c r="I69" i="3" s="1"/>
  <c r="F99" i="16"/>
  <c r="J69" i="3" s="1"/>
  <c r="J99" i="16" s="1"/>
  <c r="H99" i="16"/>
  <c r="O69" i="3" s="1"/>
  <c r="E100" i="16"/>
  <c r="F100" i="16"/>
  <c r="G100" i="16"/>
  <c r="I40" i="3" s="1"/>
  <c r="H100" i="16"/>
  <c r="O40" i="3" s="1"/>
  <c r="E101" i="16"/>
  <c r="G101" i="16" s="1"/>
  <c r="F101" i="16"/>
  <c r="J80" i="3" s="1"/>
  <c r="K101" i="16" s="1"/>
  <c r="H101" i="16"/>
  <c r="O80" i="3" s="1"/>
  <c r="J101" i="16"/>
  <c r="L101" i="16"/>
  <c r="E102" i="16"/>
  <c r="F102" i="16"/>
  <c r="G102" i="16"/>
  <c r="I81" i="3" s="1"/>
  <c r="H102" i="16"/>
  <c r="O81" i="3" s="1"/>
  <c r="E103" i="16"/>
  <c r="F103" i="16"/>
  <c r="J85" i="3" s="1"/>
  <c r="G103" i="16"/>
  <c r="I85" i="3" s="1"/>
  <c r="H103" i="16"/>
  <c r="O85" i="3" s="1"/>
  <c r="E104" i="16"/>
  <c r="F104" i="16"/>
  <c r="J86" i="3" s="1"/>
  <c r="J104" i="16" s="1"/>
  <c r="G104" i="16"/>
  <c r="H104" i="16"/>
  <c r="O86" i="3" s="1"/>
  <c r="K104" i="16"/>
  <c r="L104" i="16" s="1"/>
  <c r="E105" i="16"/>
  <c r="F105" i="16"/>
  <c r="J94" i="3" s="1"/>
  <c r="G105" i="16"/>
  <c r="I94" i="3" s="1"/>
  <c r="H105" i="16"/>
  <c r="O94" i="3" s="1"/>
  <c r="E106" i="16"/>
  <c r="G106" i="16" s="1"/>
  <c r="I96" i="3" s="1"/>
  <c r="F106" i="16"/>
  <c r="J96" i="3" s="1"/>
  <c r="H106" i="16"/>
  <c r="O96" i="3" s="1"/>
  <c r="J106" i="16"/>
  <c r="K106" i="16"/>
  <c r="L106" i="16" s="1"/>
  <c r="E107" i="16"/>
  <c r="F107" i="16"/>
  <c r="G107" i="16"/>
  <c r="I91" i="3" s="1"/>
  <c r="H107" i="16"/>
  <c r="E108" i="16"/>
  <c r="F108" i="16"/>
  <c r="J92" i="3" s="1"/>
  <c r="J108" i="16" s="1"/>
  <c r="G108" i="16"/>
  <c r="I92" i="3" s="1"/>
  <c r="H108" i="16"/>
  <c r="O92" i="3" s="1"/>
  <c r="E109" i="16"/>
  <c r="F109" i="16"/>
  <c r="J93" i="3" s="1"/>
  <c r="G109" i="16"/>
  <c r="I93" i="3" s="1"/>
  <c r="H109" i="16"/>
  <c r="E110" i="16"/>
  <c r="F110" i="16"/>
  <c r="G110" i="16"/>
  <c r="I95" i="3" s="1"/>
  <c r="H110" i="16"/>
  <c r="O95" i="3" s="1"/>
  <c r="E111" i="16"/>
  <c r="G111" i="16" s="1"/>
  <c r="I97" i="3" s="1"/>
  <c r="F111" i="16"/>
  <c r="J97" i="3" s="1"/>
  <c r="H111" i="16"/>
  <c r="J111" i="16"/>
  <c r="K111" i="16"/>
  <c r="E112" i="16"/>
  <c r="F112" i="16"/>
  <c r="J98" i="3" s="1"/>
  <c r="P98" i="3" s="1"/>
  <c r="G112" i="16"/>
  <c r="I98" i="3" s="1"/>
  <c r="H112" i="16"/>
  <c r="J112" i="16"/>
  <c r="K112" i="16"/>
  <c r="L112" i="16"/>
  <c r="E113" i="16"/>
  <c r="F113" i="16"/>
  <c r="G113" i="16"/>
  <c r="I211" i="3" s="1"/>
  <c r="H113" i="16"/>
  <c r="O211" i="3" s="1"/>
  <c r="K113" i="16"/>
  <c r="L113" i="16"/>
  <c r="E114" i="16"/>
  <c r="G114" i="16" s="1"/>
  <c r="I142" i="3" s="1"/>
  <c r="F114" i="16"/>
  <c r="H114" i="16"/>
  <c r="O142" i="3" s="1"/>
  <c r="E115" i="16"/>
  <c r="F115" i="16"/>
  <c r="J143" i="3" s="1"/>
  <c r="J115" i="16" s="1"/>
  <c r="G115" i="16"/>
  <c r="H115" i="16"/>
  <c r="K115" i="16"/>
  <c r="E116" i="16"/>
  <c r="F116" i="16"/>
  <c r="G116" i="16"/>
  <c r="H116" i="16"/>
  <c r="O144" i="3" s="1"/>
  <c r="K116" i="16"/>
  <c r="E117" i="16"/>
  <c r="G117" i="16" s="1"/>
  <c r="I153" i="3" s="1"/>
  <c r="F117" i="16"/>
  <c r="H117" i="16"/>
  <c r="E118" i="16"/>
  <c r="F118" i="16"/>
  <c r="G118" i="16"/>
  <c r="I168" i="3" s="1"/>
  <c r="H118" i="16"/>
  <c r="O168" i="3" s="1"/>
  <c r="E119" i="16"/>
  <c r="F119" i="16"/>
  <c r="G119" i="16"/>
  <c r="H119" i="16"/>
  <c r="E120" i="16"/>
  <c r="F120" i="16"/>
  <c r="G120" i="16"/>
  <c r="H120" i="16"/>
  <c r="O207" i="3" s="1"/>
  <c r="E121" i="16"/>
  <c r="F121" i="16"/>
  <c r="G121" i="16"/>
  <c r="I209" i="3" s="1"/>
  <c r="H121" i="16"/>
  <c r="O209" i="3" s="1"/>
  <c r="E122" i="16"/>
  <c r="G122" i="16" s="1"/>
  <c r="I278" i="3" s="1"/>
  <c r="F122" i="16"/>
  <c r="H122" i="16"/>
  <c r="O278" i="3" s="1"/>
  <c r="K122" i="16"/>
  <c r="L122" i="16" s="1"/>
  <c r="E123" i="16"/>
  <c r="F123" i="16"/>
  <c r="J279" i="3" s="1"/>
  <c r="J123" i="16" s="1"/>
  <c r="G123" i="16"/>
  <c r="H123" i="16"/>
  <c r="O279" i="3" s="1"/>
  <c r="K123" i="16"/>
  <c r="L123" i="16" s="1"/>
  <c r="E124" i="16"/>
  <c r="F124" i="16"/>
  <c r="J280" i="3" s="1"/>
  <c r="G124" i="16"/>
  <c r="I280" i="3" s="1"/>
  <c r="H124" i="16"/>
  <c r="O280" i="3" s="1"/>
  <c r="E125" i="16"/>
  <c r="F125" i="16"/>
  <c r="G125" i="16"/>
  <c r="I281" i="3" s="1"/>
  <c r="H125" i="16"/>
  <c r="O281" i="3" s="1"/>
  <c r="E126" i="16"/>
  <c r="F126" i="16"/>
  <c r="G126" i="16"/>
  <c r="H126" i="16"/>
  <c r="O237" i="3" s="1"/>
  <c r="E127" i="16"/>
  <c r="G127" i="16" s="1"/>
  <c r="I239" i="3" s="1"/>
  <c r="F127" i="16"/>
  <c r="J239" i="3" s="1"/>
  <c r="K127" i="16" s="1"/>
  <c r="L127" i="16" s="1"/>
  <c r="H127" i="16"/>
  <c r="O239" i="3" s="1"/>
  <c r="J127" i="16"/>
  <c r="E128" i="16"/>
  <c r="F128" i="16"/>
  <c r="G128" i="16"/>
  <c r="I242" i="3" s="1"/>
  <c r="H128" i="16"/>
  <c r="E129" i="16"/>
  <c r="F129" i="16"/>
  <c r="G129" i="16"/>
  <c r="I251" i="3" s="1"/>
  <c r="H129" i="16"/>
  <c r="O251" i="3" s="1"/>
  <c r="E130" i="16"/>
  <c r="G130" i="16" s="1"/>
  <c r="I250" i="3" s="1"/>
  <c r="F130" i="16"/>
  <c r="H130" i="16"/>
  <c r="E131" i="16"/>
  <c r="F131" i="16"/>
  <c r="G131" i="16"/>
  <c r="I252" i="3" s="1"/>
  <c r="H131" i="16"/>
  <c r="E132" i="16"/>
  <c r="F132" i="16"/>
  <c r="G132" i="16"/>
  <c r="I253" i="3" s="1"/>
  <c r="H132" i="16"/>
  <c r="O253" i="3" s="1"/>
  <c r="E133" i="16"/>
  <c r="G133" i="16" s="1"/>
  <c r="I51" i="3" s="1"/>
  <c r="F133" i="16"/>
  <c r="J51" i="3" s="1"/>
  <c r="K133" i="16" s="1"/>
  <c r="H133" i="16"/>
  <c r="O51" i="3" s="1"/>
  <c r="J133" i="16"/>
  <c r="L133" i="16"/>
  <c r="E134" i="16"/>
  <c r="G134" i="16" s="1"/>
  <c r="I99" i="3" s="1"/>
  <c r="F134" i="16"/>
  <c r="H134" i="16"/>
  <c r="K134" i="16"/>
  <c r="E135" i="16"/>
  <c r="F135" i="16"/>
  <c r="G135" i="16"/>
  <c r="I254" i="3" s="1"/>
  <c r="H135" i="16"/>
  <c r="E136" i="16"/>
  <c r="F136" i="16"/>
  <c r="G136" i="16"/>
  <c r="I255" i="3" s="1"/>
  <c r="H136" i="16"/>
  <c r="O255" i="3" s="1"/>
  <c r="L136" i="16"/>
  <c r="E137" i="16"/>
  <c r="F137" i="16"/>
  <c r="G137" i="16"/>
  <c r="H137" i="16"/>
  <c r="O256" i="3" s="1"/>
  <c r="J137" i="16"/>
  <c r="K137" i="16"/>
  <c r="L137" i="16"/>
  <c r="E138" i="16"/>
  <c r="G138" i="16" s="1"/>
  <c r="F138" i="16"/>
  <c r="J49" i="3" s="1"/>
  <c r="H138" i="16"/>
  <c r="O49" i="3" s="1"/>
  <c r="J138" i="16"/>
  <c r="K138" i="16"/>
  <c r="L138" i="16"/>
  <c r="E139" i="16"/>
  <c r="F139" i="16"/>
  <c r="G139" i="16"/>
  <c r="I105" i="3" s="1"/>
  <c r="H139" i="16"/>
  <c r="O105" i="3" s="1"/>
  <c r="E140" i="16"/>
  <c r="F140" i="16"/>
  <c r="G140" i="16"/>
  <c r="I106" i="3" s="1"/>
  <c r="H140" i="16"/>
  <c r="O106" i="3" s="1"/>
  <c r="E141" i="16"/>
  <c r="G141" i="16" s="1"/>
  <c r="I107" i="3" s="1"/>
  <c r="F141" i="16"/>
  <c r="J107" i="3" s="1"/>
  <c r="K141" i="16" s="1"/>
  <c r="H141" i="16"/>
  <c r="O107" i="3" s="1"/>
  <c r="J141" i="16"/>
  <c r="L141" i="16"/>
  <c r="E142" i="16"/>
  <c r="F142" i="16"/>
  <c r="J104" i="3" s="1"/>
  <c r="G142" i="16"/>
  <c r="I104" i="3" s="1"/>
  <c r="H142" i="16"/>
  <c r="O104" i="3" s="1"/>
  <c r="E143" i="16"/>
  <c r="G143" i="16" s="1"/>
  <c r="I103" i="3" s="1"/>
  <c r="F143" i="16"/>
  <c r="J103" i="3" s="1"/>
  <c r="K143" i="16" s="1"/>
  <c r="H143" i="16"/>
  <c r="O103" i="3" s="1"/>
  <c r="L143" i="16"/>
  <c r="E144" i="16"/>
  <c r="F144" i="16"/>
  <c r="G144" i="16"/>
  <c r="I100" i="3" s="1"/>
  <c r="H144" i="16"/>
  <c r="O100" i="3" s="1"/>
  <c r="K144" i="16"/>
  <c r="L144" i="16" s="1"/>
  <c r="E145" i="16"/>
  <c r="G145" i="16" s="1"/>
  <c r="I101" i="3" s="1"/>
  <c r="F145" i="16"/>
  <c r="H145" i="16"/>
  <c r="O101" i="3" s="1"/>
  <c r="J145" i="16"/>
  <c r="K145" i="16"/>
  <c r="L145" i="16"/>
  <c r="E146" i="16"/>
  <c r="G146" i="16" s="1"/>
  <c r="I102" i="3" s="1"/>
  <c r="F146" i="16"/>
  <c r="H146" i="16"/>
  <c r="O102" i="3" s="1"/>
  <c r="E147" i="16"/>
  <c r="G147" i="16" s="1"/>
  <c r="I108" i="3" s="1"/>
  <c r="F147" i="16"/>
  <c r="H147" i="16"/>
  <c r="O108" i="3" s="1"/>
  <c r="E148" i="16"/>
  <c r="F148" i="16"/>
  <c r="G148" i="16"/>
  <c r="I109" i="3" s="1"/>
  <c r="H148" i="16"/>
  <c r="O109" i="3" s="1"/>
  <c r="E149" i="16"/>
  <c r="G149" i="16" s="1"/>
  <c r="F149" i="16"/>
  <c r="H149" i="16"/>
  <c r="O266" i="3" s="1"/>
  <c r="E150" i="16"/>
  <c r="G150" i="16" s="1"/>
  <c r="I274" i="3" s="1"/>
  <c r="F150" i="16"/>
  <c r="H150" i="16"/>
  <c r="O274" i="3" s="1"/>
  <c r="K150" i="16"/>
  <c r="E151" i="16"/>
  <c r="F151" i="16"/>
  <c r="G151" i="16"/>
  <c r="I23" i="3" s="1"/>
  <c r="H151" i="16"/>
  <c r="O23" i="3" s="1"/>
  <c r="E152" i="16"/>
  <c r="F152" i="16"/>
  <c r="G152" i="16"/>
  <c r="I24" i="3" s="1"/>
  <c r="H152" i="16"/>
  <c r="O24" i="3" s="1"/>
  <c r="E153" i="16"/>
  <c r="F153" i="16"/>
  <c r="G153" i="16"/>
  <c r="I25" i="3" s="1"/>
  <c r="H153" i="16"/>
  <c r="O25" i="3" s="1"/>
  <c r="E154" i="16"/>
  <c r="G154" i="16" s="1"/>
  <c r="I26" i="3" s="1"/>
  <c r="F154" i="16"/>
  <c r="D24" i="23" s="1"/>
  <c r="H154" i="16"/>
  <c r="O26" i="3" s="1"/>
  <c r="J154" i="16"/>
  <c r="K154" i="16"/>
  <c r="L154" i="16"/>
  <c r="E155" i="16"/>
  <c r="F155" i="16"/>
  <c r="D25" i="23" s="1"/>
  <c r="G155" i="16"/>
  <c r="I27" i="3" s="1"/>
  <c r="H155" i="16"/>
  <c r="E156" i="16"/>
  <c r="G156" i="16" s="1"/>
  <c r="I28" i="3" s="1"/>
  <c r="F156" i="16"/>
  <c r="H156" i="16"/>
  <c r="O28" i="3" s="1"/>
  <c r="E157" i="16"/>
  <c r="G157" i="16" s="1"/>
  <c r="I33" i="3" s="1"/>
  <c r="F157" i="16"/>
  <c r="H157" i="16"/>
  <c r="O33" i="3" s="1"/>
  <c r="E158" i="16"/>
  <c r="F158" i="16"/>
  <c r="G158" i="16"/>
  <c r="I34" i="3" s="1"/>
  <c r="H158" i="16"/>
  <c r="O34" i="3" s="1"/>
  <c r="E159" i="16"/>
  <c r="G159" i="16" s="1"/>
  <c r="I35" i="3" s="1"/>
  <c r="F159" i="16"/>
  <c r="H159" i="16"/>
  <c r="O35" i="3" s="1"/>
  <c r="E160" i="16"/>
  <c r="F160" i="16"/>
  <c r="G160" i="16"/>
  <c r="I36" i="3" s="1"/>
  <c r="H160" i="16"/>
  <c r="E161" i="16"/>
  <c r="G161" i="16" s="1"/>
  <c r="I73" i="3" s="1"/>
  <c r="F161" i="16"/>
  <c r="H161" i="16"/>
  <c r="O73" i="3" s="1"/>
  <c r="J161" i="16"/>
  <c r="K161" i="16"/>
  <c r="L161" i="16"/>
  <c r="E162" i="16"/>
  <c r="G162" i="16" s="1"/>
  <c r="I118" i="3" s="1"/>
  <c r="F162" i="16"/>
  <c r="H162" i="16"/>
  <c r="E163" i="16"/>
  <c r="F163" i="16"/>
  <c r="J119" i="3" s="1"/>
  <c r="J163" i="16" s="1"/>
  <c r="G163" i="16"/>
  <c r="H163" i="16"/>
  <c r="K163" i="16"/>
  <c r="L163" i="16" s="1"/>
  <c r="E164" i="16"/>
  <c r="F164" i="16"/>
  <c r="G164" i="16"/>
  <c r="I120" i="3" s="1"/>
  <c r="H164" i="16"/>
  <c r="E165" i="16"/>
  <c r="G165" i="16" s="1"/>
  <c r="I121" i="3" s="1"/>
  <c r="F165" i="16"/>
  <c r="J121" i="3" s="1"/>
  <c r="H165" i="16"/>
  <c r="E166" i="16"/>
  <c r="F166" i="16"/>
  <c r="G166" i="16"/>
  <c r="I122" i="3" s="1"/>
  <c r="H166" i="16"/>
  <c r="E167" i="16"/>
  <c r="F167" i="16"/>
  <c r="G167" i="16"/>
  <c r="I123" i="3" s="1"/>
  <c r="H167" i="16"/>
  <c r="E168" i="16"/>
  <c r="F168" i="16"/>
  <c r="G168" i="16"/>
  <c r="I124" i="3" s="1"/>
  <c r="H168" i="16"/>
  <c r="E169" i="16"/>
  <c r="F169" i="16"/>
  <c r="G169" i="16"/>
  <c r="I210" i="3" s="1"/>
  <c r="H169" i="16"/>
  <c r="O210" i="3" s="1"/>
  <c r="J169" i="16"/>
  <c r="L169" i="16"/>
  <c r="E170" i="16"/>
  <c r="G170" i="16" s="1"/>
  <c r="I110" i="3" s="1"/>
  <c r="F170" i="16"/>
  <c r="H170" i="16"/>
  <c r="O110" i="3" s="1"/>
  <c r="J170" i="16"/>
  <c r="K170" i="16"/>
  <c r="L170" i="16"/>
  <c r="E171" i="16"/>
  <c r="F171" i="16"/>
  <c r="G171" i="16"/>
  <c r="I111" i="3" s="1"/>
  <c r="H171" i="16"/>
  <c r="O111" i="3" s="1"/>
  <c r="E172" i="16"/>
  <c r="G172" i="16" s="1"/>
  <c r="I112" i="3" s="1"/>
  <c r="F172" i="16"/>
  <c r="H172" i="16"/>
  <c r="O112" i="3" s="1"/>
  <c r="E173" i="16"/>
  <c r="F173" i="16"/>
  <c r="J113" i="3" s="1"/>
  <c r="K173" i="16" s="1"/>
  <c r="G173" i="16"/>
  <c r="I113" i="3" s="1"/>
  <c r="H173" i="16"/>
  <c r="O113" i="3" s="1"/>
  <c r="J173" i="16"/>
  <c r="E174" i="16"/>
  <c r="F174" i="16"/>
  <c r="G174" i="16"/>
  <c r="I114" i="3" s="1"/>
  <c r="H174" i="16"/>
  <c r="O114" i="3" s="1"/>
  <c r="E175" i="16"/>
  <c r="G175" i="16" s="1"/>
  <c r="I194" i="3" s="1"/>
  <c r="F175" i="16"/>
  <c r="H175" i="16"/>
  <c r="O194" i="3" s="1"/>
  <c r="E176" i="16"/>
  <c r="F176" i="16"/>
  <c r="G176" i="16"/>
  <c r="I195" i="3" s="1"/>
  <c r="H176" i="16"/>
  <c r="O195" i="3" s="1"/>
  <c r="E177" i="16"/>
  <c r="F177" i="16"/>
  <c r="G177" i="16"/>
  <c r="I196" i="3" s="1"/>
  <c r="H177" i="16"/>
  <c r="O196" i="3" s="1"/>
  <c r="J177" i="16"/>
  <c r="K177" i="16"/>
  <c r="L177" i="16"/>
  <c r="E178" i="16"/>
  <c r="G178" i="16" s="1"/>
  <c r="I18" i="3" s="1"/>
  <c r="F178" i="16"/>
  <c r="H178" i="16"/>
  <c r="E179" i="16"/>
  <c r="F179" i="16"/>
  <c r="J19" i="3" s="1"/>
  <c r="J179" i="16" s="1"/>
  <c r="G179" i="16"/>
  <c r="I19" i="3" s="1"/>
  <c r="H179" i="16"/>
  <c r="E180" i="16"/>
  <c r="F180" i="16"/>
  <c r="G180" i="16"/>
  <c r="H180" i="16"/>
  <c r="O201" i="3" s="1"/>
  <c r="E181" i="16"/>
  <c r="G181" i="16" s="1"/>
  <c r="I282" i="3" s="1"/>
  <c r="F181" i="16"/>
  <c r="H181" i="16"/>
  <c r="O282" i="3" s="1"/>
  <c r="J181" i="16"/>
  <c r="L181" i="16"/>
  <c r="E182" i="16"/>
  <c r="G182" i="16" s="1"/>
  <c r="I283" i="3" s="1"/>
  <c r="F182" i="16"/>
  <c r="H182" i="16"/>
  <c r="E183" i="16"/>
  <c r="F183" i="16"/>
  <c r="G183" i="16"/>
  <c r="I248" i="3" s="1"/>
  <c r="H183" i="16"/>
  <c r="O248" i="3" s="1"/>
  <c r="E184" i="16"/>
  <c r="F184" i="16"/>
  <c r="G184" i="16"/>
  <c r="I74" i="3" s="1"/>
  <c r="H184" i="16"/>
  <c r="O74" i="3" s="1"/>
  <c r="K184" i="16"/>
  <c r="L184" i="16" s="1"/>
  <c r="E185" i="16"/>
  <c r="F185" i="16"/>
  <c r="G185" i="16"/>
  <c r="I75" i="3" s="1"/>
  <c r="H185" i="16"/>
  <c r="O75" i="3" s="1"/>
  <c r="J185" i="16"/>
  <c r="K185" i="16"/>
  <c r="L185" i="16"/>
  <c r="E186" i="16"/>
  <c r="G186" i="16" s="1"/>
  <c r="I272" i="3" s="1"/>
  <c r="F186" i="16"/>
  <c r="J272" i="3" s="1"/>
  <c r="H186" i="16"/>
  <c r="O272" i="3" s="1"/>
  <c r="J186" i="16"/>
  <c r="K186" i="16"/>
  <c r="L186" i="16"/>
  <c r="E187" i="16"/>
  <c r="F187" i="16"/>
  <c r="G187" i="16"/>
  <c r="I267" i="3" s="1"/>
  <c r="H187" i="16"/>
  <c r="E188" i="16"/>
  <c r="F188" i="16"/>
  <c r="J268" i="3" s="1"/>
  <c r="J188" i="16" s="1"/>
  <c r="G188" i="16"/>
  <c r="I268" i="3" s="1"/>
  <c r="H188" i="16"/>
  <c r="O268" i="3" s="1"/>
  <c r="E189" i="16"/>
  <c r="G189" i="16" s="1"/>
  <c r="I269" i="3" s="1"/>
  <c r="F189" i="16"/>
  <c r="J269" i="3" s="1"/>
  <c r="K189" i="16" s="1"/>
  <c r="L189" i="16" s="1"/>
  <c r="H189" i="16"/>
  <c r="O269" i="3" s="1"/>
  <c r="J189" i="16"/>
  <c r="E190" i="16"/>
  <c r="F190" i="16"/>
  <c r="J270" i="3" s="1"/>
  <c r="G190" i="16"/>
  <c r="H190" i="16"/>
  <c r="O270" i="3" s="1"/>
  <c r="E191" i="16"/>
  <c r="G191" i="16" s="1"/>
  <c r="I271" i="3" s="1"/>
  <c r="F191" i="16"/>
  <c r="H191" i="16"/>
  <c r="E192" i="16"/>
  <c r="F192" i="16"/>
  <c r="J83" i="3" s="1"/>
  <c r="G192" i="16"/>
  <c r="I83" i="3" s="1"/>
  <c r="H192" i="16"/>
  <c r="O83" i="3" s="1"/>
  <c r="J192" i="16"/>
  <c r="K192" i="16"/>
  <c r="L192" i="16" s="1"/>
  <c r="E193" i="16"/>
  <c r="G193" i="16" s="1"/>
  <c r="I84" i="3" s="1"/>
  <c r="F193" i="16"/>
  <c r="H193" i="16"/>
  <c r="O84" i="3" s="1"/>
  <c r="K193" i="16"/>
  <c r="L193" i="16"/>
  <c r="E194" i="16"/>
  <c r="G194" i="16" s="1"/>
  <c r="I82" i="3" s="1"/>
  <c r="F194" i="16"/>
  <c r="H194" i="16"/>
  <c r="O82" i="3" s="1"/>
  <c r="E195" i="16"/>
  <c r="F195" i="16"/>
  <c r="J116" i="3" s="1"/>
  <c r="G195" i="16"/>
  <c r="I116" i="3" s="1"/>
  <c r="H195" i="16"/>
  <c r="E196" i="16"/>
  <c r="F196" i="16"/>
  <c r="G196" i="16"/>
  <c r="I117" i="3" s="1"/>
  <c r="H196" i="16"/>
  <c r="E197" i="16"/>
  <c r="G197" i="16" s="1"/>
  <c r="I76" i="3" s="1"/>
  <c r="F197" i="16"/>
  <c r="J76" i="3" s="1"/>
  <c r="H197" i="16"/>
  <c r="O76" i="3" s="1"/>
  <c r="E198" i="16"/>
  <c r="F198" i="16"/>
  <c r="J77" i="3" s="1"/>
  <c r="G198" i="16"/>
  <c r="I77" i="3" s="1"/>
  <c r="H198" i="16"/>
  <c r="O77" i="3" s="1"/>
  <c r="E199" i="16"/>
  <c r="G199" i="16" s="1"/>
  <c r="I202" i="3" s="1"/>
  <c r="F199" i="16"/>
  <c r="H199" i="16"/>
  <c r="O202" i="3" s="1"/>
  <c r="E200" i="16"/>
  <c r="F200" i="16"/>
  <c r="J203" i="3" s="1"/>
  <c r="J200" i="16" s="1"/>
  <c r="G200" i="16"/>
  <c r="I203" i="3" s="1"/>
  <c r="H200" i="16"/>
  <c r="O203" i="3" s="1"/>
  <c r="E201" i="16"/>
  <c r="F201" i="16"/>
  <c r="G201" i="16"/>
  <c r="I204" i="3" s="1"/>
  <c r="H201" i="16"/>
  <c r="E202" i="16"/>
  <c r="G202" i="16" s="1"/>
  <c r="I205" i="3" s="1"/>
  <c r="F202" i="16"/>
  <c r="J205" i="3" s="1"/>
  <c r="H202" i="16"/>
  <c r="O205" i="3" s="1"/>
  <c r="J202" i="16"/>
  <c r="K202" i="16"/>
  <c r="L202" i="16" s="1"/>
  <c r="E203" i="16"/>
  <c r="F203" i="16"/>
  <c r="J206" i="3" s="1"/>
  <c r="G203" i="16"/>
  <c r="I206" i="3" s="1"/>
  <c r="H203" i="16"/>
  <c r="J203" i="16"/>
  <c r="K203" i="16"/>
  <c r="L203" i="16"/>
  <c r="E204" i="16"/>
  <c r="F204" i="16"/>
  <c r="J7" i="3" s="1"/>
  <c r="J204" i="16" s="1"/>
  <c r="G204" i="16"/>
  <c r="I7" i="3" s="1"/>
  <c r="H204" i="16"/>
  <c r="O7" i="3" s="1"/>
  <c r="E205" i="16"/>
  <c r="F205" i="16"/>
  <c r="J9" i="3" s="1"/>
  <c r="K205" i="16" s="1"/>
  <c r="G205" i="16"/>
  <c r="I9" i="3" s="1"/>
  <c r="H205" i="16"/>
  <c r="O9" i="3" s="1"/>
  <c r="J205" i="16"/>
  <c r="E206" i="16"/>
  <c r="F206" i="16"/>
  <c r="G206" i="16"/>
  <c r="I22" i="3" s="1"/>
  <c r="H206" i="16"/>
  <c r="O22" i="3" s="1"/>
  <c r="E207" i="16"/>
  <c r="G207" i="16" s="1"/>
  <c r="I20" i="3" s="1"/>
  <c r="F207" i="16"/>
  <c r="J20" i="3" s="1"/>
  <c r="H207" i="16"/>
  <c r="E208" i="16"/>
  <c r="F208" i="16"/>
  <c r="J21" i="3" s="1"/>
  <c r="J208" i="16" s="1"/>
  <c r="G208" i="16"/>
  <c r="I21" i="3" s="1"/>
  <c r="H208" i="16"/>
  <c r="O21" i="3" s="1"/>
  <c r="K208" i="16"/>
  <c r="L208" i="16" s="1"/>
  <c r="E209" i="16"/>
  <c r="G209" i="16" s="1"/>
  <c r="I29" i="3" s="1"/>
  <c r="F209" i="16"/>
  <c r="D17" i="23" s="1"/>
  <c r="H209" i="16"/>
  <c r="O29" i="3" s="1"/>
  <c r="E210" i="16"/>
  <c r="G210" i="16" s="1"/>
  <c r="I30" i="3" s="1"/>
  <c r="F210" i="16"/>
  <c r="H210" i="16"/>
  <c r="O30" i="3" s="1"/>
  <c r="E211" i="16"/>
  <c r="G211" i="16" s="1"/>
  <c r="I31" i="3" s="1"/>
  <c r="F211" i="16"/>
  <c r="H211" i="16"/>
  <c r="O31" i="3" s="1"/>
  <c r="E212" i="16"/>
  <c r="F212" i="16"/>
  <c r="G212" i="16"/>
  <c r="I32" i="3" s="1"/>
  <c r="H212" i="16"/>
  <c r="E213" i="16"/>
  <c r="G213" i="16" s="1"/>
  <c r="I59" i="3" s="1"/>
  <c r="F213" i="16"/>
  <c r="H213" i="16"/>
  <c r="O59" i="3" s="1"/>
  <c r="E214" i="16"/>
  <c r="F214" i="16"/>
  <c r="G214" i="16"/>
  <c r="I60" i="3" s="1"/>
  <c r="H214" i="16"/>
  <c r="O60" i="3" s="1"/>
  <c r="E215" i="16"/>
  <c r="F215" i="16"/>
  <c r="G215" i="16"/>
  <c r="I61" i="3" s="1"/>
  <c r="H215" i="16"/>
  <c r="O61" i="3" s="1"/>
  <c r="E216" i="16"/>
  <c r="F216" i="16"/>
  <c r="J62" i="3" s="1"/>
  <c r="G216" i="16"/>
  <c r="H216" i="16"/>
  <c r="O62" i="3" s="1"/>
  <c r="E217" i="16"/>
  <c r="F217" i="16"/>
  <c r="G217" i="16"/>
  <c r="I63" i="3" s="1"/>
  <c r="H217" i="16"/>
  <c r="O63" i="3" s="1"/>
  <c r="J217" i="16"/>
  <c r="K217" i="16"/>
  <c r="L217" i="16" s="1"/>
  <c r="E218" i="16"/>
  <c r="G218" i="16" s="1"/>
  <c r="I64" i="3" s="1"/>
  <c r="F218" i="16"/>
  <c r="J64" i="3" s="1"/>
  <c r="H218" i="16"/>
  <c r="O64" i="3" s="1"/>
  <c r="J218" i="16"/>
  <c r="K218" i="16"/>
  <c r="L218" i="16"/>
  <c r="E219" i="16"/>
  <c r="G219" i="16" s="1"/>
  <c r="I65" i="3" s="1"/>
  <c r="F219" i="16"/>
  <c r="J65" i="3" s="1"/>
  <c r="H219" i="16"/>
  <c r="J219" i="16"/>
  <c r="K219" i="16"/>
  <c r="L219" i="16" s="1"/>
  <c r="E220" i="16"/>
  <c r="G220" i="16" s="1"/>
  <c r="I249" i="3" s="1"/>
  <c r="F220" i="16"/>
  <c r="H220" i="16"/>
  <c r="O249" i="3" s="1"/>
  <c r="E221" i="16"/>
  <c r="G221" i="16" s="1"/>
  <c r="F221" i="16"/>
  <c r="L221" i="16" s="1"/>
  <c r="H221" i="16"/>
  <c r="J221" i="16"/>
  <c r="K221" i="16"/>
  <c r="E222" i="16"/>
  <c r="G222" i="16" s="1"/>
  <c r="I208" i="3" s="1"/>
  <c r="F222" i="16"/>
  <c r="H222" i="16"/>
  <c r="O208" i="3" s="1"/>
  <c r="K222" i="16"/>
  <c r="E223" i="16"/>
  <c r="G223" i="16" s="1"/>
  <c r="I125" i="3" s="1"/>
  <c r="F223" i="16"/>
  <c r="H223" i="16"/>
  <c r="O125" i="3" s="1"/>
  <c r="J223" i="16"/>
  <c r="K223" i="16"/>
  <c r="L223" i="16" s="1"/>
  <c r="E224" i="16"/>
  <c r="F224" i="16"/>
  <c r="G224" i="16"/>
  <c r="I126" i="3" s="1"/>
  <c r="H224" i="16"/>
  <c r="O126" i="3" s="1"/>
  <c r="E225" i="16"/>
  <c r="F225" i="16"/>
  <c r="G225" i="16"/>
  <c r="I127" i="3" s="1"/>
  <c r="H225" i="16"/>
  <c r="O127" i="3" s="1"/>
  <c r="J225" i="16"/>
  <c r="K225" i="16"/>
  <c r="L225" i="16"/>
  <c r="E226" i="16"/>
  <c r="G226" i="16" s="1"/>
  <c r="F226" i="16"/>
  <c r="J128" i="3" s="1"/>
  <c r="K226" i="16" s="1"/>
  <c r="H226" i="16"/>
  <c r="O128" i="3" s="1"/>
  <c r="J226" i="16"/>
  <c r="E227" i="16"/>
  <c r="G227" i="16" s="1"/>
  <c r="I129" i="3" s="1"/>
  <c r="F227" i="16"/>
  <c r="H227" i="16"/>
  <c r="E228" i="16"/>
  <c r="F228" i="16"/>
  <c r="J130" i="3" s="1"/>
  <c r="G228" i="16"/>
  <c r="I130" i="3" s="1"/>
  <c r="H228" i="16"/>
  <c r="O130" i="3" s="1"/>
  <c r="K228" i="16"/>
  <c r="L228" i="16" s="1"/>
  <c r="E229" i="16"/>
  <c r="F229" i="16"/>
  <c r="G229" i="16"/>
  <c r="I131" i="3" s="1"/>
  <c r="H229" i="16"/>
  <c r="O131" i="3" s="1"/>
  <c r="J229" i="16"/>
  <c r="E230" i="16"/>
  <c r="G230" i="16" s="1"/>
  <c r="I198" i="3" s="1"/>
  <c r="F230" i="16"/>
  <c r="H230" i="16"/>
  <c r="O198" i="3" s="1"/>
  <c r="E231" i="16"/>
  <c r="F231" i="16"/>
  <c r="J199" i="3" s="1"/>
  <c r="J231" i="16" s="1"/>
  <c r="G231" i="16"/>
  <c r="I199" i="3" s="1"/>
  <c r="H231" i="16"/>
  <c r="O199" i="3" s="1"/>
  <c r="K231" i="16"/>
  <c r="L231" i="16" s="1"/>
  <c r="E232" i="16"/>
  <c r="F232" i="16"/>
  <c r="J200" i="3" s="1"/>
  <c r="K232" i="16" s="1"/>
  <c r="L232" i="16" s="1"/>
  <c r="G232" i="16"/>
  <c r="I200" i="3" s="1"/>
  <c r="H232" i="16"/>
  <c r="O200" i="3" s="1"/>
  <c r="J232" i="16"/>
  <c r="E233" i="16"/>
  <c r="G233" i="16" s="1"/>
  <c r="I245" i="3" s="1"/>
  <c r="F233" i="16"/>
  <c r="H233" i="16"/>
  <c r="O245" i="3" s="1"/>
  <c r="P245" i="3" s="1"/>
  <c r="R245" i="3" s="1"/>
  <c r="J233" i="16"/>
  <c r="K233" i="16"/>
  <c r="L233" i="16" s="1"/>
  <c r="E234" i="16"/>
  <c r="G234" i="16" s="1"/>
  <c r="I262" i="3" s="1"/>
  <c r="F234" i="16"/>
  <c r="H234" i="16"/>
  <c r="K234" i="16"/>
  <c r="E235" i="16"/>
  <c r="F235" i="16"/>
  <c r="J263" i="3" s="1"/>
  <c r="J235" i="16" s="1"/>
  <c r="G235" i="16"/>
  <c r="I263" i="3" s="1"/>
  <c r="H235" i="16"/>
  <c r="K235" i="16"/>
  <c r="L235" i="16" s="1"/>
  <c r="E236" i="16"/>
  <c r="G236" i="16" s="1"/>
  <c r="I264" i="3" s="1"/>
  <c r="F236" i="16"/>
  <c r="H236" i="16"/>
  <c r="O264" i="3" s="1"/>
  <c r="E237" i="16"/>
  <c r="G237" i="16" s="1"/>
  <c r="I66" i="3" s="1"/>
  <c r="F237" i="16"/>
  <c r="J66" i="3" s="1"/>
  <c r="H237" i="16"/>
  <c r="O66" i="3" s="1"/>
  <c r="E238" i="16"/>
  <c r="G238" i="16" s="1"/>
  <c r="I273" i="3" s="1"/>
  <c r="F238" i="16"/>
  <c r="H238" i="16"/>
  <c r="O273" i="3" s="1"/>
  <c r="E239" i="16"/>
  <c r="F239" i="16"/>
  <c r="G239" i="16"/>
  <c r="I275" i="3" s="1"/>
  <c r="H239" i="16"/>
  <c r="O275" i="3" s="1"/>
  <c r="E240" i="16"/>
  <c r="F240" i="16"/>
  <c r="J276" i="3" s="1"/>
  <c r="J240" i="16" s="1"/>
  <c r="G240" i="16"/>
  <c r="I276" i="3" s="1"/>
  <c r="H240" i="16"/>
  <c r="O276" i="3" s="1"/>
  <c r="K240" i="16"/>
  <c r="L240" i="16"/>
  <c r="E241" i="16"/>
  <c r="G241" i="16" s="1"/>
  <c r="I277" i="3" s="1"/>
  <c r="F241" i="16"/>
  <c r="H241" i="16"/>
  <c r="O277" i="3" s="1"/>
  <c r="J241" i="16"/>
  <c r="E242" i="16"/>
  <c r="G242" i="16" s="1"/>
  <c r="I284" i="3" s="1"/>
  <c r="F242" i="16"/>
  <c r="J284" i="3" s="1"/>
  <c r="J242" i="16" s="1"/>
  <c r="H242" i="16"/>
  <c r="K242" i="16"/>
  <c r="L242" i="16" s="1"/>
  <c r="E243" i="16"/>
  <c r="F243" i="16"/>
  <c r="J285" i="3" s="1"/>
  <c r="K243" i="16" s="1"/>
  <c r="G243" i="16"/>
  <c r="I285" i="3" s="1"/>
  <c r="H243" i="16"/>
  <c r="E244" i="16"/>
  <c r="G244" i="16" s="1"/>
  <c r="I265" i="3" s="1"/>
  <c r="F244" i="16"/>
  <c r="J265" i="3" s="1"/>
  <c r="J244" i="16" s="1"/>
  <c r="H244" i="16"/>
  <c r="O265" i="3" s="1"/>
  <c r="K244" i="16"/>
  <c r="L244" i="16" s="1"/>
  <c r="E245" i="16"/>
  <c r="F245" i="16"/>
  <c r="J70" i="3" s="1"/>
  <c r="K245" i="16" s="1"/>
  <c r="G245" i="16"/>
  <c r="I70" i="3" s="1"/>
  <c r="H245" i="16"/>
  <c r="O70" i="3" s="1"/>
  <c r="J245" i="16"/>
  <c r="L245" i="16"/>
  <c r="E246" i="16"/>
  <c r="G246" i="16" s="1"/>
  <c r="I71" i="3" s="1"/>
  <c r="F246" i="16"/>
  <c r="H246" i="16"/>
  <c r="O71" i="3" s="1"/>
  <c r="E247" i="16"/>
  <c r="G247" i="16" s="1"/>
  <c r="I244" i="3" s="1"/>
  <c r="F247" i="16"/>
  <c r="J244" i="3" s="1"/>
  <c r="J247" i="16" s="1"/>
  <c r="H247" i="16"/>
  <c r="O244" i="3" s="1"/>
  <c r="K247" i="16"/>
  <c r="E248" i="16"/>
  <c r="F248" i="16"/>
  <c r="J5" i="3" s="1"/>
  <c r="G248" i="16"/>
  <c r="I5" i="3" s="1"/>
  <c r="H248" i="16"/>
  <c r="J248" i="16"/>
  <c r="E19" i="28"/>
  <c r="F19" i="28"/>
  <c r="J1" i="21"/>
  <c r="K2" i="21"/>
  <c r="L2" i="21"/>
  <c r="K3" i="21"/>
  <c r="L3" i="21"/>
  <c r="K11" i="21"/>
  <c r="M11" i="21" s="1"/>
  <c r="N11" i="21" s="1"/>
  <c r="K16" i="21"/>
  <c r="M16" i="21" s="1"/>
  <c r="N16" i="21" s="1"/>
  <c r="K19" i="21"/>
  <c r="M19" i="21" s="1"/>
  <c r="N19" i="21" s="1"/>
  <c r="K36" i="21"/>
  <c r="M36" i="21" s="1"/>
  <c r="N36" i="21" s="1"/>
  <c r="K40" i="21"/>
  <c r="M40" i="21" s="1"/>
  <c r="N40" i="21" s="1"/>
  <c r="K42" i="21"/>
  <c r="M42" i="21" s="1"/>
  <c r="N42" i="21" s="1"/>
  <c r="K44" i="21"/>
  <c r="M44" i="21"/>
  <c r="N44" i="21" s="1"/>
  <c r="K46" i="21"/>
  <c r="M46" i="21"/>
  <c r="N46" i="21" s="1"/>
  <c r="K52" i="21"/>
  <c r="N52" i="21" s="1"/>
  <c r="A1" i="2"/>
  <c r="J1" i="2"/>
  <c r="J2" i="2"/>
  <c r="J3" i="2"/>
  <c r="H5" i="2"/>
  <c r="I5" i="2"/>
  <c r="J5" i="2"/>
  <c r="L5" i="2" s="1"/>
  <c r="M5" i="2"/>
  <c r="O5" i="2" s="1"/>
  <c r="N5" i="2"/>
  <c r="H6" i="2"/>
  <c r="I6" i="2"/>
  <c r="M6" i="2" s="1"/>
  <c r="J6" i="2"/>
  <c r="L6" i="2" s="1"/>
  <c r="N6" i="2" s="1"/>
  <c r="O6" i="2"/>
  <c r="H7" i="2"/>
  <c r="M7" i="2" s="1"/>
  <c r="I7" i="2"/>
  <c r="J7" i="2"/>
  <c r="L7" i="2"/>
  <c r="H8" i="2"/>
  <c r="I8" i="2"/>
  <c r="J8" i="2"/>
  <c r="L8" i="2"/>
  <c r="H9" i="2"/>
  <c r="I9" i="2"/>
  <c r="J9" i="2"/>
  <c r="L9" i="2" s="1"/>
  <c r="N9" i="2" s="1"/>
  <c r="M9" i="2"/>
  <c r="O9" i="2" s="1"/>
  <c r="H10" i="2"/>
  <c r="M10" i="2" s="1"/>
  <c r="I10" i="2"/>
  <c r="J10" i="2"/>
  <c r="L10" i="2" s="1"/>
  <c r="H11" i="2"/>
  <c r="I11" i="2"/>
  <c r="M11" i="2" s="1"/>
  <c r="J11" i="2"/>
  <c r="L11" i="2" s="1"/>
  <c r="N11" i="2" s="1"/>
  <c r="H12" i="2"/>
  <c r="I12" i="2"/>
  <c r="M12" i="2"/>
  <c r="H13" i="2"/>
  <c r="I13" i="2"/>
  <c r="J13" i="2"/>
  <c r="L13" i="2"/>
  <c r="H14" i="2"/>
  <c r="I14" i="2"/>
  <c r="M14" i="2" s="1"/>
  <c r="J14" i="2"/>
  <c r="L14" i="2"/>
  <c r="N14" i="2" s="1"/>
  <c r="O14" i="2"/>
  <c r="H15" i="2"/>
  <c r="I15" i="2"/>
  <c r="J15" i="2"/>
  <c r="L15" i="2"/>
  <c r="O15" i="2" s="1"/>
  <c r="M15" i="2"/>
  <c r="N15" i="2"/>
  <c r="H16" i="2"/>
  <c r="I16" i="2"/>
  <c r="R9" i="15" s="1"/>
  <c r="T9" i="15" s="1"/>
  <c r="J16" i="2"/>
  <c r="L16" i="2"/>
  <c r="H17" i="2"/>
  <c r="M17" i="2" s="1"/>
  <c r="I17" i="2"/>
  <c r="J17" i="2"/>
  <c r="L17" i="2" s="1"/>
  <c r="H18" i="2"/>
  <c r="I18" i="2"/>
  <c r="J18" i="2"/>
  <c r="L18" i="2"/>
  <c r="H19" i="2"/>
  <c r="M19" i="2" s="1"/>
  <c r="I19" i="2"/>
  <c r="J19" i="2"/>
  <c r="L19" i="2"/>
  <c r="O19" i="2"/>
  <c r="H20" i="2"/>
  <c r="M20" i="2" s="1"/>
  <c r="I20" i="2"/>
  <c r="J20" i="2"/>
  <c r="L20" i="2"/>
  <c r="H21" i="2"/>
  <c r="I21" i="2"/>
  <c r="J21" i="2"/>
  <c r="L21" i="2" s="1"/>
  <c r="N21" i="2" s="1"/>
  <c r="M21" i="2"/>
  <c r="O21" i="2"/>
  <c r="H22" i="2"/>
  <c r="I22" i="2"/>
  <c r="M22" i="2" s="1"/>
  <c r="J22" i="2"/>
  <c r="L22" i="2"/>
  <c r="N22" i="2" s="1"/>
  <c r="O22" i="2"/>
  <c r="H23" i="2"/>
  <c r="M23" i="2" s="1"/>
  <c r="I23" i="2"/>
  <c r="H24" i="2"/>
  <c r="M24" i="2" s="1"/>
  <c r="I24" i="2"/>
  <c r="H25" i="2"/>
  <c r="I25" i="2"/>
  <c r="M25" i="2"/>
  <c r="H26" i="2"/>
  <c r="M26" i="2" s="1"/>
  <c r="I26" i="2"/>
  <c r="H27" i="2"/>
  <c r="M27" i="2" s="1"/>
  <c r="I27" i="2"/>
  <c r="H28" i="2"/>
  <c r="M28" i="2" s="1"/>
  <c r="I28" i="2"/>
  <c r="H29" i="2"/>
  <c r="I29" i="2"/>
  <c r="M29" i="2" s="1"/>
  <c r="H30" i="2"/>
  <c r="I30" i="2"/>
  <c r="M30" i="2"/>
  <c r="H31" i="2"/>
  <c r="I31" i="2"/>
  <c r="J31" i="2"/>
  <c r="L31" i="2"/>
  <c r="O31" i="2" s="1"/>
  <c r="M31" i="2"/>
  <c r="N31" i="2"/>
  <c r="H32" i="2"/>
  <c r="I32" i="2"/>
  <c r="J32" i="2"/>
  <c r="L32" i="2"/>
  <c r="M32" i="2"/>
  <c r="O32" i="2" s="1"/>
  <c r="N32" i="2"/>
  <c r="H33" i="2"/>
  <c r="M33" i="2" s="1"/>
  <c r="I33" i="2"/>
  <c r="J33" i="2"/>
  <c r="L33" i="2" s="1"/>
  <c r="N33" i="2" s="1"/>
  <c r="H34" i="2"/>
  <c r="M34" i="2" s="1"/>
  <c r="I34" i="2"/>
  <c r="H35" i="2"/>
  <c r="I35" i="2"/>
  <c r="M35" i="2"/>
  <c r="H36" i="2"/>
  <c r="M36" i="2" s="1"/>
  <c r="I36" i="2"/>
  <c r="H37" i="2"/>
  <c r="M37" i="2" s="1"/>
  <c r="I37" i="2"/>
  <c r="H38" i="2"/>
  <c r="I38" i="2"/>
  <c r="M38" i="2"/>
  <c r="H39" i="2"/>
  <c r="M39" i="2" s="1"/>
  <c r="I39" i="2"/>
  <c r="H40" i="2"/>
  <c r="I40" i="2"/>
  <c r="A22" i="5" s="1"/>
  <c r="C25" i="5" s="1"/>
  <c r="H41" i="2"/>
  <c r="M41" i="2" s="1"/>
  <c r="I41" i="2"/>
  <c r="H42" i="2"/>
  <c r="I42" i="2"/>
  <c r="H43" i="2"/>
  <c r="I43" i="2"/>
  <c r="M43" i="2"/>
  <c r="H44" i="2"/>
  <c r="I44" i="2"/>
  <c r="H45" i="2"/>
  <c r="I45" i="2"/>
  <c r="M45" i="2"/>
  <c r="H46" i="2"/>
  <c r="I46" i="2"/>
  <c r="M46" i="2"/>
  <c r="H47" i="2"/>
  <c r="I47" i="2"/>
  <c r="M47" i="2"/>
  <c r="H48" i="2"/>
  <c r="M48" i="2" s="1"/>
  <c r="I48" i="2"/>
  <c r="H49" i="2"/>
  <c r="I49" i="2"/>
  <c r="H50" i="2"/>
  <c r="I50" i="2"/>
  <c r="H51" i="2"/>
  <c r="I51" i="2"/>
  <c r="M51" i="2" s="1"/>
  <c r="H52" i="2"/>
  <c r="M52" i="2" s="1"/>
  <c r="I52" i="2"/>
  <c r="J52" i="2"/>
  <c r="L52" i="2" s="1"/>
  <c r="O52" i="2" s="1"/>
  <c r="H53" i="2"/>
  <c r="M53" i="2" s="1"/>
  <c r="I53" i="2"/>
  <c r="J53" i="2"/>
  <c r="L53" i="2" s="1"/>
  <c r="N53" i="2" s="1"/>
  <c r="H54" i="2"/>
  <c r="I54" i="2"/>
  <c r="M54" i="2" s="1"/>
  <c r="J54" i="2"/>
  <c r="L54" i="2" s="1"/>
  <c r="O54" i="2" s="1"/>
  <c r="N54" i="2"/>
  <c r="H55" i="2"/>
  <c r="I55" i="2"/>
  <c r="J55" i="2"/>
  <c r="L55" i="2" s="1"/>
  <c r="M55" i="2"/>
  <c r="H56" i="2"/>
  <c r="I56" i="2"/>
  <c r="J56" i="2"/>
  <c r="L56" i="2"/>
  <c r="M56" i="2"/>
  <c r="N56" i="2"/>
  <c r="H57" i="2"/>
  <c r="M57" i="2" s="1"/>
  <c r="I57" i="2"/>
  <c r="N57" i="2" s="1"/>
  <c r="J57" i="2"/>
  <c r="L57" i="2" s="1"/>
  <c r="H58" i="2"/>
  <c r="M58" i="2" s="1"/>
  <c r="I58" i="2"/>
  <c r="J58" i="2"/>
  <c r="L58" i="2" s="1"/>
  <c r="N58" i="2" s="1"/>
  <c r="H59" i="2"/>
  <c r="I59" i="2"/>
  <c r="J59" i="2"/>
  <c r="L59" i="2" s="1"/>
  <c r="N59" i="2" s="1"/>
  <c r="M59" i="2"/>
  <c r="O59" i="2" s="1"/>
  <c r="H60" i="2"/>
  <c r="I60" i="2"/>
  <c r="M60" i="2" s="1"/>
  <c r="J60" i="2"/>
  <c r="L60" i="2" s="1"/>
  <c r="H61" i="2"/>
  <c r="I61" i="2"/>
  <c r="M61" i="2" s="1"/>
  <c r="J61" i="2"/>
  <c r="L61" i="2"/>
  <c r="N61" i="2" s="1"/>
  <c r="H62" i="2"/>
  <c r="I62" i="2"/>
  <c r="J62" i="2"/>
  <c r="L62" i="2" s="1"/>
  <c r="O62" i="2" s="1"/>
  <c r="M62" i="2"/>
  <c r="N62" i="2"/>
  <c r="H63" i="2"/>
  <c r="M63" i="2" s="1"/>
  <c r="O63" i="2" s="1"/>
  <c r="I63" i="2"/>
  <c r="J63" i="2"/>
  <c r="L63" i="2"/>
  <c r="N63" i="2"/>
  <c r="H64" i="2"/>
  <c r="M64" i="2" s="1"/>
  <c r="I64" i="2"/>
  <c r="J64" i="2"/>
  <c r="L64" i="2"/>
  <c r="N64" i="2" s="1"/>
  <c r="H65" i="2"/>
  <c r="M65" i="2" s="1"/>
  <c r="O65" i="2" s="1"/>
  <c r="I65" i="2"/>
  <c r="J65" i="2"/>
  <c r="L65" i="2" s="1"/>
  <c r="N65" i="2" s="1"/>
  <c r="H66" i="2"/>
  <c r="I66" i="2"/>
  <c r="J66" i="2"/>
  <c r="L66" i="2"/>
  <c r="H67" i="2"/>
  <c r="M67" i="2" s="1"/>
  <c r="I67" i="2"/>
  <c r="J67" i="2"/>
  <c r="L67" i="2"/>
  <c r="N67" i="2" s="1"/>
  <c r="H68" i="2"/>
  <c r="M68" i="2" s="1"/>
  <c r="I68" i="2"/>
  <c r="J68" i="2"/>
  <c r="L68" i="2" s="1"/>
  <c r="O68" i="2" s="1"/>
  <c r="H69" i="2"/>
  <c r="I69" i="2"/>
  <c r="J69" i="2"/>
  <c r="L69" i="2" s="1"/>
  <c r="M69" i="2"/>
  <c r="N69" i="2"/>
  <c r="H70" i="2"/>
  <c r="I70" i="2"/>
  <c r="M70" i="2" s="1"/>
  <c r="J70" i="2"/>
  <c r="L70" i="2" s="1"/>
  <c r="H71" i="2"/>
  <c r="I71" i="2"/>
  <c r="J71" i="2"/>
  <c r="L71" i="2" s="1"/>
  <c r="M71" i="2"/>
  <c r="H72" i="2"/>
  <c r="I72" i="2"/>
  <c r="J72" i="2"/>
  <c r="L72" i="2"/>
  <c r="M72" i="2"/>
  <c r="H73" i="2"/>
  <c r="M73" i="2" s="1"/>
  <c r="O73" i="2" s="1"/>
  <c r="I73" i="2"/>
  <c r="J73" i="2"/>
  <c r="L73" i="2" s="1"/>
  <c r="N73" i="2"/>
  <c r="H74" i="2"/>
  <c r="M74" i="2" s="1"/>
  <c r="I74" i="2"/>
  <c r="J74" i="2"/>
  <c r="L74" i="2" s="1"/>
  <c r="H75" i="2"/>
  <c r="I75" i="2"/>
  <c r="J75" i="2"/>
  <c r="L75" i="2" s="1"/>
  <c r="M75" i="2"/>
  <c r="H76" i="2"/>
  <c r="I76" i="2"/>
  <c r="J76" i="2"/>
  <c r="L76" i="2"/>
  <c r="M76" i="2"/>
  <c r="H77" i="2"/>
  <c r="M77" i="2" s="1"/>
  <c r="I77" i="2"/>
  <c r="J77" i="2"/>
  <c r="L77" i="2"/>
  <c r="H78" i="2"/>
  <c r="I78" i="2"/>
  <c r="M78" i="2" s="1"/>
  <c r="J78" i="2"/>
  <c r="L78" i="2" s="1"/>
  <c r="N78" i="2"/>
  <c r="H79" i="2"/>
  <c r="M79" i="2" s="1"/>
  <c r="I79" i="2"/>
  <c r="J79" i="2"/>
  <c r="L79" i="2" s="1"/>
  <c r="O79" i="2" s="1"/>
  <c r="N79" i="2"/>
  <c r="H80" i="2"/>
  <c r="M80" i="2" s="1"/>
  <c r="O80" i="2" s="1"/>
  <c r="I80" i="2"/>
  <c r="J80" i="2"/>
  <c r="L80" i="2"/>
  <c r="H81" i="2"/>
  <c r="M81" i="2" s="1"/>
  <c r="I81" i="2"/>
  <c r="J81" i="2"/>
  <c r="L81" i="2" s="1"/>
  <c r="H82" i="2"/>
  <c r="I82" i="2"/>
  <c r="J82" i="2"/>
  <c r="L82" i="2"/>
  <c r="H83" i="2"/>
  <c r="I83" i="2"/>
  <c r="J83" i="2"/>
  <c r="L83" i="2"/>
  <c r="M83" i="2"/>
  <c r="O83" i="2" s="1"/>
  <c r="H84" i="2"/>
  <c r="M84" i="2" s="1"/>
  <c r="I84" i="2"/>
  <c r="J84" i="2"/>
  <c r="L84" i="2" s="1"/>
  <c r="H85" i="2"/>
  <c r="I85" i="2"/>
  <c r="J85" i="2"/>
  <c r="L85" i="2" s="1"/>
  <c r="M85" i="2"/>
  <c r="H86" i="2"/>
  <c r="I86" i="2"/>
  <c r="M86" i="2" s="1"/>
  <c r="J86" i="2"/>
  <c r="L86" i="2"/>
  <c r="N86" i="2"/>
  <c r="O86" i="2"/>
  <c r="H87" i="2"/>
  <c r="I87" i="2"/>
  <c r="J87" i="2"/>
  <c r="L87" i="2" s="1"/>
  <c r="M87" i="2"/>
  <c r="H88" i="2"/>
  <c r="I88" i="2"/>
  <c r="J88" i="2"/>
  <c r="L88" i="2"/>
  <c r="M88" i="2"/>
  <c r="N88" i="2"/>
  <c r="H89" i="2"/>
  <c r="I89" i="2"/>
  <c r="M89" i="2"/>
  <c r="H90" i="2"/>
  <c r="M90" i="2" s="1"/>
  <c r="I90" i="2"/>
  <c r="J90" i="2"/>
  <c r="L90" i="2" s="1"/>
  <c r="H91" i="2"/>
  <c r="M91" i="2" s="1"/>
  <c r="I91" i="2"/>
  <c r="J91" i="2"/>
  <c r="L91" i="2" s="1"/>
  <c r="N91" i="2" s="1"/>
  <c r="H92" i="2"/>
  <c r="I92" i="2"/>
  <c r="J92" i="2"/>
  <c r="L92" i="2"/>
  <c r="M92" i="2"/>
  <c r="H93" i="2"/>
  <c r="M93" i="2" s="1"/>
  <c r="O93" i="2" s="1"/>
  <c r="I93" i="2"/>
  <c r="J93" i="2"/>
  <c r="L93" i="2"/>
  <c r="N93" i="2" s="1"/>
  <c r="H94" i="2"/>
  <c r="I94" i="2"/>
  <c r="N94" i="2" s="1"/>
  <c r="J94" i="2"/>
  <c r="L94" i="2" s="1"/>
  <c r="O94" i="2" s="1"/>
  <c r="M94" i="2"/>
  <c r="H95" i="2"/>
  <c r="M95" i="2" s="1"/>
  <c r="I95" i="2"/>
  <c r="J95" i="2"/>
  <c r="L95" i="2"/>
  <c r="N95" i="2" s="1"/>
  <c r="H96" i="2"/>
  <c r="I96" i="2"/>
  <c r="J96" i="2"/>
  <c r="L96" i="2"/>
  <c r="N96" i="2" s="1"/>
  <c r="M96" i="2"/>
  <c r="H97" i="2"/>
  <c r="I97" i="2"/>
  <c r="J97" i="2"/>
  <c r="L97" i="2" s="1"/>
  <c r="N97" i="2" s="1"/>
  <c r="H98" i="2"/>
  <c r="I98" i="2"/>
  <c r="J98" i="2"/>
  <c r="L98" i="2" s="1"/>
  <c r="H99" i="2"/>
  <c r="I99" i="2"/>
  <c r="J99" i="2"/>
  <c r="L99" i="2"/>
  <c r="N99" i="2" s="1"/>
  <c r="M99" i="2"/>
  <c r="O99" i="2"/>
  <c r="H100" i="2"/>
  <c r="M100" i="2" s="1"/>
  <c r="I100" i="2"/>
  <c r="J100" i="2"/>
  <c r="L100" i="2" s="1"/>
  <c r="H101" i="2"/>
  <c r="M101" i="2" s="1"/>
  <c r="I101" i="2"/>
  <c r="J101" i="2"/>
  <c r="L101" i="2" s="1"/>
  <c r="O101" i="2" s="1"/>
  <c r="N101" i="2"/>
  <c r="H102" i="2"/>
  <c r="I102" i="2"/>
  <c r="M102" i="2" s="1"/>
  <c r="J102" i="2"/>
  <c r="L102" i="2"/>
  <c r="N102" i="2" s="1"/>
  <c r="H103" i="2"/>
  <c r="I103" i="2"/>
  <c r="J103" i="2"/>
  <c r="L103" i="2" s="1"/>
  <c r="N103" i="2" s="1"/>
  <c r="M103" i="2"/>
  <c r="H104" i="2"/>
  <c r="M104" i="2" s="1"/>
  <c r="I104" i="2"/>
  <c r="J104" i="2"/>
  <c r="L104" i="2"/>
  <c r="H105" i="2"/>
  <c r="I105" i="2"/>
  <c r="N105" i="2" s="1"/>
  <c r="J105" i="2"/>
  <c r="L105" i="2" s="1"/>
  <c r="H106" i="2"/>
  <c r="M106" i="2" s="1"/>
  <c r="I106" i="2"/>
  <c r="J106" i="2"/>
  <c r="L106" i="2"/>
  <c r="N106" i="2" s="1"/>
  <c r="H107" i="2"/>
  <c r="M107" i="2" s="1"/>
  <c r="I107" i="2"/>
  <c r="J107" i="2"/>
  <c r="L107" i="2" s="1"/>
  <c r="H108" i="2"/>
  <c r="I108" i="2"/>
  <c r="M108" i="2" s="1"/>
  <c r="J108" i="2"/>
  <c r="L108" i="2"/>
  <c r="H109" i="2"/>
  <c r="M109" i="2" s="1"/>
  <c r="O109" i="2" s="1"/>
  <c r="I109" i="2"/>
  <c r="J109" i="2"/>
  <c r="L109" i="2"/>
  <c r="N109" i="2"/>
  <c r="H110" i="2"/>
  <c r="I110" i="2"/>
  <c r="M110" i="2" s="1"/>
  <c r="J110" i="2"/>
  <c r="L110" i="2" s="1"/>
  <c r="N110" i="2" s="1"/>
  <c r="H111" i="2"/>
  <c r="M111" i="2" s="1"/>
  <c r="I111" i="2"/>
  <c r="J111" i="2"/>
  <c r="L111" i="2"/>
  <c r="H112" i="2"/>
  <c r="I112" i="2"/>
  <c r="M112" i="2" s="1"/>
  <c r="J112" i="2"/>
  <c r="L112" i="2"/>
  <c r="O112" i="2"/>
  <c r="H113" i="2"/>
  <c r="M113" i="2" s="1"/>
  <c r="I113" i="2"/>
  <c r="J113" i="2"/>
  <c r="L113" i="2" s="1"/>
  <c r="N113" i="2"/>
  <c r="O113" i="2"/>
  <c r="H114" i="2"/>
  <c r="I114" i="2"/>
  <c r="J114" i="2"/>
  <c r="L114" i="2" s="1"/>
  <c r="H115" i="2"/>
  <c r="I115" i="2"/>
  <c r="M115" i="2" s="1"/>
  <c r="J115" i="2"/>
  <c r="L115" i="2"/>
  <c r="N115" i="2" s="1"/>
  <c r="H116" i="2"/>
  <c r="M116" i="2" s="1"/>
  <c r="I116" i="2"/>
  <c r="J116" i="2"/>
  <c r="L116" i="2"/>
  <c r="O116" i="2" s="1"/>
  <c r="H117" i="2"/>
  <c r="M117" i="2" s="1"/>
  <c r="I117" i="2"/>
  <c r="J117" i="2"/>
  <c r="L117" i="2" s="1"/>
  <c r="H118" i="2"/>
  <c r="I118" i="2"/>
  <c r="M118" i="2" s="1"/>
  <c r="J118" i="2"/>
  <c r="L118" i="2" s="1"/>
  <c r="H119" i="2"/>
  <c r="I119" i="2"/>
  <c r="J119" i="2"/>
  <c r="L119" i="2"/>
  <c r="N119" i="2" s="1"/>
  <c r="M119" i="2"/>
  <c r="H120" i="2"/>
  <c r="M120" i="2" s="1"/>
  <c r="I120" i="2"/>
  <c r="J120" i="2"/>
  <c r="L120" i="2"/>
  <c r="N120" i="2"/>
  <c r="H121" i="2"/>
  <c r="M121" i="2" s="1"/>
  <c r="I121" i="2"/>
  <c r="J121" i="2"/>
  <c r="L121" i="2" s="1"/>
  <c r="H122" i="2"/>
  <c r="M122" i="2" s="1"/>
  <c r="I122" i="2"/>
  <c r="J122" i="2"/>
  <c r="L122" i="2" s="1"/>
  <c r="H123" i="2"/>
  <c r="M123" i="2" s="1"/>
  <c r="O123" i="2" s="1"/>
  <c r="I123" i="2"/>
  <c r="J123" i="2"/>
  <c r="L123" i="2" s="1"/>
  <c r="H124" i="2"/>
  <c r="I124" i="2"/>
  <c r="M124" i="2" s="1"/>
  <c r="J124" i="2"/>
  <c r="L124" i="2"/>
  <c r="H125" i="2"/>
  <c r="I125" i="2"/>
  <c r="J125" i="2"/>
  <c r="L125" i="2"/>
  <c r="N125" i="2" s="1"/>
  <c r="M125" i="2"/>
  <c r="O125" i="2"/>
  <c r="H126" i="2"/>
  <c r="I126" i="2"/>
  <c r="J126" i="2"/>
  <c r="L126" i="2" s="1"/>
  <c r="M126" i="2"/>
  <c r="O126" i="2" s="1"/>
  <c r="N126" i="2"/>
  <c r="H127" i="2"/>
  <c r="M127" i="2" s="1"/>
  <c r="I127" i="2"/>
  <c r="J127" i="2"/>
  <c r="L127" i="2" s="1"/>
  <c r="N127" i="2" s="1"/>
  <c r="H128" i="2"/>
  <c r="M128" i="2" s="1"/>
  <c r="I128" i="2"/>
  <c r="J128" i="2"/>
  <c r="L128" i="2"/>
  <c r="H129" i="2"/>
  <c r="I129" i="2"/>
  <c r="J129" i="2"/>
  <c r="L129" i="2" s="1"/>
  <c r="N129" i="2" s="1"/>
  <c r="H130" i="2"/>
  <c r="I130" i="2"/>
  <c r="J130" i="2"/>
  <c r="L130" i="2"/>
  <c r="N130" i="2"/>
  <c r="H131" i="2"/>
  <c r="I131" i="2"/>
  <c r="R25" i="15" s="1"/>
  <c r="T25" i="15" s="1"/>
  <c r="J131" i="2"/>
  <c r="L131" i="2"/>
  <c r="H132" i="2"/>
  <c r="M132" i="2" s="1"/>
  <c r="I132" i="2"/>
  <c r="J132" i="2"/>
  <c r="L132" i="2" s="1"/>
  <c r="H133" i="2"/>
  <c r="M133" i="2" s="1"/>
  <c r="I133" i="2"/>
  <c r="J133" i="2"/>
  <c r="L133" i="2" s="1"/>
  <c r="N133" i="2"/>
  <c r="H134" i="2"/>
  <c r="I134" i="2"/>
  <c r="M134" i="2" s="1"/>
  <c r="J134" i="2"/>
  <c r="L134" i="2"/>
  <c r="H135" i="2"/>
  <c r="I135" i="2"/>
  <c r="J135" i="2"/>
  <c r="L135" i="2"/>
  <c r="N135" i="2" s="1"/>
  <c r="M135" i="2"/>
  <c r="H136" i="2"/>
  <c r="I136" i="2"/>
  <c r="J136" i="2"/>
  <c r="L136" i="2"/>
  <c r="O136" i="2" s="1"/>
  <c r="M136" i="2"/>
  <c r="N136" i="2"/>
  <c r="H137" i="2"/>
  <c r="I137" i="2"/>
  <c r="N137" i="2" s="1"/>
  <c r="J137" i="2"/>
  <c r="L137" i="2" s="1"/>
  <c r="H138" i="2"/>
  <c r="M138" i="2" s="1"/>
  <c r="I138" i="2"/>
  <c r="J138" i="2"/>
  <c r="L138" i="2"/>
  <c r="H139" i="2"/>
  <c r="I139" i="2"/>
  <c r="J139" i="2"/>
  <c r="L139" i="2" s="1"/>
  <c r="N139" i="2" s="1"/>
  <c r="M139" i="2"/>
  <c r="O139" i="2"/>
  <c r="H140" i="2"/>
  <c r="I140" i="2"/>
  <c r="M140" i="2" s="1"/>
  <c r="J140" i="2"/>
  <c r="L140" i="2" s="1"/>
  <c r="H141" i="2"/>
  <c r="I141" i="2"/>
  <c r="N141" i="2" s="1"/>
  <c r="J141" i="2"/>
  <c r="L141" i="2"/>
  <c r="H142" i="2"/>
  <c r="I142" i="2"/>
  <c r="M142" i="2" s="1"/>
  <c r="J142" i="2"/>
  <c r="L142" i="2" s="1"/>
  <c r="N142" i="2" s="1"/>
  <c r="H143" i="2"/>
  <c r="M143" i="2" s="1"/>
  <c r="I143" i="2"/>
  <c r="J143" i="2"/>
  <c r="L143" i="2"/>
  <c r="N143" i="2" s="1"/>
  <c r="O143" i="2"/>
  <c r="H144" i="2"/>
  <c r="I144" i="2"/>
  <c r="J144" i="2"/>
  <c r="L144" i="2"/>
  <c r="H145" i="2"/>
  <c r="M145" i="2" s="1"/>
  <c r="I145" i="2"/>
  <c r="J145" i="2"/>
  <c r="L145" i="2" s="1"/>
  <c r="H146" i="2"/>
  <c r="I146" i="2"/>
  <c r="J146" i="2"/>
  <c r="L146" i="2"/>
  <c r="N146" i="2"/>
  <c r="H147" i="2"/>
  <c r="I147" i="2"/>
  <c r="J147" i="2"/>
  <c r="L147" i="2"/>
  <c r="H148" i="2"/>
  <c r="M148" i="2" s="1"/>
  <c r="I148" i="2"/>
  <c r="J148" i="2"/>
  <c r="L148" i="2"/>
  <c r="H149" i="2"/>
  <c r="I149" i="2"/>
  <c r="J149" i="2"/>
  <c r="L149" i="2" s="1"/>
  <c r="O149" i="2" s="1"/>
  <c r="M149" i="2"/>
  <c r="H150" i="2"/>
  <c r="I150" i="2"/>
  <c r="M150" i="2" s="1"/>
  <c r="J150" i="2"/>
  <c r="L150" i="2" s="1"/>
  <c r="O150" i="2"/>
  <c r="H151" i="2"/>
  <c r="I151" i="2"/>
  <c r="J151" i="2"/>
  <c r="L151" i="2"/>
  <c r="M151" i="2"/>
  <c r="H152" i="2"/>
  <c r="I152" i="2"/>
  <c r="J152" i="2"/>
  <c r="L152" i="2"/>
  <c r="O152" i="2" s="1"/>
  <c r="M152" i="2"/>
  <c r="H153" i="2"/>
  <c r="I153" i="2"/>
  <c r="J153" i="2"/>
  <c r="L153" i="2" s="1"/>
  <c r="M153" i="2"/>
  <c r="O153" i="2" s="1"/>
  <c r="N153" i="2"/>
  <c r="H154" i="2"/>
  <c r="M154" i="2" s="1"/>
  <c r="I154" i="2"/>
  <c r="J154" i="2"/>
  <c r="L154" i="2" s="1"/>
  <c r="H155" i="2"/>
  <c r="I155" i="2"/>
  <c r="J155" i="2"/>
  <c r="L155" i="2" s="1"/>
  <c r="H156" i="2"/>
  <c r="I156" i="2"/>
  <c r="J156" i="2"/>
  <c r="L156" i="2"/>
  <c r="M156" i="2"/>
  <c r="H157" i="2"/>
  <c r="M157" i="2" s="1"/>
  <c r="I157" i="2"/>
  <c r="J157" i="2"/>
  <c r="L157" i="2"/>
  <c r="N157" i="2" s="1"/>
  <c r="O157" i="2"/>
  <c r="H158" i="2"/>
  <c r="I158" i="2"/>
  <c r="M158" i="2"/>
  <c r="H159" i="2"/>
  <c r="M159" i="2" s="1"/>
  <c r="I159" i="2"/>
  <c r="H160" i="2"/>
  <c r="M160" i="2" s="1"/>
  <c r="I160" i="2"/>
  <c r="H161" i="2"/>
  <c r="I161" i="2"/>
  <c r="M161" i="2"/>
  <c r="H162" i="2"/>
  <c r="M162" i="2" s="1"/>
  <c r="I162" i="2"/>
  <c r="H163" i="2"/>
  <c r="I163" i="2"/>
  <c r="M163" i="2" s="1"/>
  <c r="H164" i="2"/>
  <c r="M164" i="2" s="1"/>
  <c r="I164" i="2"/>
  <c r="H165" i="2"/>
  <c r="M165" i="2" s="1"/>
  <c r="I165" i="2"/>
  <c r="H166" i="2"/>
  <c r="I166" i="2"/>
  <c r="M166" i="2" s="1"/>
  <c r="H167" i="2"/>
  <c r="M167" i="2" s="1"/>
  <c r="I167" i="2"/>
  <c r="H168" i="2"/>
  <c r="I168" i="2"/>
  <c r="M168" i="2" s="1"/>
  <c r="H169" i="2"/>
  <c r="M169" i="2" s="1"/>
  <c r="I169" i="2"/>
  <c r="H170" i="2"/>
  <c r="M170" i="2" s="1"/>
  <c r="I170" i="2"/>
  <c r="H171" i="2"/>
  <c r="I171" i="2"/>
  <c r="M171" i="2"/>
  <c r="H172" i="2"/>
  <c r="M172" i="2" s="1"/>
  <c r="I172" i="2"/>
  <c r="H173" i="2"/>
  <c r="M173" i="2" s="1"/>
  <c r="I173" i="2"/>
  <c r="H174" i="2"/>
  <c r="I174" i="2"/>
  <c r="M174" i="2"/>
  <c r="H175" i="2"/>
  <c r="M175" i="2" s="1"/>
  <c r="I175" i="2"/>
  <c r="H176" i="2"/>
  <c r="M176" i="2" s="1"/>
  <c r="I176" i="2"/>
  <c r="H177" i="2"/>
  <c r="I177" i="2"/>
  <c r="J177" i="2"/>
  <c r="L177" i="2" s="1"/>
  <c r="M177" i="2"/>
  <c r="O177" i="2" s="1"/>
  <c r="N177" i="2"/>
  <c r="H178" i="2"/>
  <c r="I178" i="2"/>
  <c r="A386" i="5" s="1"/>
  <c r="C387" i="5" s="1"/>
  <c r="J178" i="2"/>
  <c r="L178" i="2" s="1"/>
  <c r="H179" i="2"/>
  <c r="M179" i="2" s="1"/>
  <c r="I179" i="2"/>
  <c r="J179" i="2"/>
  <c r="L179" i="2"/>
  <c r="H180" i="2"/>
  <c r="M180" i="2" s="1"/>
  <c r="I180" i="2"/>
  <c r="J180" i="2"/>
  <c r="L180" i="2"/>
  <c r="O180" i="2" s="1"/>
  <c r="H181" i="2"/>
  <c r="M181" i="2" s="1"/>
  <c r="I181" i="2"/>
  <c r="J181" i="2"/>
  <c r="L181" i="2" s="1"/>
  <c r="H182" i="2"/>
  <c r="I182" i="2"/>
  <c r="N182" i="2" s="1"/>
  <c r="J182" i="2"/>
  <c r="L182" i="2"/>
  <c r="H183" i="2"/>
  <c r="I183" i="2"/>
  <c r="J183" i="2"/>
  <c r="L183" i="2" s="1"/>
  <c r="N183" i="2" s="1"/>
  <c r="M183" i="2"/>
  <c r="O183" i="2"/>
  <c r="H184" i="2"/>
  <c r="M184" i="2" s="1"/>
  <c r="I184" i="2"/>
  <c r="J184" i="2"/>
  <c r="L184" i="2"/>
  <c r="N184" i="2" s="1"/>
  <c r="H185" i="2"/>
  <c r="I185" i="2"/>
  <c r="J185" i="2"/>
  <c r="L185" i="2" s="1"/>
  <c r="H186" i="2"/>
  <c r="M186" i="2" s="1"/>
  <c r="I186" i="2"/>
  <c r="J186" i="2"/>
  <c r="L186" i="2" s="1"/>
  <c r="N186" i="2" s="1"/>
  <c r="H187" i="2"/>
  <c r="I187" i="2"/>
  <c r="J187" i="2"/>
  <c r="L187" i="2"/>
  <c r="N187" i="2" s="1"/>
  <c r="M187" i="2"/>
  <c r="H188" i="2"/>
  <c r="I188" i="2"/>
  <c r="M188" i="2" s="1"/>
  <c r="J188" i="2"/>
  <c r="L188" i="2" s="1"/>
  <c r="H189" i="2"/>
  <c r="I189" i="2"/>
  <c r="L189" i="2"/>
  <c r="N189" i="2"/>
  <c r="H190" i="2"/>
  <c r="I190" i="2"/>
  <c r="L190" i="2"/>
  <c r="N190" i="2" s="1"/>
  <c r="M190" i="2"/>
  <c r="O190" i="2"/>
  <c r="H191" i="2"/>
  <c r="M191" i="2" s="1"/>
  <c r="I191" i="2"/>
  <c r="L191" i="2"/>
  <c r="H192" i="2"/>
  <c r="I192" i="2"/>
  <c r="L192" i="2"/>
  <c r="M192" i="2"/>
  <c r="H193" i="2"/>
  <c r="I193" i="2"/>
  <c r="L193" i="2"/>
  <c r="H194" i="2"/>
  <c r="M194" i="2" s="1"/>
  <c r="I194" i="2"/>
  <c r="L194" i="2"/>
  <c r="N194" i="2" s="1"/>
  <c r="H195" i="2"/>
  <c r="I195" i="2"/>
  <c r="M195" i="2" s="1"/>
  <c r="J195" i="2"/>
  <c r="L195" i="2" s="1"/>
  <c r="N195" i="2" s="1"/>
  <c r="O195" i="2"/>
  <c r="H196" i="2"/>
  <c r="I196" i="2"/>
  <c r="N196" i="2" s="1"/>
  <c r="J196" i="2"/>
  <c r="L196" i="2"/>
  <c r="H197" i="2"/>
  <c r="I197" i="2"/>
  <c r="J197" i="2"/>
  <c r="L197" i="2" s="1"/>
  <c r="H198" i="2"/>
  <c r="I198" i="2"/>
  <c r="J198" i="2"/>
  <c r="L198" i="2"/>
  <c r="M198" i="2"/>
  <c r="N198" i="2"/>
  <c r="H199" i="2"/>
  <c r="I199" i="2"/>
  <c r="M199" i="2" s="1"/>
  <c r="J199" i="2"/>
  <c r="L199" i="2" s="1"/>
  <c r="H200" i="2"/>
  <c r="I200" i="2"/>
  <c r="J200" i="2"/>
  <c r="L200" i="2"/>
  <c r="M200" i="2"/>
  <c r="H201" i="2"/>
  <c r="M201" i="2" s="1"/>
  <c r="O201" i="2" s="1"/>
  <c r="I201" i="2"/>
  <c r="J201" i="2"/>
  <c r="L201" i="2"/>
  <c r="N201" i="2" s="1"/>
  <c r="H202" i="2"/>
  <c r="I202" i="2"/>
  <c r="J202" i="2"/>
  <c r="L202" i="2"/>
  <c r="M202" i="2"/>
  <c r="N202" i="2"/>
  <c r="H203" i="2"/>
  <c r="M203" i="2" s="1"/>
  <c r="I203" i="2"/>
  <c r="J203" i="2"/>
  <c r="L203" i="2" s="1"/>
  <c r="O203" i="2"/>
  <c r="H204" i="2"/>
  <c r="M204" i="2" s="1"/>
  <c r="I204" i="2"/>
  <c r="J204" i="2"/>
  <c r="L204" i="2"/>
  <c r="H205" i="2"/>
  <c r="I205" i="2"/>
  <c r="J205" i="2"/>
  <c r="L205" i="2" s="1"/>
  <c r="M205" i="2"/>
  <c r="H206" i="2"/>
  <c r="M206" i="2" s="1"/>
  <c r="I206" i="2"/>
  <c r="H207" i="2"/>
  <c r="I207" i="2"/>
  <c r="J207" i="2"/>
  <c r="L207" i="2" s="1"/>
  <c r="N207" i="2" s="1"/>
  <c r="H208" i="2"/>
  <c r="I208" i="2"/>
  <c r="M208" i="2"/>
  <c r="H209" i="2"/>
  <c r="M209" i="2" s="1"/>
  <c r="I209" i="2"/>
  <c r="H210" i="2"/>
  <c r="M210" i="2" s="1"/>
  <c r="I210" i="2"/>
  <c r="J210" i="2"/>
  <c r="L210" i="2"/>
  <c r="N210" i="2" s="1"/>
  <c r="O210" i="2"/>
  <c r="H211" i="2"/>
  <c r="I211" i="2"/>
  <c r="J211" i="2"/>
  <c r="L211" i="2" s="1"/>
  <c r="N211" i="2"/>
  <c r="H212" i="2"/>
  <c r="I212" i="2"/>
  <c r="J212" i="2"/>
  <c r="L212" i="2"/>
  <c r="N212" i="2" s="1"/>
  <c r="H213" i="2"/>
  <c r="I213" i="2"/>
  <c r="H214" i="2"/>
  <c r="M214" i="2" s="1"/>
  <c r="I214" i="2"/>
  <c r="H215" i="2"/>
  <c r="I215" i="2"/>
  <c r="M215" i="2"/>
  <c r="H216" i="2"/>
  <c r="I216" i="2"/>
  <c r="M216" i="2"/>
  <c r="H217" i="2"/>
  <c r="M217" i="2" s="1"/>
  <c r="I217" i="2"/>
  <c r="H218" i="2"/>
  <c r="M218" i="2" s="1"/>
  <c r="I218" i="2"/>
  <c r="H219" i="2"/>
  <c r="I219" i="2"/>
  <c r="M219" i="2"/>
  <c r="H220" i="2"/>
  <c r="M220" i="2" s="1"/>
  <c r="I220" i="2"/>
  <c r="H221" i="2"/>
  <c r="M221" i="2" s="1"/>
  <c r="I221" i="2"/>
  <c r="H222" i="2"/>
  <c r="M222" i="2" s="1"/>
  <c r="I222" i="2"/>
  <c r="H223" i="2"/>
  <c r="I223" i="2"/>
  <c r="M223" i="2" s="1"/>
  <c r="H224" i="2"/>
  <c r="I224" i="2"/>
  <c r="M224" i="2"/>
  <c r="H225" i="2"/>
  <c r="I225" i="2"/>
  <c r="M225" i="2"/>
  <c r="H226" i="2"/>
  <c r="I226" i="2"/>
  <c r="M226" i="2" s="1"/>
  <c r="H227" i="2"/>
  <c r="M227" i="2" s="1"/>
  <c r="I227" i="2"/>
  <c r="H228" i="2"/>
  <c r="I228" i="2"/>
  <c r="M228" i="2"/>
  <c r="H229" i="2"/>
  <c r="M229" i="2" s="1"/>
  <c r="I229" i="2"/>
  <c r="H230" i="2"/>
  <c r="M230" i="2" s="1"/>
  <c r="I230" i="2"/>
  <c r="H231" i="2"/>
  <c r="I231" i="2"/>
  <c r="M231" i="2" s="1"/>
  <c r="H232" i="2"/>
  <c r="I232" i="2"/>
  <c r="M232" i="2"/>
  <c r="H233" i="2"/>
  <c r="M233" i="2" s="1"/>
  <c r="I233" i="2"/>
  <c r="H234" i="2"/>
  <c r="I234" i="2"/>
  <c r="M234" i="2"/>
  <c r="H235" i="2"/>
  <c r="M235" i="2" s="1"/>
  <c r="I235" i="2"/>
  <c r="H236" i="2"/>
  <c r="I236" i="2"/>
  <c r="M236" i="2"/>
  <c r="H237" i="2"/>
  <c r="M237" i="2" s="1"/>
  <c r="I237" i="2"/>
  <c r="H238" i="2"/>
  <c r="I238" i="2"/>
  <c r="H239" i="2"/>
  <c r="I239" i="2"/>
  <c r="M239" i="2"/>
  <c r="H240" i="2"/>
  <c r="M240" i="2" s="1"/>
  <c r="I240" i="2"/>
  <c r="H241" i="2"/>
  <c r="M241" i="2" s="1"/>
  <c r="I241" i="2"/>
  <c r="H242" i="2"/>
  <c r="I242" i="2"/>
  <c r="M242" i="2"/>
  <c r="H243" i="2"/>
  <c r="M243" i="2" s="1"/>
  <c r="I243" i="2"/>
  <c r="H244" i="2"/>
  <c r="I244" i="2"/>
  <c r="H245" i="2"/>
  <c r="M245" i="2" s="1"/>
  <c r="I245" i="2"/>
  <c r="H246" i="2"/>
  <c r="M246" i="2" s="1"/>
  <c r="I246" i="2"/>
  <c r="H247" i="2"/>
  <c r="I247" i="2"/>
  <c r="M247" i="2" s="1"/>
  <c r="H248" i="2"/>
  <c r="M248" i="2" s="1"/>
  <c r="I248" i="2"/>
  <c r="H249" i="2"/>
  <c r="I249" i="2"/>
  <c r="M249" i="2"/>
  <c r="H250" i="2"/>
  <c r="I250" i="2"/>
  <c r="M250" i="2"/>
  <c r="H251" i="2"/>
  <c r="M251" i="2" s="1"/>
  <c r="I251" i="2"/>
  <c r="H252" i="2"/>
  <c r="M252" i="2" s="1"/>
  <c r="I252" i="2"/>
  <c r="H253" i="2"/>
  <c r="I253" i="2"/>
  <c r="M253" i="2"/>
  <c r="H254" i="2"/>
  <c r="I254" i="2"/>
  <c r="H255" i="2"/>
  <c r="I255" i="2"/>
  <c r="M255" i="2" s="1"/>
  <c r="H256" i="2"/>
  <c r="I256" i="2"/>
  <c r="M256" i="2"/>
  <c r="H257" i="2"/>
  <c r="I257" i="2"/>
  <c r="M257" i="2"/>
  <c r="H258" i="2"/>
  <c r="I258" i="2"/>
  <c r="M258" i="2" s="1"/>
  <c r="H259" i="2"/>
  <c r="M259" i="2" s="1"/>
  <c r="I259" i="2"/>
  <c r="H260" i="2"/>
  <c r="I260" i="2"/>
  <c r="M260" i="2" s="1"/>
  <c r="H261" i="2"/>
  <c r="M261" i="2" s="1"/>
  <c r="I261" i="2"/>
  <c r="H262" i="2"/>
  <c r="M262" i="2" s="1"/>
  <c r="I262" i="2"/>
  <c r="H263" i="2"/>
  <c r="I263" i="2"/>
  <c r="M263" i="2" s="1"/>
  <c r="H264" i="2"/>
  <c r="I264" i="2"/>
  <c r="M264" i="2"/>
  <c r="H265" i="2"/>
  <c r="I265" i="2"/>
  <c r="H266" i="2"/>
  <c r="I266" i="2"/>
  <c r="M266" i="2"/>
  <c r="H267" i="2"/>
  <c r="M267" i="2" s="1"/>
  <c r="I267" i="2"/>
  <c r="H268" i="2"/>
  <c r="I268" i="2"/>
  <c r="M268" i="2"/>
  <c r="H269" i="2"/>
  <c r="M269" i="2" s="1"/>
  <c r="I269" i="2"/>
  <c r="H270" i="2"/>
  <c r="I270" i="2"/>
  <c r="H271" i="2"/>
  <c r="I271" i="2"/>
  <c r="M271" i="2"/>
  <c r="H272" i="2"/>
  <c r="M272" i="2" s="1"/>
  <c r="I272" i="2"/>
  <c r="J272" i="2"/>
  <c r="L272" i="2" s="1"/>
  <c r="O272" i="2" s="1"/>
  <c r="H273" i="2"/>
  <c r="I273" i="2"/>
  <c r="J273" i="2"/>
  <c r="L273" i="2"/>
  <c r="H274" i="2"/>
  <c r="I274" i="2"/>
  <c r="M274" i="2" s="1"/>
  <c r="J274" i="2"/>
  <c r="L274" i="2" s="1"/>
  <c r="N274" i="2" s="1"/>
  <c r="H275" i="2"/>
  <c r="M275" i="2" s="1"/>
  <c r="I275" i="2"/>
  <c r="J275" i="2"/>
  <c r="L275" i="2"/>
  <c r="O275" i="2" s="1"/>
  <c r="H276" i="2"/>
  <c r="M276" i="2" s="1"/>
  <c r="I276" i="2"/>
  <c r="H277" i="2"/>
  <c r="I277" i="2"/>
  <c r="M277" i="2" s="1"/>
  <c r="H278" i="2"/>
  <c r="I278" i="2"/>
  <c r="H279" i="2"/>
  <c r="I279" i="2"/>
  <c r="M279" i="2"/>
  <c r="H280" i="2"/>
  <c r="M280" i="2" s="1"/>
  <c r="I280" i="2"/>
  <c r="H281" i="2"/>
  <c r="I281" i="2"/>
  <c r="H282" i="2"/>
  <c r="I282" i="2"/>
  <c r="M282" i="2"/>
  <c r="H283" i="2"/>
  <c r="M283" i="2" s="1"/>
  <c r="I283" i="2"/>
  <c r="H284" i="2"/>
  <c r="M284" i="2" s="1"/>
  <c r="I284" i="2"/>
  <c r="H285" i="2"/>
  <c r="I285" i="2"/>
  <c r="M285" i="2"/>
  <c r="H286" i="2"/>
  <c r="M286" i="2" s="1"/>
  <c r="I286" i="2"/>
  <c r="H287" i="2"/>
  <c r="I287" i="2"/>
  <c r="M287" i="2" s="1"/>
  <c r="H288" i="2"/>
  <c r="I288" i="2"/>
  <c r="M288" i="2"/>
  <c r="H289" i="2"/>
  <c r="I289" i="2"/>
  <c r="M289" i="2"/>
  <c r="H290" i="2"/>
  <c r="I290" i="2"/>
  <c r="M290" i="2" s="1"/>
  <c r="H291" i="2"/>
  <c r="M291" i="2" s="1"/>
  <c r="I291" i="2"/>
  <c r="H292" i="2"/>
  <c r="I292" i="2"/>
  <c r="A456" i="5" s="1"/>
  <c r="C457" i="5" s="1"/>
  <c r="H293" i="2"/>
  <c r="I293" i="2"/>
  <c r="M293" i="2"/>
  <c r="H294" i="2"/>
  <c r="I294" i="2"/>
  <c r="H295" i="2"/>
  <c r="M295" i="2" s="1"/>
  <c r="I295" i="2"/>
  <c r="H296" i="2"/>
  <c r="I296" i="2"/>
  <c r="M296" i="2" s="1"/>
  <c r="H297" i="2"/>
  <c r="I297" i="2"/>
  <c r="M297" i="2"/>
  <c r="H298" i="2"/>
  <c r="I298" i="2"/>
  <c r="M298" i="2"/>
  <c r="H299" i="2"/>
  <c r="M299" i="2" s="1"/>
  <c r="I299" i="2"/>
  <c r="H300" i="2"/>
  <c r="M300" i="2" s="1"/>
  <c r="I300" i="2"/>
  <c r="H301" i="2"/>
  <c r="I301" i="2"/>
  <c r="H302" i="2"/>
  <c r="I302" i="2"/>
  <c r="H303" i="2"/>
  <c r="I303" i="2"/>
  <c r="M303" i="2"/>
  <c r="H304" i="2"/>
  <c r="M304" i="2" s="1"/>
  <c r="I304" i="2"/>
  <c r="H305" i="2"/>
  <c r="I305" i="2"/>
  <c r="M305" i="2"/>
  <c r="H306" i="2"/>
  <c r="I306" i="2"/>
  <c r="M306" i="2" s="1"/>
  <c r="J306" i="2"/>
  <c r="L306" i="2" s="1"/>
  <c r="H307" i="2"/>
  <c r="I307" i="2"/>
  <c r="M307" i="2"/>
  <c r="H308" i="2"/>
  <c r="I308" i="2"/>
  <c r="M308" i="2"/>
  <c r="H309" i="2"/>
  <c r="I309" i="2"/>
  <c r="A469" i="5" s="1"/>
  <c r="C470" i="5" s="1"/>
  <c r="E470" i="5" s="1"/>
  <c r="H310" i="2"/>
  <c r="I310" i="2"/>
  <c r="H311" i="2"/>
  <c r="I311" i="2"/>
  <c r="M311" i="2" s="1"/>
  <c r="H312" i="2"/>
  <c r="M312" i="2" s="1"/>
  <c r="I312" i="2"/>
  <c r="H313" i="2"/>
  <c r="M313" i="2" s="1"/>
  <c r="I313" i="2"/>
  <c r="J313" i="2"/>
  <c r="L313" i="2" s="1"/>
  <c r="N313" i="2"/>
  <c r="O313" i="2"/>
  <c r="H314" i="2"/>
  <c r="I314" i="2"/>
  <c r="M314" i="2" s="1"/>
  <c r="J314" i="2"/>
  <c r="L314" i="2" s="1"/>
  <c r="H315" i="2"/>
  <c r="I315" i="2"/>
  <c r="M315" i="2"/>
  <c r="H316" i="2"/>
  <c r="I316" i="2"/>
  <c r="H317" i="2"/>
  <c r="I317" i="2"/>
  <c r="M317" i="2"/>
  <c r="H318" i="2"/>
  <c r="M318" i="2" s="1"/>
  <c r="I318" i="2"/>
  <c r="H319" i="2"/>
  <c r="M319" i="2" s="1"/>
  <c r="I319" i="2"/>
  <c r="H320" i="2"/>
  <c r="I320" i="2"/>
  <c r="M320" i="2"/>
  <c r="H321" i="2"/>
  <c r="I321" i="2"/>
  <c r="M321" i="2"/>
  <c r="H322" i="2"/>
  <c r="I322" i="2"/>
  <c r="M322" i="2"/>
  <c r="H323" i="2"/>
  <c r="I323" i="2"/>
  <c r="M323" i="2"/>
  <c r="H324" i="2"/>
  <c r="M324" i="2" s="1"/>
  <c r="O324" i="2" s="1"/>
  <c r="I324" i="2"/>
  <c r="N324" i="2" s="1"/>
  <c r="J324" i="2"/>
  <c r="L324" i="2"/>
  <c r="H325" i="2"/>
  <c r="M325" i="2" s="1"/>
  <c r="I325" i="2"/>
  <c r="J325" i="2"/>
  <c r="L325" i="2" s="1"/>
  <c r="H326" i="2"/>
  <c r="M326" i="2" s="1"/>
  <c r="O326" i="2" s="1"/>
  <c r="I326" i="2"/>
  <c r="J326" i="2"/>
  <c r="L326" i="2" s="1"/>
  <c r="N326" i="2"/>
  <c r="H327" i="2"/>
  <c r="I327" i="2"/>
  <c r="J327" i="2"/>
  <c r="L327" i="2"/>
  <c r="M327" i="2"/>
  <c r="H328" i="2"/>
  <c r="I328" i="2"/>
  <c r="N328" i="2" s="1"/>
  <c r="J328" i="2"/>
  <c r="L328" i="2"/>
  <c r="M328" i="2"/>
  <c r="H329" i="2"/>
  <c r="M329" i="2" s="1"/>
  <c r="O329" i="2" s="1"/>
  <c r="I329" i="2"/>
  <c r="J329" i="2"/>
  <c r="L329" i="2"/>
  <c r="N329" i="2" s="1"/>
  <c r="H330" i="2"/>
  <c r="I330" i="2"/>
  <c r="M330" i="2" s="1"/>
  <c r="J330" i="2"/>
  <c r="L330" i="2"/>
  <c r="H331" i="2"/>
  <c r="I331" i="2"/>
  <c r="J331" i="2"/>
  <c r="L331" i="2" s="1"/>
  <c r="O331" i="2" s="1"/>
  <c r="M331" i="2"/>
  <c r="N331" i="2"/>
  <c r="H332" i="2"/>
  <c r="I332" i="2"/>
  <c r="M332" i="2" s="1"/>
  <c r="J332" i="2"/>
  <c r="L332" i="2"/>
  <c r="H333" i="2"/>
  <c r="I333" i="2"/>
  <c r="J333" i="2"/>
  <c r="L333" i="2" s="1"/>
  <c r="M333" i="2"/>
  <c r="N333" i="2"/>
  <c r="H334" i="2"/>
  <c r="I334" i="2"/>
  <c r="J334" i="2"/>
  <c r="L334" i="2"/>
  <c r="N334" i="2"/>
  <c r="H335" i="2"/>
  <c r="M335" i="2" s="1"/>
  <c r="I335" i="2"/>
  <c r="J335" i="2"/>
  <c r="L335" i="2"/>
  <c r="H336" i="2"/>
  <c r="M336" i="2" s="1"/>
  <c r="I336" i="2"/>
  <c r="J336" i="2"/>
  <c r="L336" i="2" s="1"/>
  <c r="H337" i="2"/>
  <c r="I337" i="2"/>
  <c r="J337" i="2"/>
  <c r="L337" i="2"/>
  <c r="N337" i="2" s="1"/>
  <c r="M337" i="2"/>
  <c r="O337" i="2"/>
  <c r="H338" i="2"/>
  <c r="I338" i="2"/>
  <c r="J338" i="2"/>
  <c r="L338" i="2"/>
  <c r="M338" i="2"/>
  <c r="N338" i="2"/>
  <c r="H339" i="2"/>
  <c r="M339" i="2" s="1"/>
  <c r="I339" i="2"/>
  <c r="N339" i="2" s="1"/>
  <c r="J339" i="2"/>
  <c r="L339" i="2"/>
  <c r="H340" i="2"/>
  <c r="M340" i="2" s="1"/>
  <c r="I340" i="2"/>
  <c r="J340" i="2"/>
  <c r="L340" i="2" s="1"/>
  <c r="N340" i="2" s="1"/>
  <c r="H341" i="2"/>
  <c r="M341" i="2" s="1"/>
  <c r="I341" i="2"/>
  <c r="J341" i="2"/>
  <c r="L341" i="2"/>
  <c r="N341" i="2" s="1"/>
  <c r="H342" i="2"/>
  <c r="M342" i="2" s="1"/>
  <c r="I342" i="2"/>
  <c r="J342" i="2"/>
  <c r="L342" i="2"/>
  <c r="H343" i="2"/>
  <c r="I343" i="2"/>
  <c r="J343" i="2"/>
  <c r="L343" i="2" s="1"/>
  <c r="M343" i="2"/>
  <c r="H344" i="2"/>
  <c r="I344" i="2"/>
  <c r="M344" i="2" s="1"/>
  <c r="J344" i="2"/>
  <c r="L344" i="2"/>
  <c r="N344" i="2"/>
  <c r="O344" i="2"/>
  <c r="H345" i="2"/>
  <c r="I345" i="2"/>
  <c r="J345" i="2"/>
  <c r="L345" i="2" s="1"/>
  <c r="M345" i="2"/>
  <c r="H346" i="2"/>
  <c r="I346" i="2"/>
  <c r="J346" i="2"/>
  <c r="L346" i="2"/>
  <c r="M346" i="2"/>
  <c r="N346" i="2"/>
  <c r="H347" i="2"/>
  <c r="I347" i="2"/>
  <c r="N347" i="2" s="1"/>
  <c r="J347" i="2"/>
  <c r="L347" i="2"/>
  <c r="M347" i="2"/>
  <c r="O347" i="2" s="1"/>
  <c r="H348" i="2"/>
  <c r="M348" i="2" s="1"/>
  <c r="I348" i="2"/>
  <c r="J348" i="2"/>
  <c r="L348" i="2" s="1"/>
  <c r="N348" i="2"/>
  <c r="O348" i="2"/>
  <c r="H349" i="2"/>
  <c r="M349" i="2" s="1"/>
  <c r="I349" i="2"/>
  <c r="J349" i="2"/>
  <c r="L349" i="2" s="1"/>
  <c r="H350" i="2"/>
  <c r="M350" i="2" s="1"/>
  <c r="I350" i="2"/>
  <c r="J350" i="2"/>
  <c r="L350" i="2"/>
  <c r="H351" i="2"/>
  <c r="M351" i="2" s="1"/>
  <c r="I351" i="2"/>
  <c r="J351" i="2"/>
  <c r="L351" i="2" s="1"/>
  <c r="N351" i="2"/>
  <c r="H352" i="2"/>
  <c r="I352" i="2"/>
  <c r="M352" i="2" s="1"/>
  <c r="J352" i="2"/>
  <c r="L352" i="2"/>
  <c r="N352" i="2" s="1"/>
  <c r="H353" i="2"/>
  <c r="I353" i="2"/>
  <c r="J353" i="2"/>
  <c r="L353" i="2"/>
  <c r="N353" i="2" s="1"/>
  <c r="M353" i="2"/>
  <c r="H354" i="2"/>
  <c r="I354" i="2"/>
  <c r="J354" i="2"/>
  <c r="L354" i="2"/>
  <c r="O354" i="2" s="1"/>
  <c r="M354" i="2"/>
  <c r="N354" i="2"/>
  <c r="H355" i="2"/>
  <c r="I355" i="2"/>
  <c r="N355" i="2" s="1"/>
  <c r="J355" i="2"/>
  <c r="L355" i="2"/>
  <c r="H356" i="2"/>
  <c r="M356" i="2" s="1"/>
  <c r="I356" i="2"/>
  <c r="J356" i="2"/>
  <c r="L356" i="2" s="1"/>
  <c r="N356" i="2" s="1"/>
  <c r="H357" i="2"/>
  <c r="M357" i="2" s="1"/>
  <c r="I357" i="2"/>
  <c r="J357" i="2"/>
  <c r="L357" i="2"/>
  <c r="N357" i="2" s="1"/>
  <c r="H358" i="2"/>
  <c r="M358" i="2" s="1"/>
  <c r="I358" i="2"/>
  <c r="J358" i="2"/>
  <c r="L358" i="2"/>
  <c r="H359" i="2"/>
  <c r="I359" i="2"/>
  <c r="M359" i="2" s="1"/>
  <c r="J359" i="2"/>
  <c r="L359" i="2" s="1"/>
  <c r="H360" i="2"/>
  <c r="I360" i="2"/>
  <c r="M360" i="2" s="1"/>
  <c r="J360" i="2"/>
  <c r="L360" i="2" s="1"/>
  <c r="H361" i="2"/>
  <c r="I361" i="2"/>
  <c r="J361" i="2"/>
  <c r="L361" i="2"/>
  <c r="N361" i="2" s="1"/>
  <c r="M361" i="2"/>
  <c r="O361" i="2" s="1"/>
  <c r="H362" i="2"/>
  <c r="M362" i="2" s="1"/>
  <c r="I362" i="2"/>
  <c r="J362" i="2"/>
  <c r="L362" i="2"/>
  <c r="N362" i="2"/>
  <c r="H363" i="2"/>
  <c r="I363" i="2"/>
  <c r="N363" i="2" s="1"/>
  <c r="J363" i="2"/>
  <c r="L363" i="2"/>
  <c r="M363" i="2"/>
  <c r="H364" i="2"/>
  <c r="I364" i="2"/>
  <c r="J364" i="2"/>
  <c r="L364" i="2" s="1"/>
  <c r="N364" i="2"/>
  <c r="H365" i="2"/>
  <c r="M365" i="2" s="1"/>
  <c r="O365" i="2" s="1"/>
  <c r="I365" i="2"/>
  <c r="J365" i="2"/>
  <c r="L365" i="2"/>
  <c r="N365" i="2" s="1"/>
  <c r="H366" i="2"/>
  <c r="M366" i="2" s="1"/>
  <c r="I366" i="2"/>
  <c r="J366" i="2"/>
  <c r="L366" i="2"/>
  <c r="H367" i="2"/>
  <c r="I367" i="2"/>
  <c r="J367" i="2"/>
  <c r="L367" i="2" s="1"/>
  <c r="O367" i="2" s="1"/>
  <c r="M367" i="2"/>
  <c r="N367" i="2"/>
  <c r="H368" i="2"/>
  <c r="I368" i="2"/>
  <c r="M368" i="2" s="1"/>
  <c r="J368" i="2"/>
  <c r="L368" i="2" s="1"/>
  <c r="H369" i="2"/>
  <c r="I369" i="2"/>
  <c r="J369" i="2"/>
  <c r="L369" i="2"/>
  <c r="N369" i="2" s="1"/>
  <c r="M369" i="2"/>
  <c r="H370" i="2"/>
  <c r="M370" i="2" s="1"/>
  <c r="I370" i="2"/>
  <c r="J370" i="2"/>
  <c r="L370" i="2"/>
  <c r="H371" i="2"/>
  <c r="I371" i="2"/>
  <c r="J371" i="2"/>
  <c r="L371" i="2"/>
  <c r="M371" i="2"/>
  <c r="O371" i="2" s="1"/>
  <c r="N371" i="2"/>
  <c r="H372" i="2"/>
  <c r="M372" i="2" s="1"/>
  <c r="O372" i="2" s="1"/>
  <c r="I372" i="2"/>
  <c r="J372" i="2"/>
  <c r="L372" i="2" s="1"/>
  <c r="N372" i="2"/>
  <c r="H373" i="2"/>
  <c r="M373" i="2" s="1"/>
  <c r="I373" i="2"/>
  <c r="J373" i="2"/>
  <c r="L373" i="2"/>
  <c r="N373" i="2" s="1"/>
  <c r="H374" i="2"/>
  <c r="I374" i="2"/>
  <c r="J374" i="2"/>
  <c r="L374" i="2"/>
  <c r="M374" i="2"/>
  <c r="H375" i="2"/>
  <c r="M375" i="2" s="1"/>
  <c r="I375" i="2"/>
  <c r="N375" i="2" s="1"/>
  <c r="J375" i="2"/>
  <c r="L375" i="2" s="1"/>
  <c r="H376" i="2"/>
  <c r="I376" i="2"/>
  <c r="M376" i="2" s="1"/>
  <c r="J376" i="2"/>
  <c r="L376" i="2" s="1"/>
  <c r="H377" i="2"/>
  <c r="I377" i="2"/>
  <c r="J377" i="2"/>
  <c r="L377" i="2" s="1"/>
  <c r="M377" i="2"/>
  <c r="H378" i="2"/>
  <c r="M378" i="2" s="1"/>
  <c r="I378" i="2"/>
  <c r="J378" i="2"/>
  <c r="L378" i="2"/>
  <c r="N378" i="2"/>
  <c r="H379" i="2"/>
  <c r="M379" i="2" s="1"/>
  <c r="O379" i="2" s="1"/>
  <c r="I379" i="2"/>
  <c r="J379" i="2"/>
  <c r="L379" i="2"/>
  <c r="N379" i="2"/>
  <c r="H380" i="2"/>
  <c r="I380" i="2"/>
  <c r="N380" i="2" s="1"/>
  <c r="J380" i="2"/>
  <c r="L380" i="2" s="1"/>
  <c r="H381" i="2"/>
  <c r="M381" i="2" s="1"/>
  <c r="I381" i="2"/>
  <c r="J381" i="2"/>
  <c r="L381" i="2" s="1"/>
  <c r="H382" i="2"/>
  <c r="I382" i="2"/>
  <c r="M382" i="2" s="1"/>
  <c r="J382" i="2"/>
  <c r="L382" i="2"/>
  <c r="H383" i="2"/>
  <c r="M383" i="2" s="1"/>
  <c r="I383" i="2"/>
  <c r="J383" i="2"/>
  <c r="L383" i="2" s="1"/>
  <c r="H384" i="2"/>
  <c r="I384" i="2"/>
  <c r="M384" i="2" s="1"/>
  <c r="J384" i="2"/>
  <c r="L384" i="2"/>
  <c r="N384" i="2" s="1"/>
  <c r="O384" i="2"/>
  <c r="H385" i="2"/>
  <c r="I385" i="2"/>
  <c r="J385" i="2"/>
  <c r="L385" i="2" s="1"/>
  <c r="M385" i="2"/>
  <c r="H386" i="2"/>
  <c r="M386" i="2" s="1"/>
  <c r="I386" i="2"/>
  <c r="J386" i="2"/>
  <c r="L386" i="2"/>
  <c r="N386" i="2" s="1"/>
  <c r="H387" i="2"/>
  <c r="M387" i="2" s="1"/>
  <c r="I387" i="2"/>
  <c r="J387" i="2"/>
  <c r="L387" i="2"/>
  <c r="N387" i="2"/>
  <c r="H388" i="2"/>
  <c r="I388" i="2"/>
  <c r="J388" i="2"/>
  <c r="L388" i="2" s="1"/>
  <c r="N388" i="2" s="1"/>
  <c r="H389" i="2"/>
  <c r="M389" i="2" s="1"/>
  <c r="I389" i="2"/>
  <c r="J389" i="2"/>
  <c r="L389" i="2" s="1"/>
  <c r="H390" i="2"/>
  <c r="I390" i="2"/>
  <c r="J390" i="2"/>
  <c r="L390" i="2"/>
  <c r="M390" i="2"/>
  <c r="H391" i="2"/>
  <c r="I391" i="2"/>
  <c r="J391" i="2"/>
  <c r="L391" i="2" s="1"/>
  <c r="M391" i="2"/>
  <c r="N391" i="2"/>
  <c r="H392" i="2"/>
  <c r="I392" i="2"/>
  <c r="M392" i="2" s="1"/>
  <c r="J392" i="2"/>
  <c r="L392" i="2" s="1"/>
  <c r="H393" i="2"/>
  <c r="I393" i="2"/>
  <c r="J393" i="2"/>
  <c r="L393" i="2" s="1"/>
  <c r="M393" i="2"/>
  <c r="H394" i="2"/>
  <c r="I394" i="2"/>
  <c r="J394" i="2"/>
  <c r="L394" i="2"/>
  <c r="M394" i="2"/>
  <c r="H395" i="2"/>
  <c r="M395" i="2" s="1"/>
  <c r="O395" i="2" s="1"/>
  <c r="I395" i="2"/>
  <c r="J395" i="2"/>
  <c r="L395" i="2"/>
  <c r="N395" i="2"/>
  <c r="H396" i="2"/>
  <c r="I396" i="2"/>
  <c r="J396" i="2"/>
  <c r="L396" i="2" s="1"/>
  <c r="N396" i="2" s="1"/>
  <c r="H397" i="2"/>
  <c r="M397" i="2" s="1"/>
  <c r="I397" i="2"/>
  <c r="J397" i="2"/>
  <c r="L397" i="2" s="1"/>
  <c r="H398" i="2"/>
  <c r="I398" i="2"/>
  <c r="J398" i="2"/>
  <c r="L398" i="2"/>
  <c r="M398" i="2"/>
  <c r="H399" i="2"/>
  <c r="M399" i="2" s="1"/>
  <c r="I399" i="2"/>
  <c r="J399" i="2"/>
  <c r="L399" i="2" s="1"/>
  <c r="N399" i="2" s="1"/>
  <c r="H400" i="2"/>
  <c r="I400" i="2"/>
  <c r="M400" i="2" s="1"/>
  <c r="J400" i="2"/>
  <c r="L400" i="2"/>
  <c r="N400" i="2" s="1"/>
  <c r="H401" i="2"/>
  <c r="I401" i="2"/>
  <c r="J401" i="2"/>
  <c r="L401" i="2"/>
  <c r="N401" i="2" s="1"/>
  <c r="M401" i="2"/>
  <c r="O401" i="2"/>
  <c r="H402" i="2"/>
  <c r="M402" i="2" s="1"/>
  <c r="I402" i="2"/>
  <c r="H403" i="2"/>
  <c r="I403" i="2"/>
  <c r="M403" i="2"/>
  <c r="H404" i="2"/>
  <c r="M404" i="2" s="1"/>
  <c r="I404" i="2"/>
  <c r="H405" i="2"/>
  <c r="M405" i="2" s="1"/>
  <c r="I405" i="2"/>
  <c r="H406" i="2"/>
  <c r="I406" i="2"/>
  <c r="M406" i="2"/>
  <c r="H407" i="2"/>
  <c r="M407" i="2" s="1"/>
  <c r="I407" i="2"/>
  <c r="H408" i="2"/>
  <c r="I408" i="2"/>
  <c r="M408" i="2" s="1"/>
  <c r="H409" i="2"/>
  <c r="I409" i="2"/>
  <c r="J409" i="2"/>
  <c r="L409" i="2" s="1"/>
  <c r="M409" i="2"/>
  <c r="H410" i="2"/>
  <c r="M410" i="2" s="1"/>
  <c r="I410" i="2"/>
  <c r="J410" i="2"/>
  <c r="L410" i="2"/>
  <c r="N410" i="2"/>
  <c r="H411" i="2"/>
  <c r="M411" i="2" s="1"/>
  <c r="O411" i="2" s="1"/>
  <c r="I411" i="2"/>
  <c r="J411" i="2"/>
  <c r="L411" i="2"/>
  <c r="N411" i="2"/>
  <c r="H412" i="2"/>
  <c r="I412" i="2"/>
  <c r="N412" i="2" s="1"/>
  <c r="J412" i="2"/>
  <c r="L412" i="2" s="1"/>
  <c r="H413" i="2"/>
  <c r="M413" i="2" s="1"/>
  <c r="I413" i="2"/>
  <c r="J413" i="2"/>
  <c r="L413" i="2" s="1"/>
  <c r="H414" i="2"/>
  <c r="I414" i="2"/>
  <c r="M414" i="2" s="1"/>
  <c r="J414" i="2"/>
  <c r="L414" i="2"/>
  <c r="H415" i="2"/>
  <c r="M415" i="2" s="1"/>
  <c r="I415" i="2"/>
  <c r="J415" i="2"/>
  <c r="L415" i="2" s="1"/>
  <c r="H416" i="2"/>
  <c r="I416" i="2"/>
  <c r="M416" i="2" s="1"/>
  <c r="J416" i="2"/>
  <c r="L416" i="2"/>
  <c r="N416" i="2" s="1"/>
  <c r="O416" i="2"/>
  <c r="H417" i="2"/>
  <c r="I417" i="2"/>
  <c r="M417" i="2"/>
  <c r="H418" i="2"/>
  <c r="I418" i="2"/>
  <c r="M418" i="2"/>
  <c r="H419" i="2"/>
  <c r="I419" i="2"/>
  <c r="M419" i="2"/>
  <c r="H420" i="2"/>
  <c r="I420" i="2"/>
  <c r="A546" i="5" s="1"/>
  <c r="C549" i="5" s="1"/>
  <c r="H421" i="2"/>
  <c r="M421" i="2" s="1"/>
  <c r="I421" i="2"/>
  <c r="H422" i="2"/>
  <c r="I422" i="2"/>
  <c r="M422" i="2"/>
  <c r="H423" i="2"/>
  <c r="I423" i="2"/>
  <c r="M423" i="2" s="1"/>
  <c r="H424" i="2"/>
  <c r="I424" i="2"/>
  <c r="M424" i="2" s="1"/>
  <c r="H425" i="2"/>
  <c r="I425" i="2"/>
  <c r="J425" i="2"/>
  <c r="L425" i="2"/>
  <c r="N425" i="2" s="1"/>
  <c r="M425" i="2"/>
  <c r="O425" i="2" s="1"/>
  <c r="H426" i="2"/>
  <c r="M426" i="2" s="1"/>
  <c r="I426" i="2"/>
  <c r="J426" i="2"/>
  <c r="L426" i="2"/>
  <c r="N426" i="2"/>
  <c r="H427" i="2"/>
  <c r="I427" i="2"/>
  <c r="N427" i="2" s="1"/>
  <c r="J427" i="2"/>
  <c r="L427" i="2"/>
  <c r="M427" i="2"/>
  <c r="H428" i="2"/>
  <c r="I428" i="2"/>
  <c r="J428" i="2"/>
  <c r="L428" i="2" s="1"/>
  <c r="N428" i="2"/>
  <c r="H429" i="2"/>
  <c r="M429" i="2" s="1"/>
  <c r="O429" i="2" s="1"/>
  <c r="I429" i="2"/>
  <c r="J429" i="2"/>
  <c r="L429" i="2"/>
  <c r="N429" i="2" s="1"/>
  <c r="H430" i="2"/>
  <c r="M430" i="2" s="1"/>
  <c r="I430" i="2"/>
  <c r="J430" i="2"/>
  <c r="L430" i="2"/>
  <c r="H431" i="2"/>
  <c r="I431" i="2"/>
  <c r="J431" i="2"/>
  <c r="L431" i="2" s="1"/>
  <c r="O431" i="2" s="1"/>
  <c r="M431" i="2"/>
  <c r="N431" i="2"/>
  <c r="H432" i="2"/>
  <c r="I432" i="2"/>
  <c r="M432" i="2" s="1"/>
  <c r="J432" i="2"/>
  <c r="L432" i="2" s="1"/>
  <c r="H433" i="2"/>
  <c r="I433" i="2"/>
  <c r="J433" i="2"/>
  <c r="L433" i="2"/>
  <c r="N433" i="2" s="1"/>
  <c r="M433" i="2"/>
  <c r="H434" i="2"/>
  <c r="M434" i="2" s="1"/>
  <c r="I434" i="2"/>
  <c r="J434" i="2"/>
  <c r="L434" i="2"/>
  <c r="H435" i="2"/>
  <c r="I435" i="2"/>
  <c r="J435" i="2"/>
  <c r="L435" i="2"/>
  <c r="M435" i="2"/>
  <c r="O435" i="2" s="1"/>
  <c r="N435" i="2"/>
  <c r="H436" i="2"/>
  <c r="M436" i="2" s="1"/>
  <c r="O436" i="2" s="1"/>
  <c r="I436" i="2"/>
  <c r="J436" i="2"/>
  <c r="L436" i="2" s="1"/>
  <c r="N436" i="2"/>
  <c r="H437" i="2"/>
  <c r="M437" i="2" s="1"/>
  <c r="I437" i="2"/>
  <c r="J437" i="2"/>
  <c r="L437" i="2"/>
  <c r="N437" i="2" s="1"/>
  <c r="H438" i="2"/>
  <c r="I438" i="2"/>
  <c r="J438" i="2"/>
  <c r="L438" i="2"/>
  <c r="M438" i="2"/>
  <c r="H439" i="2"/>
  <c r="M439" i="2" s="1"/>
  <c r="I439" i="2"/>
  <c r="N439" i="2" s="1"/>
  <c r="J439" i="2"/>
  <c r="L439" i="2" s="1"/>
  <c r="H440" i="2"/>
  <c r="I440" i="2"/>
  <c r="M440" i="2" s="1"/>
  <c r="J440" i="2"/>
  <c r="L440" i="2" s="1"/>
  <c r="H441" i="2"/>
  <c r="I441" i="2"/>
  <c r="J441" i="2"/>
  <c r="L441" i="2" s="1"/>
  <c r="M441" i="2"/>
  <c r="H442" i="2"/>
  <c r="M442" i="2" s="1"/>
  <c r="I442" i="2"/>
  <c r="J442" i="2"/>
  <c r="L442" i="2"/>
  <c r="N442" i="2"/>
  <c r="H443" i="2"/>
  <c r="M443" i="2" s="1"/>
  <c r="O443" i="2" s="1"/>
  <c r="I443" i="2"/>
  <c r="J443" i="2"/>
  <c r="L443" i="2"/>
  <c r="N443" i="2"/>
  <c r="H444" i="2"/>
  <c r="I444" i="2"/>
  <c r="N444" i="2" s="1"/>
  <c r="J444" i="2"/>
  <c r="L444" i="2" s="1"/>
  <c r="H445" i="2"/>
  <c r="M445" i="2" s="1"/>
  <c r="I445" i="2"/>
  <c r="J445" i="2"/>
  <c r="L445" i="2" s="1"/>
  <c r="H446" i="2"/>
  <c r="I446" i="2"/>
  <c r="M446" i="2" s="1"/>
  <c r="J446" i="2"/>
  <c r="L446" i="2"/>
  <c r="H447" i="2"/>
  <c r="M447" i="2" s="1"/>
  <c r="I447" i="2"/>
  <c r="J447" i="2"/>
  <c r="L447" i="2" s="1"/>
  <c r="H448" i="2"/>
  <c r="I448" i="2"/>
  <c r="M448" i="2" s="1"/>
  <c r="J448" i="2"/>
  <c r="L448" i="2"/>
  <c r="N448" i="2" s="1"/>
  <c r="O448" i="2"/>
  <c r="H449" i="2"/>
  <c r="I449" i="2"/>
  <c r="J449" i="2"/>
  <c r="L449" i="2" s="1"/>
  <c r="M449" i="2"/>
  <c r="H450" i="2"/>
  <c r="M450" i="2" s="1"/>
  <c r="I450" i="2"/>
  <c r="J450" i="2"/>
  <c r="L450" i="2"/>
  <c r="N450" i="2" s="1"/>
  <c r="H451" i="2"/>
  <c r="M451" i="2" s="1"/>
  <c r="I451" i="2"/>
  <c r="O451" i="2" s="1"/>
  <c r="J451" i="2"/>
  <c r="L451" i="2"/>
  <c r="N451" i="2"/>
  <c r="H452" i="2"/>
  <c r="I452" i="2"/>
  <c r="J452" i="2"/>
  <c r="L452" i="2" s="1"/>
  <c r="N452" i="2" s="1"/>
  <c r="H453" i="2"/>
  <c r="M453" i="2" s="1"/>
  <c r="I453" i="2"/>
  <c r="J453" i="2"/>
  <c r="L453" i="2" s="1"/>
  <c r="H454" i="2"/>
  <c r="I454" i="2"/>
  <c r="J454" i="2"/>
  <c r="L454" i="2"/>
  <c r="M454" i="2"/>
  <c r="H455" i="2"/>
  <c r="I455" i="2"/>
  <c r="J455" i="2"/>
  <c r="L455" i="2" s="1"/>
  <c r="M455" i="2"/>
  <c r="N455" i="2"/>
  <c r="H456" i="2"/>
  <c r="I456" i="2"/>
  <c r="M456" i="2" s="1"/>
  <c r="J456" i="2"/>
  <c r="L456" i="2" s="1"/>
  <c r="H457" i="2"/>
  <c r="I457" i="2"/>
  <c r="J457" i="2"/>
  <c r="L457" i="2" s="1"/>
  <c r="M457" i="2"/>
  <c r="H458" i="2"/>
  <c r="I458" i="2"/>
  <c r="J458" i="2"/>
  <c r="L458" i="2"/>
  <c r="M458" i="2"/>
  <c r="H459" i="2"/>
  <c r="M459" i="2" s="1"/>
  <c r="O459" i="2" s="1"/>
  <c r="I459" i="2"/>
  <c r="J459" i="2"/>
  <c r="L459" i="2"/>
  <c r="N459" i="2"/>
  <c r="H460" i="2"/>
  <c r="I460" i="2"/>
  <c r="J460" i="2"/>
  <c r="L460" i="2" s="1"/>
  <c r="N460" i="2" s="1"/>
  <c r="H461" i="2"/>
  <c r="M461" i="2" s="1"/>
  <c r="I461" i="2"/>
  <c r="J461" i="2"/>
  <c r="L461" i="2" s="1"/>
  <c r="H462" i="2"/>
  <c r="I462" i="2"/>
  <c r="J462" i="2"/>
  <c r="L462" i="2"/>
  <c r="M462" i="2"/>
  <c r="H463" i="2"/>
  <c r="M463" i="2" s="1"/>
  <c r="I463" i="2"/>
  <c r="J463" i="2"/>
  <c r="L463" i="2" s="1"/>
  <c r="N463" i="2" s="1"/>
  <c r="H464" i="2"/>
  <c r="I464" i="2"/>
  <c r="M464" i="2" s="1"/>
  <c r="J464" i="2"/>
  <c r="L464" i="2"/>
  <c r="N464" i="2" s="1"/>
  <c r="H465" i="2"/>
  <c r="I465" i="2"/>
  <c r="J465" i="2"/>
  <c r="L465" i="2"/>
  <c r="N465" i="2" s="1"/>
  <c r="M465" i="2"/>
  <c r="O465" i="2"/>
  <c r="H466" i="2"/>
  <c r="I466" i="2"/>
  <c r="J466" i="2"/>
  <c r="L466" i="2"/>
  <c r="M466" i="2"/>
  <c r="N466" i="2"/>
  <c r="H467" i="2"/>
  <c r="M467" i="2" s="1"/>
  <c r="I467" i="2"/>
  <c r="R3" i="15" s="1"/>
  <c r="J467" i="2"/>
  <c r="L467" i="2"/>
  <c r="H468" i="2"/>
  <c r="M468" i="2" s="1"/>
  <c r="I468" i="2"/>
  <c r="J468" i="2"/>
  <c r="L468" i="2" s="1"/>
  <c r="N468" i="2" s="1"/>
  <c r="H469" i="2"/>
  <c r="M469" i="2" s="1"/>
  <c r="I469" i="2"/>
  <c r="H470" i="2"/>
  <c r="M470" i="2" s="1"/>
  <c r="I470" i="2"/>
  <c r="H471" i="2"/>
  <c r="I471" i="2"/>
  <c r="M471" i="2"/>
  <c r="H472" i="2"/>
  <c r="I472" i="2"/>
  <c r="M472" i="2" s="1"/>
  <c r="H473" i="2"/>
  <c r="I473" i="2"/>
  <c r="M473" i="2"/>
  <c r="H474" i="2"/>
  <c r="I474" i="2"/>
  <c r="M474" i="2"/>
  <c r="H475" i="2"/>
  <c r="M475" i="2" s="1"/>
  <c r="I475" i="2"/>
  <c r="H476" i="2"/>
  <c r="I476" i="2"/>
  <c r="H477" i="2"/>
  <c r="M477" i="2" s="1"/>
  <c r="I477" i="2"/>
  <c r="H478" i="2"/>
  <c r="M478" i="2" s="1"/>
  <c r="I478" i="2"/>
  <c r="H479" i="2"/>
  <c r="I479" i="2"/>
  <c r="J479" i="2"/>
  <c r="L479" i="2" s="1"/>
  <c r="M479" i="2"/>
  <c r="H480" i="2"/>
  <c r="I480" i="2"/>
  <c r="M480" i="2" s="1"/>
  <c r="J480" i="2"/>
  <c r="L480" i="2"/>
  <c r="N480" i="2"/>
  <c r="O480" i="2"/>
  <c r="H481" i="2"/>
  <c r="I481" i="2"/>
  <c r="J481" i="2"/>
  <c r="L481" i="2" s="1"/>
  <c r="M481" i="2"/>
  <c r="H482" i="2"/>
  <c r="I482" i="2"/>
  <c r="J482" i="2"/>
  <c r="L482" i="2"/>
  <c r="M482" i="2"/>
  <c r="N482" i="2"/>
  <c r="H483" i="2"/>
  <c r="I483" i="2"/>
  <c r="N483" i="2" s="1"/>
  <c r="J483" i="2"/>
  <c r="L483" i="2"/>
  <c r="M483" i="2"/>
  <c r="O483" i="2" s="1"/>
  <c r="H484" i="2"/>
  <c r="M484" i="2" s="1"/>
  <c r="I484" i="2"/>
  <c r="J484" i="2"/>
  <c r="L484" i="2" s="1"/>
  <c r="N484" i="2"/>
  <c r="O484" i="2"/>
  <c r="H485" i="2"/>
  <c r="M485" i="2" s="1"/>
  <c r="I485" i="2"/>
  <c r="J485" i="2"/>
  <c r="L485" i="2" s="1"/>
  <c r="H486" i="2"/>
  <c r="M486" i="2" s="1"/>
  <c r="I486" i="2"/>
  <c r="J486" i="2"/>
  <c r="L486" i="2"/>
  <c r="H487" i="2"/>
  <c r="M487" i="2" s="1"/>
  <c r="I487" i="2"/>
  <c r="J487" i="2"/>
  <c r="L487" i="2" s="1"/>
  <c r="N487" i="2"/>
  <c r="H488" i="2"/>
  <c r="I488" i="2"/>
  <c r="M488" i="2" s="1"/>
  <c r="J488" i="2"/>
  <c r="L488" i="2"/>
  <c r="N488" i="2" s="1"/>
  <c r="H489" i="2"/>
  <c r="I489" i="2"/>
  <c r="J489" i="2"/>
  <c r="L489" i="2"/>
  <c r="N489" i="2" s="1"/>
  <c r="M489" i="2"/>
  <c r="H490" i="2"/>
  <c r="I490" i="2"/>
  <c r="J490" i="2"/>
  <c r="L490" i="2"/>
  <c r="O490" i="2" s="1"/>
  <c r="M490" i="2"/>
  <c r="N490" i="2"/>
  <c r="H491" i="2"/>
  <c r="I491" i="2"/>
  <c r="N491" i="2" s="1"/>
  <c r="J491" i="2"/>
  <c r="L491" i="2"/>
  <c r="H492" i="2"/>
  <c r="M492" i="2" s="1"/>
  <c r="I492" i="2"/>
  <c r="J492" i="2"/>
  <c r="L492" i="2" s="1"/>
  <c r="N492" i="2" s="1"/>
  <c r="H493" i="2"/>
  <c r="M493" i="2" s="1"/>
  <c r="I493" i="2"/>
  <c r="J493" i="2"/>
  <c r="L493" i="2"/>
  <c r="N493" i="2" s="1"/>
  <c r="H494" i="2"/>
  <c r="M494" i="2" s="1"/>
  <c r="I494" i="2"/>
  <c r="J494" i="2"/>
  <c r="L494" i="2"/>
  <c r="H495" i="2"/>
  <c r="I495" i="2"/>
  <c r="M495" i="2" s="1"/>
  <c r="J495" i="2"/>
  <c r="L495" i="2" s="1"/>
  <c r="H496" i="2"/>
  <c r="I496" i="2"/>
  <c r="M496" i="2" s="1"/>
  <c r="J496" i="2"/>
  <c r="L496" i="2" s="1"/>
  <c r="H497" i="2"/>
  <c r="I497" i="2"/>
  <c r="J497" i="2"/>
  <c r="L497" i="2"/>
  <c r="N497" i="2" s="1"/>
  <c r="M497" i="2"/>
  <c r="O497" i="2" s="1"/>
  <c r="H498" i="2"/>
  <c r="M498" i="2" s="1"/>
  <c r="I498" i="2"/>
  <c r="J498" i="2"/>
  <c r="L498" i="2"/>
  <c r="N498" i="2" s="1"/>
  <c r="H499" i="2"/>
  <c r="I499" i="2"/>
  <c r="N499" i="2" s="1"/>
  <c r="J499" i="2"/>
  <c r="L499" i="2"/>
  <c r="M499" i="2"/>
  <c r="H500" i="2"/>
  <c r="I500" i="2"/>
  <c r="R8" i="15" s="1"/>
  <c r="T8" i="15" s="1"/>
  <c r="J500" i="2"/>
  <c r="L500" i="2" s="1"/>
  <c r="N500" i="2"/>
  <c r="Q2" i="15"/>
  <c r="S2" i="15" s="1"/>
  <c r="R2" i="15"/>
  <c r="Q3" i="15"/>
  <c r="S3" i="15"/>
  <c r="Q4" i="15"/>
  <c r="S4" i="15" s="1"/>
  <c r="R4" i="15"/>
  <c r="Q5" i="15"/>
  <c r="S5" i="15" s="1"/>
  <c r="Q6" i="15"/>
  <c r="S6" i="15" s="1"/>
  <c r="Q7" i="15"/>
  <c r="S7" i="15" s="1"/>
  <c r="R7" i="15"/>
  <c r="Q8" i="15"/>
  <c r="S8" i="15" s="1"/>
  <c r="Q9" i="15"/>
  <c r="S9" i="15"/>
  <c r="Q10" i="15"/>
  <c r="S10" i="15" s="1"/>
  <c r="R10" i="15"/>
  <c r="T10" i="15" s="1"/>
  <c r="Q11" i="15"/>
  <c r="R11" i="15"/>
  <c r="T11" i="15" s="1"/>
  <c r="S11" i="15"/>
  <c r="Q12" i="15"/>
  <c r="S12" i="15" s="1"/>
  <c r="R12" i="15"/>
  <c r="T12" i="15" s="1"/>
  <c r="Q13" i="15"/>
  <c r="R13" i="15"/>
  <c r="S13" i="15"/>
  <c r="Q14" i="15"/>
  <c r="S14" i="15" s="1"/>
  <c r="R14" i="15"/>
  <c r="T14" i="15" s="1"/>
  <c r="Q15" i="15"/>
  <c r="S15" i="15" s="1"/>
  <c r="R15" i="15"/>
  <c r="Q16" i="15"/>
  <c r="S16" i="15" s="1"/>
  <c r="Q17" i="15"/>
  <c r="S17" i="15" s="1"/>
  <c r="R17" i="15"/>
  <c r="Q18" i="15"/>
  <c r="S18" i="15" s="1"/>
  <c r="R18" i="15"/>
  <c r="Q19" i="15"/>
  <c r="R19" i="15"/>
  <c r="T19" i="15" s="1"/>
  <c r="S19" i="15"/>
  <c r="Q20" i="15"/>
  <c r="S20" i="15" s="1"/>
  <c r="R20" i="15"/>
  <c r="Q21" i="15"/>
  <c r="S21" i="15" s="1"/>
  <c r="R21" i="15"/>
  <c r="Q22" i="15"/>
  <c r="S22" i="15" s="1"/>
  <c r="R22" i="15"/>
  <c r="T22" i="15" s="1"/>
  <c r="Q23" i="15"/>
  <c r="S23" i="15" s="1"/>
  <c r="R23" i="15"/>
  <c r="Q24" i="15"/>
  <c r="S24" i="15" s="1"/>
  <c r="R24" i="15"/>
  <c r="Q25" i="15"/>
  <c r="S25" i="15"/>
  <c r="Q26" i="15"/>
  <c r="S26" i="15" s="1"/>
  <c r="R26" i="15"/>
  <c r="T26" i="15" s="1"/>
  <c r="Q27" i="15"/>
  <c r="R27" i="15"/>
  <c r="T27" i="15" s="1"/>
  <c r="S27" i="15"/>
  <c r="Q28" i="15"/>
  <c r="S28" i="15" s="1"/>
  <c r="R28" i="15"/>
  <c r="T28" i="15" s="1"/>
  <c r="J29" i="15"/>
  <c r="L29" i="15"/>
  <c r="D113" i="27"/>
  <c r="G6" i="5"/>
  <c r="A9" i="5"/>
  <c r="D9" i="5"/>
  <c r="E9" i="5"/>
  <c r="C10" i="5"/>
  <c r="E10" i="5" s="1"/>
  <c r="D10" i="5"/>
  <c r="C11" i="5"/>
  <c r="G19" i="5"/>
  <c r="D25" i="5" s="1"/>
  <c r="C22" i="5"/>
  <c r="D22" i="5"/>
  <c r="E22" i="5"/>
  <c r="C23" i="5"/>
  <c r="E23" i="5" s="1"/>
  <c r="D23" i="5"/>
  <c r="C24" i="5"/>
  <c r="E24" i="5" s="1"/>
  <c r="D24" i="5"/>
  <c r="G33" i="5"/>
  <c r="D37" i="5" s="1"/>
  <c r="E37" i="5" s="1"/>
  <c r="A36" i="5"/>
  <c r="C37" i="5" s="1"/>
  <c r="C36" i="5"/>
  <c r="D36" i="5"/>
  <c r="E36" i="5" s="1"/>
  <c r="C38" i="5"/>
  <c r="G44" i="5"/>
  <c r="D48" i="5" s="1"/>
  <c r="E47" i="5"/>
  <c r="G56" i="5"/>
  <c r="D60" i="5" s="1"/>
  <c r="E60" i="5" s="1"/>
  <c r="A59" i="5"/>
  <c r="C59" i="5"/>
  <c r="D59" i="5"/>
  <c r="E59" i="5" s="1"/>
  <c r="E61" i="5" s="1"/>
  <c r="G61" i="5" s="1"/>
  <c r="C60" i="5"/>
  <c r="C61" i="5"/>
  <c r="G67" i="5"/>
  <c r="D71" i="5" s="1"/>
  <c r="A70" i="5"/>
  <c r="C71" i="5" s="1"/>
  <c r="C70" i="5"/>
  <c r="D70" i="5"/>
  <c r="E70" i="5"/>
  <c r="G79" i="5"/>
  <c r="A82" i="5"/>
  <c r="C83" i="5" s="1"/>
  <c r="E83" i="5" s="1"/>
  <c r="C82" i="5"/>
  <c r="D82" i="5"/>
  <c r="D83" i="5"/>
  <c r="G90" i="5"/>
  <c r="E93" i="5"/>
  <c r="D94" i="5"/>
  <c r="G102" i="5"/>
  <c r="D107" i="5" s="1"/>
  <c r="A105" i="5"/>
  <c r="C107" i="5" s="1"/>
  <c r="D105" i="5"/>
  <c r="E105" i="5"/>
  <c r="D106" i="5"/>
  <c r="E106" i="5"/>
  <c r="G117" i="5"/>
  <c r="D121" i="5" s="1"/>
  <c r="A120" i="5"/>
  <c r="C121" i="5" s="1"/>
  <c r="E121" i="5" s="1"/>
  <c r="E122" i="5" s="1"/>
  <c r="E120" i="5"/>
  <c r="G128" i="5"/>
  <c r="D132" i="5" s="1"/>
  <c r="E131" i="5"/>
  <c r="E133" i="5" s="1"/>
  <c r="G133" i="5" s="1"/>
  <c r="C132" i="5"/>
  <c r="E132" i="5"/>
  <c r="C133" i="5"/>
  <c r="G141" i="5"/>
  <c r="D144" i="5"/>
  <c r="E144" i="5"/>
  <c r="D145" i="5"/>
  <c r="G153" i="5"/>
  <c r="E156" i="5"/>
  <c r="C157" i="5"/>
  <c r="C158" i="5" s="1"/>
  <c r="D157" i="5"/>
  <c r="G163" i="5"/>
  <c r="D166" i="5"/>
  <c r="E166" i="5" s="1"/>
  <c r="D167" i="5"/>
  <c r="G174" i="5"/>
  <c r="D177" i="5"/>
  <c r="E177" i="5" s="1"/>
  <c r="D178" i="5"/>
  <c r="G183" i="5"/>
  <c r="D187" i="5" s="1"/>
  <c r="D186" i="5"/>
  <c r="E186" i="5"/>
  <c r="G194" i="5"/>
  <c r="D198" i="5" s="1"/>
  <c r="D196" i="5"/>
  <c r="E196" i="5"/>
  <c r="D197" i="5"/>
  <c r="E197" i="5"/>
  <c r="G206" i="5"/>
  <c r="D212" i="5" s="1"/>
  <c r="C209" i="5"/>
  <c r="D209" i="5"/>
  <c r="E209" i="5"/>
  <c r="C210" i="5"/>
  <c r="E210" i="5" s="1"/>
  <c r="D210" i="5"/>
  <c r="C211" i="5"/>
  <c r="D211" i="5"/>
  <c r="E211" i="5" s="1"/>
  <c r="G220" i="5"/>
  <c r="D224" i="5" s="1"/>
  <c r="A223" i="5"/>
  <c r="C224" i="5" s="1"/>
  <c r="D223" i="5"/>
  <c r="E223" i="5"/>
  <c r="G231" i="5"/>
  <c r="A234" i="5"/>
  <c r="C235" i="5" s="1"/>
  <c r="E235" i="5" s="1"/>
  <c r="D234" i="5"/>
  <c r="E234" i="5" s="1"/>
  <c r="D235" i="5"/>
  <c r="G242" i="5"/>
  <c r="D246" i="5" s="1"/>
  <c r="A245" i="5"/>
  <c r="C245" i="5"/>
  <c r="D245" i="5"/>
  <c r="E245" i="5"/>
  <c r="C246" i="5"/>
  <c r="E246" i="5" s="1"/>
  <c r="G254" i="5"/>
  <c r="A257" i="5"/>
  <c r="C258" i="5" s="1"/>
  <c r="D257" i="5"/>
  <c r="E257" i="5" s="1"/>
  <c r="D258" i="5"/>
  <c r="G266" i="5"/>
  <c r="D270" i="5" s="1"/>
  <c r="D269" i="5"/>
  <c r="E269" i="5" s="1"/>
  <c r="G278" i="5"/>
  <c r="D283" i="5" s="1"/>
  <c r="D281" i="5"/>
  <c r="E281" i="5"/>
  <c r="D282" i="5"/>
  <c r="E282" i="5"/>
  <c r="G291" i="5"/>
  <c r="C294" i="5"/>
  <c r="D294" i="5"/>
  <c r="E294" i="5"/>
  <c r="C295" i="5"/>
  <c r="E295" i="5" s="1"/>
  <c r="D295" i="5"/>
  <c r="D296" i="5"/>
  <c r="G303" i="5"/>
  <c r="A306" i="5"/>
  <c r="E306" i="5"/>
  <c r="E308" i="5" s="1"/>
  <c r="C307" i="5"/>
  <c r="E307" i="5" s="1"/>
  <c r="D307" i="5"/>
  <c r="G314" i="5"/>
  <c r="A317" i="5"/>
  <c r="C318" i="5" s="1"/>
  <c r="C319" i="5" s="1"/>
  <c r="D317" i="5"/>
  <c r="E317" i="5"/>
  <c r="D318" i="5"/>
  <c r="C327" i="5"/>
  <c r="G329" i="5"/>
  <c r="D333" i="5" s="1"/>
  <c r="C332" i="5"/>
  <c r="E332" i="5" s="1"/>
  <c r="G343" i="5"/>
  <c r="E346" i="5"/>
  <c r="D347" i="5"/>
  <c r="G355" i="5"/>
  <c r="D360" i="5" s="1"/>
  <c r="C358" i="5"/>
  <c r="D358" i="5"/>
  <c r="E358" i="5" s="1"/>
  <c r="C359" i="5"/>
  <c r="E359" i="5" s="1"/>
  <c r="D359" i="5"/>
  <c r="G370" i="5"/>
  <c r="D376" i="5" s="1"/>
  <c r="C373" i="5"/>
  <c r="E373" i="5" s="1"/>
  <c r="D373" i="5"/>
  <c r="C374" i="5"/>
  <c r="E374" i="5" s="1"/>
  <c r="D374" i="5"/>
  <c r="C375" i="5"/>
  <c r="D375" i="5"/>
  <c r="E375" i="5"/>
  <c r="G383" i="5"/>
  <c r="D386" i="5"/>
  <c r="E386" i="5"/>
  <c r="D387" i="5"/>
  <c r="G394" i="5"/>
  <c r="D397" i="5"/>
  <c r="E397" i="5"/>
  <c r="E399" i="5" s="1"/>
  <c r="C398" i="5"/>
  <c r="E398" i="5" s="1"/>
  <c r="D398" i="5"/>
  <c r="G405" i="5"/>
  <c r="D408" i="5"/>
  <c r="E408" i="5" s="1"/>
  <c r="D409" i="5"/>
  <c r="G416" i="5"/>
  <c r="D420" i="5" s="1"/>
  <c r="C419" i="5"/>
  <c r="D419" i="5"/>
  <c r="E419" i="5" s="1"/>
  <c r="G428" i="5"/>
  <c r="C431" i="5"/>
  <c r="D431" i="5"/>
  <c r="E431" i="5"/>
  <c r="C432" i="5"/>
  <c r="D432" i="5"/>
  <c r="D433" i="5"/>
  <c r="G441" i="5"/>
  <c r="D445" i="5" s="1"/>
  <c r="A444" i="5"/>
  <c r="C445" i="5" s="1"/>
  <c r="C446" i="5" s="1"/>
  <c r="D444" i="5"/>
  <c r="E444" i="5" s="1"/>
  <c r="E446" i="5" s="1"/>
  <c r="G446" i="5" s="1"/>
  <c r="E445" i="5"/>
  <c r="G453" i="5"/>
  <c r="C456" i="5"/>
  <c r="D456" i="5"/>
  <c r="E456" i="5"/>
  <c r="D457" i="5"/>
  <c r="G466" i="5"/>
  <c r="C469" i="5"/>
  <c r="D469" i="5"/>
  <c r="D470" i="5"/>
  <c r="G479" i="5"/>
  <c r="D483" i="5" s="1"/>
  <c r="D482" i="5"/>
  <c r="E482" i="5"/>
  <c r="G492" i="5"/>
  <c r="C495" i="5"/>
  <c r="D495" i="5"/>
  <c r="C496" i="5"/>
  <c r="E496" i="5" s="1"/>
  <c r="D496" i="5"/>
  <c r="G504" i="5"/>
  <c r="A507" i="5"/>
  <c r="C507" i="5"/>
  <c r="C510" i="5" s="1"/>
  <c r="D507" i="5"/>
  <c r="E507" i="5"/>
  <c r="C508" i="5"/>
  <c r="D508" i="5"/>
  <c r="E508" i="5" s="1"/>
  <c r="G508" i="5" s="1"/>
  <c r="C509" i="5"/>
  <c r="D509" i="5"/>
  <c r="E509" i="5"/>
  <c r="D510" i="5"/>
  <c r="G519" i="5"/>
  <c r="D522" i="5"/>
  <c r="E522" i="5" s="1"/>
  <c r="C523" i="5"/>
  <c r="E523" i="5" s="1"/>
  <c r="D523" i="5"/>
  <c r="D524" i="5"/>
  <c r="G532" i="5"/>
  <c r="D536" i="5" s="1"/>
  <c r="C535" i="5"/>
  <c r="D535" i="5"/>
  <c r="E535" i="5" s="1"/>
  <c r="G543" i="5"/>
  <c r="E546" i="5"/>
  <c r="D549" i="5"/>
  <c r="G557" i="5"/>
  <c r="D561" i="5" s="1"/>
  <c r="E561" i="5" s="1"/>
  <c r="E560" i="5"/>
  <c r="C561" i="5"/>
  <c r="C562" i="5" s="1"/>
  <c r="G572" i="5"/>
  <c r="D576" i="5" s="1"/>
  <c r="A575" i="5"/>
  <c r="C576" i="5" s="1"/>
  <c r="D575" i="5"/>
  <c r="E575" i="5"/>
  <c r="G587" i="5"/>
  <c r="D593" i="5" s="1"/>
  <c r="C590" i="5"/>
  <c r="E590" i="5" s="1"/>
  <c r="D590" i="5"/>
  <c r="C591" i="5"/>
  <c r="E591" i="5" s="1"/>
  <c r="D591" i="5"/>
  <c r="C592" i="5"/>
  <c r="D592" i="5"/>
  <c r="E592" i="5"/>
  <c r="C550" i="5" l="1"/>
  <c r="E549" i="5"/>
  <c r="N409" i="2"/>
  <c r="O409" i="2"/>
  <c r="O334" i="2"/>
  <c r="E224" i="5"/>
  <c r="C225" i="5"/>
  <c r="N392" i="2"/>
  <c r="O392" i="2"/>
  <c r="N376" i="2"/>
  <c r="O376" i="2"/>
  <c r="O132" i="2"/>
  <c r="N132" i="2"/>
  <c r="N122" i="2"/>
  <c r="O122" i="2"/>
  <c r="N118" i="2"/>
  <c r="O118" i="2"/>
  <c r="E361" i="5"/>
  <c r="E71" i="5"/>
  <c r="E72" i="5" s="1"/>
  <c r="C72" i="5"/>
  <c r="N456" i="2"/>
  <c r="O456" i="2"/>
  <c r="N440" i="2"/>
  <c r="O440" i="2"/>
  <c r="N349" i="2"/>
  <c r="O349" i="2"/>
  <c r="E258" i="5"/>
  <c r="C259" i="5"/>
  <c r="O496" i="2"/>
  <c r="N496" i="2"/>
  <c r="N481" i="2"/>
  <c r="O481" i="2"/>
  <c r="O368" i="2"/>
  <c r="N368" i="2"/>
  <c r="N306" i="2"/>
  <c r="O306" i="2"/>
  <c r="E25" i="5"/>
  <c r="E26" i="5" s="1"/>
  <c r="G26" i="5" s="1"/>
  <c r="E510" i="5"/>
  <c r="C511" i="5"/>
  <c r="E107" i="5"/>
  <c r="E108" i="5" s="1"/>
  <c r="G108" i="5" s="1"/>
  <c r="C108" i="5"/>
  <c r="E38" i="5"/>
  <c r="G38" i="5" s="1"/>
  <c r="O428" i="2"/>
  <c r="N397" i="2"/>
  <c r="O397" i="2"/>
  <c r="N381" i="2"/>
  <c r="O381" i="2"/>
  <c r="N314" i="2"/>
  <c r="O314" i="2"/>
  <c r="E457" i="5"/>
  <c r="E458" i="5" s="1"/>
  <c r="C458" i="5"/>
  <c r="O147" i="2"/>
  <c r="E259" i="5"/>
  <c r="G259" i="5" s="1"/>
  <c r="T3" i="15"/>
  <c r="N432" i="2"/>
  <c r="O432" i="2"/>
  <c r="J103" i="16"/>
  <c r="K103" i="16"/>
  <c r="J77" i="1"/>
  <c r="N77" i="1" s="1"/>
  <c r="J76" i="1"/>
  <c r="N76" i="1" s="1"/>
  <c r="N461" i="2"/>
  <c r="O461" i="2"/>
  <c r="N445" i="2"/>
  <c r="O445" i="2"/>
  <c r="N393" i="2"/>
  <c r="O393" i="2"/>
  <c r="N389" i="2"/>
  <c r="O389" i="2"/>
  <c r="N385" i="2"/>
  <c r="O385" i="2"/>
  <c r="N377" i="2"/>
  <c r="O377" i="2"/>
  <c r="O360" i="2"/>
  <c r="N360" i="2"/>
  <c r="N345" i="2"/>
  <c r="O345" i="2"/>
  <c r="E576" i="5"/>
  <c r="E577" i="5" s="1"/>
  <c r="G577" i="5" s="1"/>
  <c r="C577" i="5"/>
  <c r="E225" i="5"/>
  <c r="N485" i="2"/>
  <c r="O485" i="2"/>
  <c r="N457" i="2"/>
  <c r="O457" i="2"/>
  <c r="N453" i="2"/>
  <c r="O453" i="2"/>
  <c r="N449" i="2"/>
  <c r="O449" i="2"/>
  <c r="N441" i="2"/>
  <c r="O441" i="2"/>
  <c r="N413" i="2"/>
  <c r="O413" i="2"/>
  <c r="O387" i="2"/>
  <c r="C388" i="5"/>
  <c r="E387" i="5"/>
  <c r="E388" i="5" s="1"/>
  <c r="G388" i="5" s="1"/>
  <c r="T23" i="15"/>
  <c r="O182" i="2"/>
  <c r="J207" i="16"/>
  <c r="K207" i="16"/>
  <c r="Q247" i="3"/>
  <c r="R247" i="3" s="1"/>
  <c r="K81" i="16"/>
  <c r="L81" i="16" s="1"/>
  <c r="J81" i="16"/>
  <c r="J46" i="16"/>
  <c r="K46" i="16"/>
  <c r="L46" i="16" s="1"/>
  <c r="R163" i="3"/>
  <c r="Q163" i="3"/>
  <c r="R161" i="3"/>
  <c r="Q161" i="3"/>
  <c r="P33" i="3"/>
  <c r="R33" i="3" s="1"/>
  <c r="O224" i="18"/>
  <c r="K197" i="19" s="1"/>
  <c r="R224" i="18" s="1"/>
  <c r="S224" i="18" s="1"/>
  <c r="M224" i="18"/>
  <c r="L141" i="19"/>
  <c r="T222" i="18"/>
  <c r="R16" i="15"/>
  <c r="T16" i="15" s="1"/>
  <c r="T13" i="15"/>
  <c r="O491" i="2"/>
  <c r="O479" i="2"/>
  <c r="M476" i="2"/>
  <c r="O458" i="2"/>
  <c r="M444" i="2"/>
  <c r="N438" i="2"/>
  <c r="O438" i="2"/>
  <c r="M412" i="2"/>
  <c r="O394" i="2"/>
  <c r="M380" i="2"/>
  <c r="N374" i="2"/>
  <c r="O374" i="2"/>
  <c r="O343" i="2"/>
  <c r="O341" i="2"/>
  <c r="M292" i="2"/>
  <c r="N197" i="2"/>
  <c r="N178" i="2"/>
  <c r="N155" i="2"/>
  <c r="N150" i="2"/>
  <c r="O148" i="2"/>
  <c r="N148" i="2"/>
  <c r="M147" i="2"/>
  <c r="O145" i="2"/>
  <c r="O127" i="2"/>
  <c r="O124" i="2"/>
  <c r="N124" i="2"/>
  <c r="O117" i="2"/>
  <c r="N117" i="2"/>
  <c r="O115" i="2"/>
  <c r="O106" i="2"/>
  <c r="N87" i="2"/>
  <c r="O87" i="2"/>
  <c r="O58" i="2"/>
  <c r="N52" i="2"/>
  <c r="M40" i="2"/>
  <c r="M16" i="2"/>
  <c r="K216" i="16"/>
  <c r="L216" i="16" s="1"/>
  <c r="J216" i="16"/>
  <c r="J124" i="3"/>
  <c r="J146" i="3"/>
  <c r="P92" i="3"/>
  <c r="Q69" i="3"/>
  <c r="R69" i="3"/>
  <c r="E511" i="5"/>
  <c r="G511" i="5" s="1"/>
  <c r="O447" i="2"/>
  <c r="O383" i="2"/>
  <c r="O140" i="2"/>
  <c r="N140" i="2"/>
  <c r="N131" i="2"/>
  <c r="J271" i="3"/>
  <c r="J267" i="3"/>
  <c r="J142" i="3"/>
  <c r="Q67" i="3"/>
  <c r="R67" i="3"/>
  <c r="R6" i="15"/>
  <c r="T6" i="15" s="1"/>
  <c r="O332" i="2"/>
  <c r="N185" i="2"/>
  <c r="N77" i="2"/>
  <c r="O77" i="2"/>
  <c r="O60" i="2"/>
  <c r="N60" i="2"/>
  <c r="M8" i="2"/>
  <c r="O8" i="2" s="1"/>
  <c r="I502" i="2"/>
  <c r="K12" i="21"/>
  <c r="M12" i="21" s="1"/>
  <c r="N12" i="21" s="1"/>
  <c r="K38" i="21"/>
  <c r="M38" i="21" s="1"/>
  <c r="N38" i="21" s="1"/>
  <c r="K6" i="21"/>
  <c r="M6" i="21" s="1"/>
  <c r="N6" i="21" s="1"/>
  <c r="K9" i="21"/>
  <c r="M9" i="21" s="1"/>
  <c r="N9" i="21" s="1"/>
  <c r="K51" i="21"/>
  <c r="N51" i="21" s="1"/>
  <c r="K5" i="21"/>
  <c r="M5" i="21" s="1"/>
  <c r="N5" i="21" s="1"/>
  <c r="K14" i="21"/>
  <c r="M14" i="21" s="1"/>
  <c r="N14" i="21" s="1"/>
  <c r="K49" i="21"/>
  <c r="N49" i="21" s="1"/>
  <c r="K35" i="21"/>
  <c r="M35" i="21" s="1"/>
  <c r="N35" i="21" s="1"/>
  <c r="L234" i="16"/>
  <c r="J126" i="3"/>
  <c r="J201" i="3"/>
  <c r="J253" i="3"/>
  <c r="J153" i="3"/>
  <c r="J216" i="3"/>
  <c r="E550" i="5"/>
  <c r="G550" i="5" s="1"/>
  <c r="C497" i="5"/>
  <c r="E495" i="5"/>
  <c r="E497" i="5" s="1"/>
  <c r="C308" i="5"/>
  <c r="G308" i="5" s="1"/>
  <c r="C247" i="5"/>
  <c r="M500" i="2"/>
  <c r="O500" i="2" s="1"/>
  <c r="N494" i="2"/>
  <c r="O494" i="2"/>
  <c r="M491" i="2"/>
  <c r="O467" i="2"/>
  <c r="O455" i="2"/>
  <c r="O442" i="2"/>
  <c r="M428" i="2"/>
  <c r="O410" i="2"/>
  <c r="O391" i="2"/>
  <c r="O378" i="2"/>
  <c r="M364" i="2"/>
  <c r="O364" i="2" s="1"/>
  <c r="N358" i="2"/>
  <c r="O358" i="2"/>
  <c r="M355" i="2"/>
  <c r="O355" i="2" s="1"/>
  <c r="O339" i="2"/>
  <c r="N335" i="2"/>
  <c r="O335" i="2"/>
  <c r="N332" i="2"/>
  <c r="M310" i="2"/>
  <c r="M273" i="2"/>
  <c r="O273" i="2" s="1"/>
  <c r="M265" i="2"/>
  <c r="N205" i="2"/>
  <c r="O205" i="2"/>
  <c r="M197" i="2"/>
  <c r="O197" i="2" s="1"/>
  <c r="M193" i="2"/>
  <c r="O193" i="2" s="1"/>
  <c r="M189" i="2"/>
  <c r="O189" i="2" s="1"/>
  <c r="M185" i="2"/>
  <c r="O185" i="2" s="1"/>
  <c r="M155" i="2"/>
  <c r="O155" i="2" s="1"/>
  <c r="M141" i="2"/>
  <c r="M131" i="2"/>
  <c r="O131" i="2" s="1"/>
  <c r="N111" i="2"/>
  <c r="O111" i="2"/>
  <c r="O104" i="2"/>
  <c r="N104" i="2"/>
  <c r="O92" i="2"/>
  <c r="N92" i="2"/>
  <c r="N90" i="2"/>
  <c r="O90" i="2"/>
  <c r="K10" i="21"/>
  <c r="M10" i="21" s="1"/>
  <c r="N10" i="21" s="1"/>
  <c r="J249" i="3"/>
  <c r="D18" i="23"/>
  <c r="J30" i="3"/>
  <c r="J198" i="16"/>
  <c r="K198" i="16"/>
  <c r="J40" i="3"/>
  <c r="K63" i="16"/>
  <c r="L63" i="16" s="1"/>
  <c r="P11" i="3"/>
  <c r="J63" i="16"/>
  <c r="K42" i="16"/>
  <c r="J42" i="16"/>
  <c r="T7" i="15"/>
  <c r="N486" i="2"/>
  <c r="O486" i="2"/>
  <c r="O415" i="2"/>
  <c r="O370" i="2"/>
  <c r="N350" i="2"/>
  <c r="O350" i="2"/>
  <c r="O336" i="2"/>
  <c r="N191" i="2"/>
  <c r="O191" i="2"/>
  <c r="N138" i="2"/>
  <c r="O138" i="2"/>
  <c r="O16" i="2"/>
  <c r="N10" i="2"/>
  <c r="O10" i="2"/>
  <c r="N462" i="2"/>
  <c r="O462" i="2"/>
  <c r="N398" i="2"/>
  <c r="O398" i="2"/>
  <c r="N200" i="2"/>
  <c r="O200" i="2"/>
  <c r="N81" i="2"/>
  <c r="O81" i="2"/>
  <c r="N17" i="2"/>
  <c r="O17" i="2"/>
  <c r="J129" i="3"/>
  <c r="J15" i="3"/>
  <c r="I154" i="3"/>
  <c r="I287" i="3" s="1"/>
  <c r="G250" i="16"/>
  <c r="J41" i="16"/>
  <c r="K41" i="16"/>
  <c r="L41" i="16" s="1"/>
  <c r="Q113" i="3"/>
  <c r="R113" i="3"/>
  <c r="C122" i="5"/>
  <c r="G122" i="5" s="1"/>
  <c r="C26" i="5"/>
  <c r="E318" i="5"/>
  <c r="C236" i="5"/>
  <c r="T18" i="15"/>
  <c r="T15" i="15"/>
  <c r="T2" i="15"/>
  <c r="T29" i="15" s="1"/>
  <c r="O499" i="2"/>
  <c r="O492" i="2"/>
  <c r="O488" i="2"/>
  <c r="O487" i="2"/>
  <c r="N467" i="2"/>
  <c r="O466" i="2"/>
  <c r="M452" i="2"/>
  <c r="O452" i="2" s="1"/>
  <c r="N446" i="2"/>
  <c r="O446" i="2"/>
  <c r="O433" i="2"/>
  <c r="O427" i="2"/>
  <c r="N414" i="2"/>
  <c r="O414" i="2"/>
  <c r="M388" i="2"/>
  <c r="O388" i="2" s="1"/>
  <c r="N382" i="2"/>
  <c r="O382" i="2"/>
  <c r="O369" i="2"/>
  <c r="O363" i="2"/>
  <c r="O356" i="2"/>
  <c r="O352" i="2"/>
  <c r="O351" i="2"/>
  <c r="O338" i="2"/>
  <c r="M334" i="2"/>
  <c r="M301" i="2"/>
  <c r="M281" i="2"/>
  <c r="N272" i="2"/>
  <c r="M244" i="2"/>
  <c r="M211" i="2"/>
  <c r="O211" i="2"/>
  <c r="O198" i="2"/>
  <c r="N188" i="2"/>
  <c r="O184" i="2"/>
  <c r="O181" i="2"/>
  <c r="N181" i="2"/>
  <c r="A358" i="5"/>
  <c r="C360" i="5" s="1"/>
  <c r="E360" i="5" s="1"/>
  <c r="O156" i="2"/>
  <c r="N156" i="2"/>
  <c r="N154" i="2"/>
  <c r="O154" i="2"/>
  <c r="N151" i="2"/>
  <c r="O151" i="2"/>
  <c r="N149" i="2"/>
  <c r="O141" i="2"/>
  <c r="N134" i="2"/>
  <c r="O134" i="2"/>
  <c r="N116" i="2"/>
  <c r="O102" i="2"/>
  <c r="O95" i="2"/>
  <c r="N71" i="2"/>
  <c r="O71" i="2"/>
  <c r="O11" i="2"/>
  <c r="N7" i="2"/>
  <c r="O7" i="2"/>
  <c r="K24" i="21"/>
  <c r="M24" i="21" s="1"/>
  <c r="N24" i="21" s="1"/>
  <c r="K8" i="21"/>
  <c r="M8" i="21" s="1"/>
  <c r="N8" i="21" s="1"/>
  <c r="K190" i="16"/>
  <c r="J190" i="16"/>
  <c r="P281" i="3"/>
  <c r="Q241" i="3"/>
  <c r="R241" i="3" s="1"/>
  <c r="Q237" i="3"/>
  <c r="R237" i="3" s="1"/>
  <c r="N325" i="2"/>
  <c r="O325" i="2"/>
  <c r="D19" i="23"/>
  <c r="J31" i="3"/>
  <c r="E11" i="5"/>
  <c r="G11" i="5" s="1"/>
  <c r="O108" i="2"/>
  <c r="N108" i="2"/>
  <c r="T24" i="15"/>
  <c r="T21" i="15"/>
  <c r="R5" i="15"/>
  <c r="T5" i="15" s="1"/>
  <c r="S29" i="15"/>
  <c r="O498" i="2"/>
  <c r="N495" i="2"/>
  <c r="O444" i="2"/>
  <c r="O439" i="2"/>
  <c r="O437" i="2"/>
  <c r="O426" i="2"/>
  <c r="O412" i="2"/>
  <c r="O380" i="2"/>
  <c r="O375" i="2"/>
  <c r="O373" i="2"/>
  <c r="O362" i="2"/>
  <c r="N359" i="2"/>
  <c r="N342" i="2"/>
  <c r="O342" i="2"/>
  <c r="O274" i="2"/>
  <c r="O192" i="2"/>
  <c r="N192" i="2"/>
  <c r="O186" i="2"/>
  <c r="N152" i="2"/>
  <c r="N128" i="2"/>
  <c r="O128" i="2"/>
  <c r="O20" i="2"/>
  <c r="N20" i="2"/>
  <c r="N16" i="2"/>
  <c r="N13" i="2"/>
  <c r="K23" i="21"/>
  <c r="M23" i="21" s="1"/>
  <c r="N23" i="21" s="1"/>
  <c r="K7" i="21"/>
  <c r="M7" i="21" s="1"/>
  <c r="N7" i="21" s="1"/>
  <c r="J275" i="3"/>
  <c r="J102" i="3"/>
  <c r="J213" i="3"/>
  <c r="Q229" i="3"/>
  <c r="R229" i="3" s="1"/>
  <c r="K201" i="16"/>
  <c r="L201" i="16" s="1"/>
  <c r="J201" i="16"/>
  <c r="E469" i="5"/>
  <c r="E471" i="5" s="1"/>
  <c r="C471" i="5"/>
  <c r="E432" i="5"/>
  <c r="O434" i="2"/>
  <c r="N273" i="2"/>
  <c r="E562" i="5"/>
  <c r="G562" i="5" s="1"/>
  <c r="C399" i="5"/>
  <c r="G399" i="5" s="1"/>
  <c r="J164" i="1" s="1"/>
  <c r="N164" i="1" s="1"/>
  <c r="E319" i="5"/>
  <c r="G319" i="5" s="1"/>
  <c r="E247" i="5"/>
  <c r="G247" i="5" s="1"/>
  <c r="J101" i="1" s="1"/>
  <c r="N101" i="1" s="1"/>
  <c r="Q101" i="1" s="1"/>
  <c r="E157" i="5"/>
  <c r="E158" i="5" s="1"/>
  <c r="G158" i="5" s="1"/>
  <c r="C84" i="5"/>
  <c r="E82" i="5"/>
  <c r="E84" i="5" s="1"/>
  <c r="G84" i="5" s="1"/>
  <c r="H502" i="2"/>
  <c r="O489" i="2"/>
  <c r="O468" i="2"/>
  <c r="O464" i="2"/>
  <c r="O463" i="2"/>
  <c r="O450" i="2"/>
  <c r="N447" i="2"/>
  <c r="N434" i="2"/>
  <c r="N430" i="2"/>
  <c r="O430" i="2"/>
  <c r="N415" i="2"/>
  <c r="O400" i="2"/>
  <c r="O399" i="2"/>
  <c r="O386" i="2"/>
  <c r="N383" i="2"/>
  <c r="N370" i="2"/>
  <c r="N366" i="2"/>
  <c r="O366" i="2"/>
  <c r="O353" i="2"/>
  <c r="O340" i="2"/>
  <c r="N336" i="2"/>
  <c r="N330" i="2"/>
  <c r="O330" i="2"/>
  <c r="N327" i="2"/>
  <c r="O327" i="2"/>
  <c r="N204" i="2"/>
  <c r="O204" i="2"/>
  <c r="O199" i="2"/>
  <c r="O194" i="2"/>
  <c r="O142" i="2"/>
  <c r="O135" i="2"/>
  <c r="O119" i="2"/>
  <c r="N114" i="2"/>
  <c r="N107" i="2"/>
  <c r="O107" i="2"/>
  <c r="O100" i="2"/>
  <c r="N100" i="2"/>
  <c r="O96" i="2"/>
  <c r="O84" i="2"/>
  <c r="N84" i="2"/>
  <c r="N82" i="2"/>
  <c r="O61" i="2"/>
  <c r="O18" i="2"/>
  <c r="N18" i="2"/>
  <c r="E250" i="16"/>
  <c r="J59" i="3"/>
  <c r="L207" i="16"/>
  <c r="J248" i="3"/>
  <c r="J95" i="3"/>
  <c r="L103" i="16"/>
  <c r="K94" i="16"/>
  <c r="J94" i="16"/>
  <c r="J225" i="3"/>
  <c r="J215" i="3"/>
  <c r="K125" i="16"/>
  <c r="L125" i="16" s="1"/>
  <c r="J125" i="16"/>
  <c r="Q246" i="3"/>
  <c r="R246" i="3"/>
  <c r="R210" i="3"/>
  <c r="Q97" i="3"/>
  <c r="R97" i="3"/>
  <c r="E236" i="5"/>
  <c r="G236" i="5" s="1"/>
  <c r="T20" i="15"/>
  <c r="T17" i="15"/>
  <c r="T4" i="15"/>
  <c r="O495" i="2"/>
  <c r="O493" i="2"/>
  <c r="O482" i="2"/>
  <c r="N479" i="2"/>
  <c r="M460" i="2"/>
  <c r="O460" i="2" s="1"/>
  <c r="N458" i="2"/>
  <c r="N454" i="2"/>
  <c r="O454" i="2"/>
  <c r="M420" i="2"/>
  <c r="M396" i="2"/>
  <c r="O396" i="2" s="1"/>
  <c r="N394" i="2"/>
  <c r="N390" i="2"/>
  <c r="O390" i="2"/>
  <c r="O359" i="2"/>
  <c r="O357" i="2"/>
  <c r="O346" i="2"/>
  <c r="N343" i="2"/>
  <c r="O333" i="2"/>
  <c r="M316" i="2"/>
  <c r="M309" i="2"/>
  <c r="N275" i="2"/>
  <c r="M207" i="2"/>
  <c r="O207" i="2" s="1"/>
  <c r="N199" i="2"/>
  <c r="O187" i="2"/>
  <c r="M182" i="2"/>
  <c r="N180" i="2"/>
  <c r="N145" i="2"/>
  <c r="M144" i="2"/>
  <c r="O144" i="2" s="1"/>
  <c r="M137" i="2"/>
  <c r="O137" i="2" s="1"/>
  <c r="N121" i="2"/>
  <c r="O121" i="2"/>
  <c r="N112" i="2"/>
  <c r="O110" i="2"/>
  <c r="M105" i="2"/>
  <c r="O105" i="2" s="1"/>
  <c r="O103" i="2"/>
  <c r="N98" i="2"/>
  <c r="O91" i="2"/>
  <c r="O78" i="2"/>
  <c r="N74" i="2"/>
  <c r="O74" i="2"/>
  <c r="N70" i="2"/>
  <c r="O70" i="2"/>
  <c r="N68" i="2"/>
  <c r="O66" i="2"/>
  <c r="N66" i="2"/>
  <c r="N55" i="2"/>
  <c r="O55" i="2"/>
  <c r="N8" i="2"/>
  <c r="K18" i="21"/>
  <c r="M18" i="21" s="1"/>
  <c r="N18" i="21" s="1"/>
  <c r="J195" i="16"/>
  <c r="K195" i="16"/>
  <c r="L195" i="16" s="1"/>
  <c r="J43" i="3"/>
  <c r="J39" i="16"/>
  <c r="K39" i="16"/>
  <c r="L39" i="16" s="1"/>
  <c r="J22" i="16"/>
  <c r="K22" i="16"/>
  <c r="J20" i="16"/>
  <c r="K20" i="16"/>
  <c r="L20" i="16" s="1"/>
  <c r="P262" i="3"/>
  <c r="J234" i="16"/>
  <c r="J25" i="16"/>
  <c r="K25" i="16"/>
  <c r="L25" i="16" s="1"/>
  <c r="J3" i="16"/>
  <c r="K3" i="16"/>
  <c r="O85" i="2"/>
  <c r="N75" i="2"/>
  <c r="O72" i="2"/>
  <c r="M13" i="2"/>
  <c r="O13" i="2" s="1"/>
  <c r="K237" i="16"/>
  <c r="L237" i="16" s="1"/>
  <c r="J237" i="16"/>
  <c r="J60" i="3"/>
  <c r="K197" i="16"/>
  <c r="J197" i="16"/>
  <c r="D28" i="23"/>
  <c r="J34" i="3"/>
  <c r="J144" i="16"/>
  <c r="J152" i="3"/>
  <c r="J233" i="3"/>
  <c r="P239" i="3"/>
  <c r="P155" i="3"/>
  <c r="P131" i="3"/>
  <c r="P89" i="3"/>
  <c r="J102" i="16"/>
  <c r="K102" i="16"/>
  <c r="L102" i="16" s="1"/>
  <c r="W160" i="18"/>
  <c r="P160" i="18"/>
  <c r="X160" i="18"/>
  <c r="N160" i="18"/>
  <c r="S160" i="18"/>
  <c r="U160" i="18"/>
  <c r="V160" i="18"/>
  <c r="Q223" i="3"/>
  <c r="R223" i="3" s="1"/>
  <c r="R160" i="3"/>
  <c r="Q160" i="3"/>
  <c r="Q94" i="3"/>
  <c r="R94" i="3"/>
  <c r="L320" i="19"/>
  <c r="P320" i="19" s="1"/>
  <c r="T228" i="18"/>
  <c r="M45" i="8"/>
  <c r="R304" i="1"/>
  <c r="Q295" i="1"/>
  <c r="R295" i="1"/>
  <c r="A93" i="5"/>
  <c r="C94" i="5" s="1"/>
  <c r="O328" i="2"/>
  <c r="M270" i="2"/>
  <c r="M238" i="2"/>
  <c r="O202" i="2"/>
  <c r="M129" i="2"/>
  <c r="O129" i="2" s="1"/>
  <c r="O97" i="2"/>
  <c r="N83" i="2"/>
  <c r="N80" i="2"/>
  <c r="O76" i="2"/>
  <c r="N76" i="2"/>
  <c r="O69" i="2"/>
  <c r="O67" i="2"/>
  <c r="O64" i="2"/>
  <c r="O57" i="2"/>
  <c r="O56" i="2"/>
  <c r="M49" i="2"/>
  <c r="O33" i="2"/>
  <c r="N19" i="2"/>
  <c r="M18" i="2"/>
  <c r="K248" i="16"/>
  <c r="L248" i="16" s="1"/>
  <c r="L243" i="16"/>
  <c r="J22" i="3"/>
  <c r="J195" i="3"/>
  <c r="J120" i="3"/>
  <c r="J266" i="3"/>
  <c r="J105" i="3"/>
  <c r="J254" i="3"/>
  <c r="J126" i="16"/>
  <c r="K109" i="16"/>
  <c r="L109" i="16" s="1"/>
  <c r="J109" i="16"/>
  <c r="J86" i="16"/>
  <c r="J222" i="3"/>
  <c r="L83" i="16"/>
  <c r="J59" i="16"/>
  <c r="K59" i="16"/>
  <c r="L59" i="16" s="1"/>
  <c r="P206" i="3"/>
  <c r="J49" i="16"/>
  <c r="P55" i="3"/>
  <c r="K49" i="16"/>
  <c r="L49" i="16" s="1"/>
  <c r="P35" i="3"/>
  <c r="R35" i="3" s="1"/>
  <c r="P13" i="3"/>
  <c r="O242" i="18"/>
  <c r="K234" i="19" s="1"/>
  <c r="R242" i="18" s="1"/>
  <c r="S242" i="18" s="1"/>
  <c r="M242" i="18"/>
  <c r="W185" i="18"/>
  <c r="P185" i="18"/>
  <c r="X185" i="18"/>
  <c r="N185" i="18"/>
  <c r="V185" i="18"/>
  <c r="U185" i="18"/>
  <c r="P255" i="3"/>
  <c r="J136" i="16"/>
  <c r="P243" i="3"/>
  <c r="Q235" i="3"/>
  <c r="R235" i="3" s="1"/>
  <c r="R158" i="3"/>
  <c r="P39" i="3"/>
  <c r="A19" i="20"/>
  <c r="C20" i="20" s="1"/>
  <c r="M302" i="2"/>
  <c r="M278" i="2"/>
  <c r="M212" i="2"/>
  <c r="O212" i="2" s="1"/>
  <c r="N203" i="2"/>
  <c r="O196" i="2"/>
  <c r="N147" i="2"/>
  <c r="N144" i="2"/>
  <c r="O133" i="2"/>
  <c r="N123" i="2"/>
  <c r="O120" i="2"/>
  <c r="J243" i="16"/>
  <c r="J61" i="3"/>
  <c r="D20" i="23"/>
  <c r="J32" i="3"/>
  <c r="D27" i="23"/>
  <c r="J33" i="3"/>
  <c r="J207" i="3"/>
  <c r="J39" i="3"/>
  <c r="J175" i="3"/>
  <c r="J131" i="16"/>
  <c r="K131" i="16"/>
  <c r="L131" i="16" s="1"/>
  <c r="P216" i="3"/>
  <c r="R216" i="3" s="1"/>
  <c r="K121" i="16"/>
  <c r="L121" i="16" s="1"/>
  <c r="J121" i="16"/>
  <c r="J23" i="16"/>
  <c r="K23" i="16"/>
  <c r="L23" i="16" s="1"/>
  <c r="P162" i="3"/>
  <c r="P93" i="3"/>
  <c r="W247" i="18"/>
  <c r="X247" i="18"/>
  <c r="S247" i="18"/>
  <c r="V247" i="18"/>
  <c r="P247" i="18"/>
  <c r="U247" i="18"/>
  <c r="M243" i="18"/>
  <c r="O243" i="18"/>
  <c r="K235" i="19" s="1"/>
  <c r="R243" i="18" s="1"/>
  <c r="N193" i="2"/>
  <c r="O188" i="2"/>
  <c r="O53" i="2"/>
  <c r="L247" i="16"/>
  <c r="J71" i="3"/>
  <c r="L222" i="16"/>
  <c r="L205" i="16"/>
  <c r="J118" i="3"/>
  <c r="D22" i="23"/>
  <c r="J24" i="3"/>
  <c r="J286" i="3" s="1"/>
  <c r="K142" i="16"/>
  <c r="L142" i="16" s="1"/>
  <c r="J142" i="16"/>
  <c r="J242" i="3"/>
  <c r="J91" i="3"/>
  <c r="J234" i="3"/>
  <c r="J56" i="3"/>
  <c r="J165" i="3"/>
  <c r="F250" i="16"/>
  <c r="L3" i="16"/>
  <c r="P279" i="3"/>
  <c r="P277" i="3"/>
  <c r="K241" i="16"/>
  <c r="L241" i="16" s="1"/>
  <c r="P251" i="3"/>
  <c r="Q231" i="3"/>
  <c r="R231" i="3"/>
  <c r="P205" i="3"/>
  <c r="J35" i="16"/>
  <c r="K35" i="16"/>
  <c r="L35" i="16" s="1"/>
  <c r="K29" i="16"/>
  <c r="J29" i="16"/>
  <c r="J11" i="16"/>
  <c r="K11" i="16"/>
  <c r="R111" i="3"/>
  <c r="Q111" i="3"/>
  <c r="J108" i="3"/>
  <c r="R96" i="3"/>
  <c r="Q96" i="3"/>
  <c r="L211" i="19"/>
  <c r="P211" i="19" s="1"/>
  <c r="T211" i="18"/>
  <c r="L254" i="19"/>
  <c r="P254" i="19" s="1"/>
  <c r="T231" i="18"/>
  <c r="P208" i="18"/>
  <c r="X208" i="18"/>
  <c r="V208" i="18"/>
  <c r="N208" i="18"/>
  <c r="W208" i="18"/>
  <c r="U208" i="18"/>
  <c r="L249" i="19"/>
  <c r="T191" i="18"/>
  <c r="Y106" i="18"/>
  <c r="M294" i="2"/>
  <c r="M254" i="2"/>
  <c r="M213" i="2"/>
  <c r="M196" i="2"/>
  <c r="N179" i="2"/>
  <c r="O179" i="2"/>
  <c r="M97" i="2"/>
  <c r="O88" i="2"/>
  <c r="N85" i="2"/>
  <c r="O75" i="2"/>
  <c r="N72" i="2"/>
  <c r="M44" i="2"/>
  <c r="J12" i="2"/>
  <c r="L12" i="2" s="1"/>
  <c r="J206" i="2"/>
  <c r="L206" i="2" s="1"/>
  <c r="J89" i="2"/>
  <c r="L89" i="2" s="1"/>
  <c r="J198" i="3"/>
  <c r="J194" i="3"/>
  <c r="K165" i="16"/>
  <c r="L165" i="16" s="1"/>
  <c r="J165" i="16"/>
  <c r="J143" i="16"/>
  <c r="K105" i="16"/>
  <c r="L105" i="16" s="1"/>
  <c r="J105" i="16"/>
  <c r="J53" i="3"/>
  <c r="L42" i="16"/>
  <c r="P275" i="3"/>
  <c r="J264" i="3"/>
  <c r="J129" i="16"/>
  <c r="K129" i="16"/>
  <c r="L129" i="16" s="1"/>
  <c r="R240" i="3"/>
  <c r="Q240" i="3"/>
  <c r="J91" i="16"/>
  <c r="K91" i="16"/>
  <c r="L91" i="16" s="1"/>
  <c r="R226" i="3"/>
  <c r="P220" i="3"/>
  <c r="R220" i="3" s="1"/>
  <c r="J28" i="16"/>
  <c r="K28" i="16"/>
  <c r="L28" i="16" s="1"/>
  <c r="P156" i="3"/>
  <c r="J171" i="16"/>
  <c r="K171" i="16"/>
  <c r="L171" i="16" s="1"/>
  <c r="F100" i="20"/>
  <c r="L68" i="19"/>
  <c r="T153" i="18"/>
  <c r="Y131" i="18"/>
  <c r="W241" i="18"/>
  <c r="P241" i="18"/>
  <c r="X241" i="18"/>
  <c r="S241" i="18"/>
  <c r="N241" i="18"/>
  <c r="U241" i="18"/>
  <c r="N234" i="18"/>
  <c r="V234" i="18"/>
  <c r="W234" i="18"/>
  <c r="X234" i="18"/>
  <c r="U234" i="18"/>
  <c r="P234" i="18"/>
  <c r="L144" i="19"/>
  <c r="L77" i="19"/>
  <c r="T207" i="18"/>
  <c r="J109" i="3"/>
  <c r="J170" i="3"/>
  <c r="L11" i="16"/>
  <c r="Q236" i="3"/>
  <c r="R236" i="3" s="1"/>
  <c r="P232" i="3"/>
  <c r="R232" i="3" s="1"/>
  <c r="P230" i="3"/>
  <c r="P219" i="3"/>
  <c r="R219" i="3" s="1"/>
  <c r="P167" i="3"/>
  <c r="P157" i="3"/>
  <c r="P145" i="3"/>
  <c r="P143" i="3"/>
  <c r="P112" i="3"/>
  <c r="P44" i="3"/>
  <c r="P232" i="18"/>
  <c r="X232" i="18"/>
  <c r="W232" i="18"/>
  <c r="N232" i="18"/>
  <c r="U232" i="18"/>
  <c r="Y232" i="18" s="1"/>
  <c r="L146" i="19"/>
  <c r="T229" i="18"/>
  <c r="W225" i="18"/>
  <c r="P225" i="18"/>
  <c r="X225" i="18"/>
  <c r="S225" i="18"/>
  <c r="N225" i="18"/>
  <c r="U225" i="18"/>
  <c r="Y225" i="18" s="1"/>
  <c r="V225" i="18"/>
  <c r="S206" i="18"/>
  <c r="T206" i="18"/>
  <c r="P192" i="18"/>
  <c r="X192" i="18"/>
  <c r="V192" i="18"/>
  <c r="N192" i="18"/>
  <c r="W192" i="18"/>
  <c r="U192" i="18"/>
  <c r="Y192" i="18" s="1"/>
  <c r="N166" i="18"/>
  <c r="V166" i="18"/>
  <c r="P166" i="18"/>
  <c r="S166" i="18"/>
  <c r="U166" i="18"/>
  <c r="W166" i="18"/>
  <c r="X166" i="18"/>
  <c r="U138" i="18"/>
  <c r="Y138" i="18" s="1"/>
  <c r="N138" i="18"/>
  <c r="V138" i="18"/>
  <c r="P138" i="18"/>
  <c r="S138" i="18"/>
  <c r="W138" i="18"/>
  <c r="X138" i="18"/>
  <c r="L81" i="19"/>
  <c r="P81" i="19" s="1"/>
  <c r="T112" i="18"/>
  <c r="L327" i="19"/>
  <c r="P327" i="19" s="1"/>
  <c r="T76" i="18"/>
  <c r="W64" i="18"/>
  <c r="P64" i="18"/>
  <c r="X64" i="18"/>
  <c r="N64" i="18"/>
  <c r="U64" i="18"/>
  <c r="S64" i="18"/>
  <c r="V64" i="18"/>
  <c r="K249" i="18"/>
  <c r="S62" i="18"/>
  <c r="T62" i="18"/>
  <c r="O61" i="18"/>
  <c r="K272" i="19" s="1"/>
  <c r="R61" i="18" s="1"/>
  <c r="M61" i="18"/>
  <c r="J249" i="18"/>
  <c r="M249" i="18" s="1"/>
  <c r="M146" i="2"/>
  <c r="O146" i="2" s="1"/>
  <c r="M130" i="2"/>
  <c r="O130" i="2" s="1"/>
  <c r="M114" i="2"/>
  <c r="O114" i="2" s="1"/>
  <c r="M98" i="2"/>
  <c r="O98" i="2" s="1"/>
  <c r="M82" i="2"/>
  <c r="O82" i="2" s="1"/>
  <c r="M66" i="2"/>
  <c r="M50" i="2"/>
  <c r="J273" i="3"/>
  <c r="J228" i="16"/>
  <c r="P130" i="3"/>
  <c r="L226" i="16"/>
  <c r="K200" i="16"/>
  <c r="L200" i="16" s="1"/>
  <c r="L197" i="16"/>
  <c r="J117" i="3"/>
  <c r="K179" i="16"/>
  <c r="L179" i="16" s="1"/>
  <c r="C25" i="23"/>
  <c r="F25" i="23"/>
  <c r="D21" i="23"/>
  <c r="J23" i="3"/>
  <c r="J250" i="3"/>
  <c r="P250" i="3" s="1"/>
  <c r="L126" i="16"/>
  <c r="K99" i="16"/>
  <c r="L99" i="16" s="1"/>
  <c r="L98" i="16"/>
  <c r="L86" i="16"/>
  <c r="K75" i="16"/>
  <c r="L75" i="16" s="1"/>
  <c r="J50" i="3"/>
  <c r="J27" i="16"/>
  <c r="K27" i="16"/>
  <c r="L27" i="16" s="1"/>
  <c r="P282" i="3"/>
  <c r="P276" i="3"/>
  <c r="P252" i="3"/>
  <c r="P234" i="3"/>
  <c r="R234" i="3" s="1"/>
  <c r="P228" i="3"/>
  <c r="R228" i="3" s="1"/>
  <c r="P209" i="3"/>
  <c r="J172" i="16"/>
  <c r="K172" i="16"/>
  <c r="L172" i="16" s="1"/>
  <c r="P99" i="3"/>
  <c r="J134" i="16"/>
  <c r="J57" i="3"/>
  <c r="P43" i="3"/>
  <c r="P31" i="3"/>
  <c r="R31" i="3" s="1"/>
  <c r="J18" i="3"/>
  <c r="V241" i="18"/>
  <c r="O240" i="18"/>
  <c r="K105" i="19" s="1"/>
  <c r="R240" i="18" s="1"/>
  <c r="S240" i="18" s="1"/>
  <c r="M240" i="18"/>
  <c r="L125" i="19"/>
  <c r="P125" i="19" s="1"/>
  <c r="T238" i="18"/>
  <c r="Y230" i="18"/>
  <c r="O226" i="18"/>
  <c r="K144" i="19" s="1"/>
  <c r="R226" i="18" s="1"/>
  <c r="S226" i="18" s="1"/>
  <c r="M226" i="18"/>
  <c r="S198" i="18"/>
  <c r="T198" i="18"/>
  <c r="J114" i="3"/>
  <c r="D29" i="23"/>
  <c r="J35" i="3"/>
  <c r="L116" i="16"/>
  <c r="L94" i="16"/>
  <c r="J84" i="16"/>
  <c r="K84" i="16"/>
  <c r="L84" i="16" s="1"/>
  <c r="J214" i="3"/>
  <c r="P280" i="3"/>
  <c r="J92" i="16"/>
  <c r="K92" i="16"/>
  <c r="L92" i="16" s="1"/>
  <c r="P211" i="3"/>
  <c r="J202" i="3"/>
  <c r="P159" i="3"/>
  <c r="P154" i="3"/>
  <c r="P128" i="3"/>
  <c r="P125" i="3"/>
  <c r="P86" i="3"/>
  <c r="P46" i="3"/>
  <c r="P17" i="3"/>
  <c r="L112" i="19"/>
  <c r="P112" i="19" s="1"/>
  <c r="T244" i="18"/>
  <c r="V232" i="18"/>
  <c r="U203" i="18"/>
  <c r="N203" i="18"/>
  <c r="V203" i="18"/>
  <c r="P203" i="18"/>
  <c r="W203" i="18"/>
  <c r="W193" i="18"/>
  <c r="P193" i="18"/>
  <c r="X193" i="18"/>
  <c r="S193" i="18"/>
  <c r="N193" i="18"/>
  <c r="U193" i="18"/>
  <c r="L282" i="19"/>
  <c r="P282" i="19" s="1"/>
  <c r="T180" i="18"/>
  <c r="U173" i="18"/>
  <c r="P173" i="18"/>
  <c r="X173" i="18"/>
  <c r="N173" i="18"/>
  <c r="Z173" i="18"/>
  <c r="W173" i="18"/>
  <c r="O168" i="18"/>
  <c r="K210" i="19" s="1"/>
  <c r="R168" i="18" s="1"/>
  <c r="S168" i="18" s="1"/>
  <c r="M168" i="18"/>
  <c r="S134" i="18"/>
  <c r="T134" i="18"/>
  <c r="L122" i="19"/>
  <c r="P122" i="19" s="1"/>
  <c r="T91" i="18"/>
  <c r="M178" i="2"/>
  <c r="O178" i="2" s="1"/>
  <c r="M42" i="2"/>
  <c r="J82" i="3"/>
  <c r="L190" i="16"/>
  <c r="L173" i="16"/>
  <c r="J123" i="3"/>
  <c r="D30" i="23"/>
  <c r="J36" i="3"/>
  <c r="P49" i="3"/>
  <c r="J124" i="16"/>
  <c r="K124" i="16"/>
  <c r="L124" i="16" s="1"/>
  <c r="L115" i="16"/>
  <c r="L111" i="16"/>
  <c r="L93" i="16"/>
  <c r="J14" i="3"/>
  <c r="K48" i="16"/>
  <c r="L48" i="16" s="1"/>
  <c r="J183" i="3"/>
  <c r="L22" i="16"/>
  <c r="P233" i="3"/>
  <c r="P227" i="3"/>
  <c r="P218" i="3"/>
  <c r="R218" i="3" s="1"/>
  <c r="P204" i="3"/>
  <c r="J193" i="3"/>
  <c r="K37" i="16"/>
  <c r="L37" i="16" s="1"/>
  <c r="J37" i="16"/>
  <c r="P166" i="3"/>
  <c r="P144" i="3"/>
  <c r="P142" i="3"/>
  <c r="P127" i="3"/>
  <c r="P115" i="3"/>
  <c r="J140" i="16"/>
  <c r="K140" i="16"/>
  <c r="L140" i="16" s="1"/>
  <c r="P85" i="3"/>
  <c r="J27" i="3"/>
  <c r="P14" i="3"/>
  <c r="P5" i="3"/>
  <c r="L235" i="19"/>
  <c r="T243" i="18"/>
  <c r="T242" i="18"/>
  <c r="Y239" i="18"/>
  <c r="T235" i="18"/>
  <c r="M219" i="18"/>
  <c r="O219" i="18"/>
  <c r="K140" i="19" s="1"/>
  <c r="R219" i="18" s="1"/>
  <c r="T219" i="18" s="1"/>
  <c r="P10" i="3"/>
  <c r="F66" i="20"/>
  <c r="U243" i="18"/>
  <c r="N243" i="18"/>
  <c r="V243" i="18"/>
  <c r="N239" i="18"/>
  <c r="W239" i="18"/>
  <c r="X239" i="18"/>
  <c r="P239" i="18"/>
  <c r="L145" i="19"/>
  <c r="T227" i="18"/>
  <c r="P216" i="18"/>
  <c r="X216" i="18"/>
  <c r="S216" i="18"/>
  <c r="W216" i="18"/>
  <c r="Y216" i="18" s="1"/>
  <c r="Y213" i="18"/>
  <c r="U195" i="18"/>
  <c r="N195" i="18"/>
  <c r="V195" i="18"/>
  <c r="P195" i="18"/>
  <c r="W195" i="18"/>
  <c r="O136" i="18"/>
  <c r="K165" i="19" s="1"/>
  <c r="R136" i="18" s="1"/>
  <c r="M136" i="18"/>
  <c r="L280" i="19"/>
  <c r="P280" i="19" s="1"/>
  <c r="T96" i="18"/>
  <c r="N88" i="18"/>
  <c r="V88" i="18"/>
  <c r="S88" i="18"/>
  <c r="W88" i="18"/>
  <c r="P88" i="18"/>
  <c r="U88" i="18"/>
  <c r="N72" i="18"/>
  <c r="V72" i="18"/>
  <c r="S72" i="18"/>
  <c r="W72" i="18"/>
  <c r="P72" i="18"/>
  <c r="U72" i="18"/>
  <c r="X72" i="18"/>
  <c r="N158" i="18"/>
  <c r="V158" i="18"/>
  <c r="Y158" i="18" s="1"/>
  <c r="P158" i="18"/>
  <c r="S158" i="18"/>
  <c r="X158" i="18"/>
  <c r="U154" i="18"/>
  <c r="Y154" i="18" s="1"/>
  <c r="N154" i="18"/>
  <c r="V154" i="18"/>
  <c r="P154" i="18"/>
  <c r="S154" i="18"/>
  <c r="W154" i="18"/>
  <c r="N150" i="18"/>
  <c r="V150" i="18"/>
  <c r="P150" i="18"/>
  <c r="S150" i="18"/>
  <c r="X150" i="18"/>
  <c r="U150" i="18"/>
  <c r="U108" i="18"/>
  <c r="V108" i="18"/>
  <c r="W108" i="18"/>
  <c r="X108" i="18"/>
  <c r="P108" i="18"/>
  <c r="S108" i="18"/>
  <c r="L222" i="19"/>
  <c r="T107" i="18"/>
  <c r="M81" i="18"/>
  <c r="O81" i="18"/>
  <c r="K184" i="19" s="1"/>
  <c r="R81" i="18" s="1"/>
  <c r="S81" i="18" s="1"/>
  <c r="K204" i="16"/>
  <c r="L204" i="16" s="1"/>
  <c r="K188" i="16"/>
  <c r="L188" i="16" s="1"/>
  <c r="C24" i="23"/>
  <c r="F24" i="23"/>
  <c r="K108" i="16"/>
  <c r="L108" i="16" s="1"/>
  <c r="J36" i="16"/>
  <c r="K36" i="16"/>
  <c r="L36" i="16" s="1"/>
  <c r="L29" i="16"/>
  <c r="L26" i="16"/>
  <c r="K17" i="16"/>
  <c r="L17" i="16" s="1"/>
  <c r="L10" i="16"/>
  <c r="L6" i="16"/>
  <c r="P278" i="3"/>
  <c r="J4" i="16"/>
  <c r="K4" i="16"/>
  <c r="L4" i="16" s="1"/>
  <c r="P151" i="3"/>
  <c r="P95" i="3"/>
  <c r="P81" i="3"/>
  <c r="P38" i="3"/>
  <c r="K66" i="3"/>
  <c r="N66" i="3" s="1"/>
  <c r="P66" i="3" s="1"/>
  <c r="K88" i="3"/>
  <c r="N88" i="3" s="1"/>
  <c r="P88" i="3" s="1"/>
  <c r="F77" i="20"/>
  <c r="S243" i="18"/>
  <c r="S239" i="18"/>
  <c r="U227" i="18"/>
  <c r="Y227" i="18" s="1"/>
  <c r="N227" i="18"/>
  <c r="V227" i="18"/>
  <c r="N223" i="18"/>
  <c r="W223" i="18"/>
  <c r="X223" i="18"/>
  <c r="Y223" i="18" s="1"/>
  <c r="P223" i="18"/>
  <c r="L101" i="19"/>
  <c r="T213" i="18"/>
  <c r="P200" i="18"/>
  <c r="X200" i="18"/>
  <c r="V200" i="18"/>
  <c r="N200" i="18"/>
  <c r="W200" i="18"/>
  <c r="U200" i="18"/>
  <c r="X195" i="18"/>
  <c r="S190" i="18"/>
  <c r="T190" i="18"/>
  <c r="U179" i="18"/>
  <c r="N179" i="18"/>
  <c r="V179" i="18"/>
  <c r="P179" i="18"/>
  <c r="S179" i="18"/>
  <c r="X179" i="18"/>
  <c r="L199" i="19"/>
  <c r="P199" i="19" s="1"/>
  <c r="T178" i="18"/>
  <c r="L158" i="19"/>
  <c r="P158" i="19" s="1"/>
  <c r="T145" i="18"/>
  <c r="W144" i="18"/>
  <c r="P144" i="18"/>
  <c r="X144" i="18"/>
  <c r="N144" i="18"/>
  <c r="U144" i="18"/>
  <c r="V133" i="18"/>
  <c r="Y133" i="18" s="1"/>
  <c r="P133" i="18"/>
  <c r="X133" i="18"/>
  <c r="N133" i="18"/>
  <c r="W133" i="18"/>
  <c r="X88" i="18"/>
  <c r="S54" i="18"/>
  <c r="T54" i="18"/>
  <c r="T53" i="18"/>
  <c r="L180" i="19"/>
  <c r="J12" i="16"/>
  <c r="K12" i="16"/>
  <c r="L12" i="16" s="1"/>
  <c r="P68" i="3"/>
  <c r="P52" i="3"/>
  <c r="J60" i="16"/>
  <c r="K60" i="16"/>
  <c r="L60" i="16" s="1"/>
  <c r="P9" i="3"/>
  <c r="M235" i="18"/>
  <c r="O235" i="18"/>
  <c r="K307" i="19" s="1"/>
  <c r="R235" i="18" s="1"/>
  <c r="W233" i="18"/>
  <c r="P233" i="18"/>
  <c r="X233" i="18"/>
  <c r="S233" i="18"/>
  <c r="V233" i="18"/>
  <c r="N218" i="18"/>
  <c r="V218" i="18"/>
  <c r="W218" i="18"/>
  <c r="X218" i="18"/>
  <c r="U218" i="18"/>
  <c r="P218" i="18"/>
  <c r="W201" i="18"/>
  <c r="P201" i="18"/>
  <c r="X201" i="18"/>
  <c r="S201" i="18"/>
  <c r="N201" i="18"/>
  <c r="U201" i="18"/>
  <c r="W158" i="18"/>
  <c r="M156" i="18"/>
  <c r="O156" i="18"/>
  <c r="K17" i="19" s="1"/>
  <c r="R156" i="18" s="1"/>
  <c r="S156" i="18" s="1"/>
  <c r="O144" i="18"/>
  <c r="K15" i="19" s="1"/>
  <c r="R144" i="18" s="1"/>
  <c r="S144" i="18" s="1"/>
  <c r="M144" i="18"/>
  <c r="S116" i="18"/>
  <c r="T116" i="18"/>
  <c r="O74" i="18"/>
  <c r="K204" i="19" s="1"/>
  <c r="R74" i="18" s="1"/>
  <c r="M74" i="18"/>
  <c r="O67" i="18"/>
  <c r="K271" i="19" s="1"/>
  <c r="R67" i="18" s="1"/>
  <c r="S67" i="18" s="1"/>
  <c r="M67" i="18"/>
  <c r="O65" i="18"/>
  <c r="K270" i="19" s="1"/>
  <c r="R65" i="18" s="1"/>
  <c r="M65" i="18"/>
  <c r="L198" i="16"/>
  <c r="J122" i="3"/>
  <c r="D26" i="23"/>
  <c r="J28" i="3"/>
  <c r="L150" i="16"/>
  <c r="L134" i="16"/>
  <c r="J168" i="3"/>
  <c r="P168" i="3" s="1"/>
  <c r="J42" i="3"/>
  <c r="J6" i="3"/>
  <c r="J44" i="16"/>
  <c r="K44" i="16"/>
  <c r="L44" i="16" s="1"/>
  <c r="J179" i="3"/>
  <c r="J283" i="3"/>
  <c r="P283" i="3" s="1"/>
  <c r="P212" i="3"/>
  <c r="P208" i="3"/>
  <c r="P200" i="3"/>
  <c r="P152" i="3"/>
  <c r="P110" i="3"/>
  <c r="P91" i="3"/>
  <c r="P48" i="3"/>
  <c r="J68" i="16"/>
  <c r="K68" i="16"/>
  <c r="L68" i="16" s="1"/>
  <c r="F167" i="20"/>
  <c r="Y244" i="18"/>
  <c r="U233" i="18"/>
  <c r="M229" i="18"/>
  <c r="O229" i="18"/>
  <c r="K146" i="19" s="1"/>
  <c r="R229" i="18" s="1"/>
  <c r="S229" i="18" s="1"/>
  <c r="S227" i="18"/>
  <c r="Y226" i="18"/>
  <c r="S223" i="18"/>
  <c r="W217" i="18"/>
  <c r="P217" i="18"/>
  <c r="X217" i="18"/>
  <c r="S217" i="18"/>
  <c r="V217" i="18"/>
  <c r="Y217" i="18" s="1"/>
  <c r="W209" i="18"/>
  <c r="P209" i="18"/>
  <c r="X209" i="18"/>
  <c r="S209" i="18"/>
  <c r="N209" i="18"/>
  <c r="U209" i="18"/>
  <c r="T199" i="18"/>
  <c r="L189" i="19"/>
  <c r="T171" i="18"/>
  <c r="S169" i="18"/>
  <c r="T169" i="18"/>
  <c r="X154" i="18"/>
  <c r="L276" i="19"/>
  <c r="T99" i="18"/>
  <c r="L119" i="19"/>
  <c r="P119" i="19" s="1"/>
  <c r="T58" i="18"/>
  <c r="L102" i="19"/>
  <c r="T236" i="18"/>
  <c r="U235" i="18"/>
  <c r="Y235" i="18" s="1"/>
  <c r="N235" i="18"/>
  <c r="V235" i="18"/>
  <c r="L167" i="19"/>
  <c r="P167" i="19" s="1"/>
  <c r="T220" i="18"/>
  <c r="U219" i="18"/>
  <c r="N219" i="18"/>
  <c r="V219" i="18"/>
  <c r="O213" i="18"/>
  <c r="K101" i="19" s="1"/>
  <c r="R213" i="18" s="1"/>
  <c r="S213" i="18" s="1"/>
  <c r="T210" i="18"/>
  <c r="L244" i="19"/>
  <c r="T204" i="18"/>
  <c r="L78" i="19"/>
  <c r="T196" i="18"/>
  <c r="L179" i="19"/>
  <c r="P179" i="19" s="1"/>
  <c r="T188" i="18"/>
  <c r="L213" i="19"/>
  <c r="T175" i="18"/>
  <c r="L138" i="19"/>
  <c r="T163" i="18"/>
  <c r="M148" i="18"/>
  <c r="O148" i="18"/>
  <c r="K12" i="19" s="1"/>
  <c r="R148" i="18" s="1"/>
  <c r="S148" i="18" s="1"/>
  <c r="U146" i="18"/>
  <c r="N146" i="18"/>
  <c r="V146" i="18"/>
  <c r="P146" i="18"/>
  <c r="S146" i="18"/>
  <c r="W136" i="18"/>
  <c r="P136" i="18"/>
  <c r="X136" i="18"/>
  <c r="Y136" i="18" s="1"/>
  <c r="N136" i="18"/>
  <c r="S136" i="18"/>
  <c r="M125" i="18"/>
  <c r="O125" i="18"/>
  <c r="K67" i="19" s="1"/>
  <c r="R125" i="18" s="1"/>
  <c r="S125" i="18" s="1"/>
  <c r="M117" i="18"/>
  <c r="O117" i="18"/>
  <c r="K281" i="19" s="1"/>
  <c r="R117" i="18" s="1"/>
  <c r="S117" i="18" s="1"/>
  <c r="N104" i="18"/>
  <c r="V104" i="18"/>
  <c r="W104" i="18"/>
  <c r="P104" i="18"/>
  <c r="S104" i="18"/>
  <c r="L161" i="19"/>
  <c r="P161" i="19" s="1"/>
  <c r="T103" i="18"/>
  <c r="L60" i="19"/>
  <c r="T92" i="18"/>
  <c r="N80" i="18"/>
  <c r="V80" i="18"/>
  <c r="S80" i="18"/>
  <c r="W80" i="18"/>
  <c r="P80" i="18"/>
  <c r="U80" i="18"/>
  <c r="Y67" i="18"/>
  <c r="U60" i="18"/>
  <c r="X60" i="18"/>
  <c r="P60" i="18"/>
  <c r="V60" i="18"/>
  <c r="S60" i="18"/>
  <c r="W60" i="18"/>
  <c r="J52" i="16"/>
  <c r="K52" i="16"/>
  <c r="L52" i="16" s="1"/>
  <c r="P45" i="3"/>
  <c r="F87" i="20"/>
  <c r="F88" i="20" s="1"/>
  <c r="H88" i="20" s="1"/>
  <c r="L103" i="19"/>
  <c r="T237" i="18"/>
  <c r="S235" i="18"/>
  <c r="O234" i="18"/>
  <c r="K148" i="19" s="1"/>
  <c r="R234" i="18" s="1"/>
  <c r="S234" i="18" s="1"/>
  <c r="M234" i="18"/>
  <c r="L150" i="19"/>
  <c r="T221" i="18"/>
  <c r="S219" i="18"/>
  <c r="O218" i="18"/>
  <c r="K314" i="19" s="1"/>
  <c r="R218" i="18" s="1"/>
  <c r="S218" i="18" s="1"/>
  <c r="M218" i="18"/>
  <c r="M208" i="18"/>
  <c r="O208" i="18"/>
  <c r="K99" i="19" s="1"/>
  <c r="R208" i="18" s="1"/>
  <c r="S208" i="18" s="1"/>
  <c r="M200" i="18"/>
  <c r="O200" i="18"/>
  <c r="K237" i="19" s="1"/>
  <c r="R200" i="18" s="1"/>
  <c r="S200" i="18" s="1"/>
  <c r="M192" i="18"/>
  <c r="O192" i="18"/>
  <c r="K178" i="19" s="1"/>
  <c r="R192" i="18" s="1"/>
  <c r="S192" i="18" s="1"/>
  <c r="O185" i="18"/>
  <c r="K149" i="19" s="1"/>
  <c r="R185" i="18" s="1"/>
  <c r="S185" i="18" s="1"/>
  <c r="M185" i="18"/>
  <c r="U177" i="18"/>
  <c r="P177" i="18"/>
  <c r="X177" i="18"/>
  <c r="N177" i="18"/>
  <c r="Z177" i="18"/>
  <c r="M173" i="18"/>
  <c r="O173" i="18"/>
  <c r="K190" i="19" s="1"/>
  <c r="R173" i="18" s="1"/>
  <c r="S173" i="18" s="1"/>
  <c r="U170" i="18"/>
  <c r="N170" i="18"/>
  <c r="V170" i="18"/>
  <c r="P170" i="18"/>
  <c r="S170" i="18"/>
  <c r="L40" i="19"/>
  <c r="T161" i="18"/>
  <c r="W152" i="18"/>
  <c r="Y152" i="18" s="1"/>
  <c r="P152" i="18"/>
  <c r="X152" i="18"/>
  <c r="N152" i="18"/>
  <c r="S152" i="18"/>
  <c r="Y149" i="18"/>
  <c r="X146" i="18"/>
  <c r="N142" i="18"/>
  <c r="V142" i="18"/>
  <c r="P142" i="18"/>
  <c r="S142" i="18"/>
  <c r="L164" i="19"/>
  <c r="P164" i="19" s="1"/>
  <c r="T139" i="18"/>
  <c r="Y137" i="18"/>
  <c r="L220" i="19"/>
  <c r="T119" i="18"/>
  <c r="L80" i="19"/>
  <c r="P80" i="19" s="1"/>
  <c r="T111" i="18"/>
  <c r="U104" i="18"/>
  <c r="M93" i="18"/>
  <c r="O93" i="18"/>
  <c r="K55" i="19" s="1"/>
  <c r="R93" i="18" s="1"/>
  <c r="S93" i="18" s="1"/>
  <c r="X80" i="18"/>
  <c r="M73" i="18"/>
  <c r="O73" i="18"/>
  <c r="K69" i="19" s="1"/>
  <c r="R73" i="18" s="1"/>
  <c r="Y62" i="18"/>
  <c r="L212" i="19"/>
  <c r="P212" i="19" s="1"/>
  <c r="T212" i="18"/>
  <c r="U211" i="18"/>
  <c r="N211" i="18"/>
  <c r="V211" i="18"/>
  <c r="U207" i="18"/>
  <c r="V207" i="18"/>
  <c r="N207" i="18"/>
  <c r="W207" i="18"/>
  <c r="X207" i="18"/>
  <c r="L97" i="19"/>
  <c r="T205" i="18"/>
  <c r="L240" i="19"/>
  <c r="T202" i="18"/>
  <c r="U199" i="18"/>
  <c r="V199" i="18"/>
  <c r="N199" i="18"/>
  <c r="W199" i="18"/>
  <c r="X199" i="18"/>
  <c r="L236" i="19"/>
  <c r="T197" i="18"/>
  <c r="L247" i="19"/>
  <c r="T194" i="18"/>
  <c r="U191" i="18"/>
  <c r="V191" i="18"/>
  <c r="N191" i="18"/>
  <c r="W191" i="18"/>
  <c r="X191" i="18"/>
  <c r="L311" i="19"/>
  <c r="P311" i="19" s="1"/>
  <c r="T189" i="18"/>
  <c r="M177" i="18"/>
  <c r="O177" i="18"/>
  <c r="K253" i="19" s="1"/>
  <c r="R177" i="18" s="1"/>
  <c r="S177" i="18" s="1"/>
  <c r="M164" i="18"/>
  <c r="O164" i="18"/>
  <c r="K41" i="19" s="1"/>
  <c r="R164" i="18" s="1"/>
  <c r="S164" i="18" s="1"/>
  <c r="U162" i="18"/>
  <c r="N162" i="18"/>
  <c r="V162" i="18"/>
  <c r="P162" i="18"/>
  <c r="S162" i="18"/>
  <c r="O152" i="18"/>
  <c r="K284" i="19" s="1"/>
  <c r="R152" i="18" s="1"/>
  <c r="M152" i="18"/>
  <c r="L166" i="19"/>
  <c r="P166" i="19" s="1"/>
  <c r="T147" i="18"/>
  <c r="L283" i="19"/>
  <c r="P283" i="19" s="1"/>
  <c r="T84" i="18"/>
  <c r="L57" i="19"/>
  <c r="T47" i="18"/>
  <c r="O45" i="18"/>
  <c r="K51" i="19" s="1"/>
  <c r="R45" i="18" s="1"/>
  <c r="M45" i="18"/>
  <c r="P285" i="3"/>
  <c r="J164" i="3"/>
  <c r="P164" i="3" s="1"/>
  <c r="J156" i="3"/>
  <c r="L131" i="19"/>
  <c r="P131" i="19" s="1"/>
  <c r="T245" i="18"/>
  <c r="N242" i="18"/>
  <c r="V242" i="18"/>
  <c r="W242" i="18"/>
  <c r="Y242" i="18" s="1"/>
  <c r="X242" i="18"/>
  <c r="P240" i="18"/>
  <c r="X240" i="18"/>
  <c r="Y240" i="18" s="1"/>
  <c r="N231" i="18"/>
  <c r="W231" i="18"/>
  <c r="X231" i="18"/>
  <c r="Y231" i="18" s="1"/>
  <c r="T230" i="18"/>
  <c r="N226" i="18"/>
  <c r="V226" i="18"/>
  <c r="W226" i="18"/>
  <c r="X226" i="18"/>
  <c r="P224" i="18"/>
  <c r="X224" i="18"/>
  <c r="Y224" i="18" s="1"/>
  <c r="N215" i="18"/>
  <c r="W215" i="18"/>
  <c r="Y215" i="18" s="1"/>
  <c r="X215" i="18"/>
  <c r="T214" i="18"/>
  <c r="S207" i="18"/>
  <c r="M203" i="18"/>
  <c r="O203" i="18"/>
  <c r="K243" i="19" s="1"/>
  <c r="R203" i="18" s="1"/>
  <c r="S203" i="18" s="1"/>
  <c r="S199" i="18"/>
  <c r="M195" i="18"/>
  <c r="O195" i="18"/>
  <c r="K93" i="19" s="1"/>
  <c r="R195" i="18" s="1"/>
  <c r="S195" i="18" s="1"/>
  <c r="S191" i="18"/>
  <c r="U187" i="18"/>
  <c r="Y187" i="18" s="1"/>
  <c r="N187" i="18"/>
  <c r="V187" i="18"/>
  <c r="P187" i="18"/>
  <c r="L245" i="19"/>
  <c r="T186" i="18"/>
  <c r="N183" i="18"/>
  <c r="V183" i="18"/>
  <c r="X183" i="18"/>
  <c r="Y183" i="18" s="1"/>
  <c r="P183" i="18"/>
  <c r="V177" i="18"/>
  <c r="L198" i="19"/>
  <c r="P198" i="19" s="1"/>
  <c r="T174" i="18"/>
  <c r="X170" i="18"/>
  <c r="W168" i="18"/>
  <c r="Y168" i="18" s="1"/>
  <c r="P168" i="18"/>
  <c r="X168" i="18"/>
  <c r="N168" i="18"/>
  <c r="O160" i="18"/>
  <c r="K187" i="19" s="1"/>
  <c r="R160" i="18" s="1"/>
  <c r="M160" i="18"/>
  <c r="L159" i="19"/>
  <c r="P159" i="19" s="1"/>
  <c r="T155" i="18"/>
  <c r="Y142" i="18"/>
  <c r="L11" i="19"/>
  <c r="P11" i="19" s="1"/>
  <c r="T137" i="18"/>
  <c r="M133" i="18"/>
  <c r="O133" i="18"/>
  <c r="K173" i="19" s="1"/>
  <c r="R133" i="18" s="1"/>
  <c r="S133" i="18" s="1"/>
  <c r="W130" i="18"/>
  <c r="S130" i="18"/>
  <c r="V130" i="18"/>
  <c r="Y130" i="18" s="1"/>
  <c r="N130" i="18"/>
  <c r="X130" i="18"/>
  <c r="P130" i="18"/>
  <c r="S124" i="18"/>
  <c r="T124" i="18"/>
  <c r="T115" i="18"/>
  <c r="Y75" i="18"/>
  <c r="O66" i="18"/>
  <c r="K64" i="19" s="1"/>
  <c r="R66" i="18" s="1"/>
  <c r="M66" i="18"/>
  <c r="J29" i="3"/>
  <c r="F65" i="20"/>
  <c r="M210" i="18"/>
  <c r="M202" i="18"/>
  <c r="M194" i="18"/>
  <c r="U184" i="18"/>
  <c r="Y184" i="18" s="1"/>
  <c r="P184" i="18"/>
  <c r="X184" i="18"/>
  <c r="Y180" i="18"/>
  <c r="X175" i="18"/>
  <c r="X171" i="18"/>
  <c r="N171" i="18"/>
  <c r="M169" i="18"/>
  <c r="N167" i="18"/>
  <c r="X163" i="18"/>
  <c r="N163" i="18"/>
  <c r="M161" i="18"/>
  <c r="N159" i="18"/>
  <c r="X155" i="18"/>
  <c r="N155" i="18"/>
  <c r="M153" i="18"/>
  <c r="N151" i="18"/>
  <c r="X147" i="18"/>
  <c r="Y147" i="18" s="1"/>
  <c r="N147" i="18"/>
  <c r="M145" i="18"/>
  <c r="N143" i="18"/>
  <c r="X139" i="18"/>
  <c r="N139" i="18"/>
  <c r="M137" i="18"/>
  <c r="N135" i="18"/>
  <c r="Y128" i="18"/>
  <c r="L85" i="19"/>
  <c r="P85" i="19" s="1"/>
  <c r="T127" i="18"/>
  <c r="O126" i="18"/>
  <c r="K217" i="19" s="1"/>
  <c r="R126" i="18" s="1"/>
  <c r="S126" i="18" s="1"/>
  <c r="L174" i="19"/>
  <c r="P174" i="19" s="1"/>
  <c r="T120" i="18"/>
  <c r="O97" i="18"/>
  <c r="K275" i="19" s="1"/>
  <c r="R97" i="18" s="1"/>
  <c r="S97" i="18" s="1"/>
  <c r="Y94" i="18"/>
  <c r="L309" i="19"/>
  <c r="P309" i="19" s="1"/>
  <c r="L273" i="19"/>
  <c r="T68" i="18"/>
  <c r="L251" i="19"/>
  <c r="P251" i="19" s="1"/>
  <c r="T56" i="18"/>
  <c r="D32" i="23"/>
  <c r="C17" i="23"/>
  <c r="F17" i="23"/>
  <c r="D23" i="23"/>
  <c r="J25" i="3"/>
  <c r="K8" i="3"/>
  <c r="N8" i="3" s="1"/>
  <c r="P8" i="3" s="1"/>
  <c r="K12" i="3"/>
  <c r="N12" i="3" s="1"/>
  <c r="P12" i="3" s="1"/>
  <c r="K16" i="3"/>
  <c r="N16" i="3" s="1"/>
  <c r="P16" i="3" s="1"/>
  <c r="K26" i="3"/>
  <c r="N26" i="3" s="1"/>
  <c r="P26" i="3" s="1"/>
  <c r="K27" i="3"/>
  <c r="N27" i="3" s="1"/>
  <c r="P27" i="3" s="1"/>
  <c r="K28" i="3"/>
  <c r="N28" i="3" s="1"/>
  <c r="K36" i="3"/>
  <c r="N36" i="3" s="1"/>
  <c r="K73" i="3"/>
  <c r="N73" i="3" s="1"/>
  <c r="P73" i="3" s="1"/>
  <c r="K74" i="3"/>
  <c r="N74" i="3" s="1"/>
  <c r="P74" i="3" s="1"/>
  <c r="K75" i="3"/>
  <c r="N75" i="3" s="1"/>
  <c r="P75" i="3" s="1"/>
  <c r="K80" i="3"/>
  <c r="N80" i="3" s="1"/>
  <c r="P80" i="3" s="1"/>
  <c r="S244" i="18"/>
  <c r="S236" i="18"/>
  <c r="S228" i="18"/>
  <c r="S220" i="18"/>
  <c r="S212" i="18"/>
  <c r="S204" i="18"/>
  <c r="W175" i="18"/>
  <c r="Y175" i="18" s="1"/>
  <c r="W171" i="18"/>
  <c r="W163" i="18"/>
  <c r="Y163" i="18" s="1"/>
  <c r="W155" i="18"/>
  <c r="W147" i="18"/>
  <c r="P19" i="19"/>
  <c r="W139" i="18"/>
  <c r="Y134" i="18"/>
  <c r="U132" i="18"/>
  <c r="Y132" i="18" s="1"/>
  <c r="V132" i="18"/>
  <c r="P132" i="18"/>
  <c r="M131" i="18"/>
  <c r="O99" i="18"/>
  <c r="K276" i="19" s="1"/>
  <c r="R99" i="18" s="1"/>
  <c r="S99" i="18" s="1"/>
  <c r="M99" i="18"/>
  <c r="Y95" i="18"/>
  <c r="O89" i="18"/>
  <c r="K185" i="19" s="1"/>
  <c r="R89" i="18" s="1"/>
  <c r="S89" i="18" s="1"/>
  <c r="Y86" i="18"/>
  <c r="L160" i="19"/>
  <c r="P160" i="19" s="1"/>
  <c r="M57" i="18"/>
  <c r="O57" i="18"/>
  <c r="K70" i="19" s="1"/>
  <c r="R57" i="18" s="1"/>
  <c r="S57" i="18" s="1"/>
  <c r="L38" i="19"/>
  <c r="T8" i="18"/>
  <c r="Y6" i="18"/>
  <c r="N210" i="18"/>
  <c r="V210" i="18"/>
  <c r="Y210" i="18" s="1"/>
  <c r="W210" i="18"/>
  <c r="N202" i="18"/>
  <c r="V202" i="18"/>
  <c r="Y202" i="18" s="1"/>
  <c r="W202" i="18"/>
  <c r="N194" i="18"/>
  <c r="V194" i="18"/>
  <c r="Y194" i="18" s="1"/>
  <c r="W194" i="18"/>
  <c r="Y171" i="18"/>
  <c r="U167" i="18"/>
  <c r="Y167" i="18" s="1"/>
  <c r="P167" i="18"/>
  <c r="X167" i="18"/>
  <c r="U159" i="18"/>
  <c r="Y159" i="18" s="1"/>
  <c r="P159" i="18"/>
  <c r="X159" i="18"/>
  <c r="Y155" i="18"/>
  <c r="U151" i="18"/>
  <c r="Y151" i="18" s="1"/>
  <c r="P151" i="18"/>
  <c r="X151" i="18"/>
  <c r="U143" i="18"/>
  <c r="Y143" i="18" s="1"/>
  <c r="P143" i="18"/>
  <c r="X143" i="18"/>
  <c r="Y139" i="18"/>
  <c r="L86" i="19"/>
  <c r="P86" i="19" s="1"/>
  <c r="T128" i="18"/>
  <c r="O115" i="18"/>
  <c r="K66" i="19" s="1"/>
  <c r="R115" i="18" s="1"/>
  <c r="M115" i="18"/>
  <c r="W114" i="18"/>
  <c r="P114" i="18"/>
  <c r="X114" i="18"/>
  <c r="N114" i="18"/>
  <c r="O106" i="18"/>
  <c r="K285" i="19" s="1"/>
  <c r="R106" i="18" s="1"/>
  <c r="S106" i="18" s="1"/>
  <c r="M106" i="18"/>
  <c r="O98" i="18"/>
  <c r="K109" i="19" s="1"/>
  <c r="R98" i="18" s="1"/>
  <c r="S98" i="18" s="1"/>
  <c r="M98" i="18"/>
  <c r="O91" i="18"/>
  <c r="K122" i="19" s="1"/>
  <c r="R91" i="18" s="1"/>
  <c r="S91" i="18" s="1"/>
  <c r="M91" i="18"/>
  <c r="L271" i="19"/>
  <c r="T67" i="18"/>
  <c r="U53" i="18"/>
  <c r="V53" i="18"/>
  <c r="S53" i="18"/>
  <c r="X53" i="18"/>
  <c r="N53" i="18"/>
  <c r="L268" i="19"/>
  <c r="Y49" i="18"/>
  <c r="S171" i="18"/>
  <c r="S163" i="18"/>
  <c r="S155" i="18"/>
  <c r="S147" i="18"/>
  <c r="S139" i="18"/>
  <c r="U135" i="18"/>
  <c r="Y135" i="18" s="1"/>
  <c r="P135" i="18"/>
  <c r="X135" i="18"/>
  <c r="O123" i="18"/>
  <c r="K88" i="19" s="1"/>
  <c r="R123" i="18" s="1"/>
  <c r="T123" i="18" s="1"/>
  <c r="M123" i="18"/>
  <c r="W122" i="18"/>
  <c r="P122" i="18"/>
  <c r="X122" i="18"/>
  <c r="Y122" i="18" s="1"/>
  <c r="N122" i="18"/>
  <c r="M109" i="18"/>
  <c r="O109" i="18"/>
  <c r="K292" i="19" s="1"/>
  <c r="R109" i="18" s="1"/>
  <c r="S109" i="18" s="1"/>
  <c r="Y103" i="18"/>
  <c r="O90" i="18"/>
  <c r="K79" i="19" s="1"/>
  <c r="R90" i="18" s="1"/>
  <c r="S90" i="18" s="1"/>
  <c r="M90" i="18"/>
  <c r="O83" i="18"/>
  <c r="K309" i="19" s="1"/>
  <c r="R83" i="18" s="1"/>
  <c r="S83" i="18" s="1"/>
  <c r="M83" i="18"/>
  <c r="S143" i="18"/>
  <c r="S135" i="18"/>
  <c r="Y117" i="18"/>
  <c r="V114" i="18"/>
  <c r="Y114" i="18" s="1"/>
  <c r="N96" i="18"/>
  <c r="V96" i="18"/>
  <c r="Y96" i="18" s="1"/>
  <c r="S96" i="18"/>
  <c r="W96" i="18"/>
  <c r="O82" i="18"/>
  <c r="K279" i="19" s="1"/>
  <c r="R82" i="18" s="1"/>
  <c r="S82" i="18" s="1"/>
  <c r="M82" i="18"/>
  <c r="O75" i="18"/>
  <c r="K160" i="19" s="1"/>
  <c r="R75" i="18" s="1"/>
  <c r="S75" i="18" s="1"/>
  <c r="M75" i="18"/>
  <c r="Y71" i="18"/>
  <c r="U55" i="18"/>
  <c r="V55" i="18"/>
  <c r="N55" i="18"/>
  <c r="P55" i="18"/>
  <c r="S55" i="18"/>
  <c r="W55" i="18"/>
  <c r="W53" i="18"/>
  <c r="L49" i="19"/>
  <c r="T43" i="18"/>
  <c r="S42" i="18"/>
  <c r="T42" i="18"/>
  <c r="N123" i="18"/>
  <c r="V123" i="18"/>
  <c r="Y123" i="18" s="1"/>
  <c r="W123" i="18"/>
  <c r="P331" i="19"/>
  <c r="N115" i="18"/>
  <c r="V115" i="18"/>
  <c r="W115" i="18"/>
  <c r="Y115" i="18" s="1"/>
  <c r="U100" i="18"/>
  <c r="V100" i="18"/>
  <c r="W98" i="18"/>
  <c r="Y98" i="18" s="1"/>
  <c r="P98" i="18"/>
  <c r="X98" i="18"/>
  <c r="P93" i="18"/>
  <c r="U92" i="18"/>
  <c r="N92" i="18"/>
  <c r="V92" i="18"/>
  <c r="W90" i="18"/>
  <c r="Y90" i="18" s="1"/>
  <c r="P90" i="18"/>
  <c r="X90" i="18"/>
  <c r="P85" i="18"/>
  <c r="U84" i="18"/>
  <c r="N84" i="18"/>
  <c r="V84" i="18"/>
  <c r="W82" i="18"/>
  <c r="Y82" i="18" s="1"/>
  <c r="P82" i="18"/>
  <c r="X82" i="18"/>
  <c r="P77" i="18"/>
  <c r="U76" i="18"/>
  <c r="N76" i="18"/>
  <c r="V76" i="18"/>
  <c r="W74" i="18"/>
  <c r="Y74" i="18" s="1"/>
  <c r="P74" i="18"/>
  <c r="X74" i="18"/>
  <c r="P69" i="18"/>
  <c r="U68" i="18"/>
  <c r="Y68" i="18" s="1"/>
  <c r="N68" i="18"/>
  <c r="V68" i="18"/>
  <c r="W66" i="18"/>
  <c r="P66" i="18"/>
  <c r="X66" i="18"/>
  <c r="O56" i="18"/>
  <c r="K251" i="19" s="1"/>
  <c r="R56" i="18" s="1"/>
  <c r="S56" i="18" s="1"/>
  <c r="O52" i="18"/>
  <c r="K268" i="19" s="1"/>
  <c r="R52" i="18" s="1"/>
  <c r="S52" i="18" s="1"/>
  <c r="Y51" i="18"/>
  <c r="O46" i="18"/>
  <c r="K53" i="19" s="1"/>
  <c r="R46" i="18" s="1"/>
  <c r="M46" i="18"/>
  <c r="P16" i="18"/>
  <c r="X16" i="18"/>
  <c r="S16" i="18"/>
  <c r="U16" i="18"/>
  <c r="V16" i="18"/>
  <c r="W16" i="18"/>
  <c r="P12" i="18"/>
  <c r="X12" i="18"/>
  <c r="S12" i="18"/>
  <c r="U12" i="18"/>
  <c r="W12" i="18"/>
  <c r="Y7" i="18"/>
  <c r="W186" i="18"/>
  <c r="T181" i="18"/>
  <c r="W178" i="18"/>
  <c r="W174" i="18"/>
  <c r="W169" i="18"/>
  <c r="T164" i="18"/>
  <c r="W161" i="18"/>
  <c r="T156" i="18"/>
  <c r="W153" i="18"/>
  <c r="W145" i="18"/>
  <c r="T140" i="18"/>
  <c r="W137" i="18"/>
  <c r="P131" i="18"/>
  <c r="P125" i="18"/>
  <c r="S123" i="18"/>
  <c r="P117" i="18"/>
  <c r="S115" i="18"/>
  <c r="P109" i="18"/>
  <c r="U105" i="18"/>
  <c r="P105" i="18"/>
  <c r="X105" i="18"/>
  <c r="Y101" i="18"/>
  <c r="N97" i="18"/>
  <c r="X93" i="18"/>
  <c r="N93" i="18"/>
  <c r="N89" i="18"/>
  <c r="T86" i="18"/>
  <c r="X85" i="18"/>
  <c r="N85" i="18"/>
  <c r="N81" i="18"/>
  <c r="X77" i="18"/>
  <c r="N77" i="18"/>
  <c r="S74" i="18"/>
  <c r="N73" i="18"/>
  <c r="T70" i="18"/>
  <c r="X69" i="18"/>
  <c r="N69" i="18"/>
  <c r="S66" i="18"/>
  <c r="P32" i="18"/>
  <c r="X32" i="18"/>
  <c r="S32" i="18"/>
  <c r="U32" i="18"/>
  <c r="V32" i="18"/>
  <c r="W32" i="18"/>
  <c r="P28" i="18"/>
  <c r="X28" i="18"/>
  <c r="S28" i="18"/>
  <c r="U28" i="18"/>
  <c r="Y28" i="18" s="1"/>
  <c r="W28" i="18"/>
  <c r="V186" i="18"/>
  <c r="V178" i="18"/>
  <c r="Y178" i="18" s="1"/>
  <c r="V174" i="18"/>
  <c r="Y174" i="18" s="1"/>
  <c r="V169" i="18"/>
  <c r="Y169" i="18" s="1"/>
  <c r="V161" i="18"/>
  <c r="Y161" i="18" s="1"/>
  <c r="V153" i="18"/>
  <c r="Y153" i="18" s="1"/>
  <c r="V145" i="18"/>
  <c r="Y145" i="18" s="1"/>
  <c r="V137" i="18"/>
  <c r="M130" i="18"/>
  <c r="P129" i="18"/>
  <c r="X129" i="18"/>
  <c r="Y129" i="18" s="1"/>
  <c r="L217" i="19"/>
  <c r="T126" i="18"/>
  <c r="U124" i="18"/>
  <c r="Y124" i="18" s="1"/>
  <c r="N124" i="18"/>
  <c r="V124" i="18"/>
  <c r="M122" i="18"/>
  <c r="P121" i="18"/>
  <c r="X121" i="18"/>
  <c r="Y121" i="18" s="1"/>
  <c r="L72" i="19"/>
  <c r="T118" i="18"/>
  <c r="U116" i="18"/>
  <c r="Y116" i="18" s="1"/>
  <c r="N116" i="18"/>
  <c r="V116" i="18"/>
  <c r="M114" i="18"/>
  <c r="P113" i="18"/>
  <c r="X113" i="18"/>
  <c r="Y113" i="18" s="1"/>
  <c r="L162" i="19"/>
  <c r="P162" i="19" s="1"/>
  <c r="T110" i="18"/>
  <c r="S101" i="18"/>
  <c r="P100" i="18"/>
  <c r="W93" i="18"/>
  <c r="S92" i="18"/>
  <c r="W85" i="18"/>
  <c r="Y85" i="18" s="1"/>
  <c r="S84" i="18"/>
  <c r="W77" i="18"/>
  <c r="Y77" i="18" s="1"/>
  <c r="S76" i="18"/>
  <c r="W69" i="18"/>
  <c r="S68" i="18"/>
  <c r="U63" i="18"/>
  <c r="X63" i="18"/>
  <c r="P63" i="18"/>
  <c r="W58" i="18"/>
  <c r="S58" i="18"/>
  <c r="V58" i="18"/>
  <c r="Y58" i="18" s="1"/>
  <c r="N58" i="18"/>
  <c r="X58" i="18"/>
  <c r="Y56" i="18"/>
  <c r="U47" i="18"/>
  <c r="N47" i="18"/>
  <c r="V47" i="18"/>
  <c r="X47" i="18"/>
  <c r="N43" i="18"/>
  <c r="V43" i="18"/>
  <c r="Y43" i="18" s="1"/>
  <c r="S43" i="18"/>
  <c r="W43" i="18"/>
  <c r="T31" i="18"/>
  <c r="Y22" i="18"/>
  <c r="P20" i="18"/>
  <c r="X20" i="18"/>
  <c r="S20" i="18"/>
  <c r="U20" i="18"/>
  <c r="W20" i="18"/>
  <c r="N8" i="18"/>
  <c r="V8" i="18"/>
  <c r="Y8" i="18" s="1"/>
  <c r="S8" i="18"/>
  <c r="W8" i="18"/>
  <c r="O5" i="18"/>
  <c r="W2" i="18"/>
  <c r="P2" i="18"/>
  <c r="X2" i="18"/>
  <c r="N2" i="18"/>
  <c r="S2" i="18"/>
  <c r="U2" i="18"/>
  <c r="U97" i="18"/>
  <c r="Y97" i="18" s="1"/>
  <c r="P97" i="18"/>
  <c r="X97" i="18"/>
  <c r="Y93" i="18"/>
  <c r="U89" i="18"/>
  <c r="P89" i="18"/>
  <c r="X89" i="18"/>
  <c r="U81" i="18"/>
  <c r="Y81" i="18" s="1"/>
  <c r="P81" i="18"/>
  <c r="X81" i="18"/>
  <c r="U73" i="18"/>
  <c r="P73" i="18"/>
  <c r="X73" i="18"/>
  <c r="Y69" i="18"/>
  <c r="P65" i="18"/>
  <c r="U65" i="18"/>
  <c r="Y65" i="18" s="1"/>
  <c r="X65" i="18"/>
  <c r="U61" i="18"/>
  <c r="Y61" i="18" s="1"/>
  <c r="X61" i="18"/>
  <c r="P61" i="18"/>
  <c r="P107" i="19"/>
  <c r="Y38" i="18"/>
  <c r="P36" i="18"/>
  <c r="X36" i="18"/>
  <c r="S36" i="18"/>
  <c r="U36" i="18"/>
  <c r="W36" i="18"/>
  <c r="L36" i="19"/>
  <c r="T4" i="18"/>
  <c r="N131" i="18"/>
  <c r="V131" i="18"/>
  <c r="W106" i="18"/>
  <c r="P106" i="18"/>
  <c r="X106" i="18"/>
  <c r="L305" i="19"/>
  <c r="P305" i="19" s="1"/>
  <c r="T101" i="18"/>
  <c r="X100" i="18"/>
  <c r="S73" i="18"/>
  <c r="S65" i="18"/>
  <c r="S61" i="18"/>
  <c r="P57" i="18"/>
  <c r="X57" i="18"/>
  <c r="U57" i="18"/>
  <c r="V57" i="18"/>
  <c r="N51" i="18"/>
  <c r="V51" i="18"/>
  <c r="S51" i="18"/>
  <c r="Y26" i="18"/>
  <c r="L267" i="19"/>
  <c r="W45" i="18"/>
  <c r="Y45" i="18" s="1"/>
  <c r="P45" i="18"/>
  <c r="X45" i="18"/>
  <c r="P26" i="18"/>
  <c r="X26" i="18"/>
  <c r="S26" i="18"/>
  <c r="P10" i="18"/>
  <c r="X10" i="18"/>
  <c r="S10" i="18"/>
  <c r="P5" i="18"/>
  <c r="U4" i="18"/>
  <c r="N4" i="18"/>
  <c r="V4" i="18"/>
  <c r="L96" i="19"/>
  <c r="M167" i="8"/>
  <c r="N167" i="8" s="1"/>
  <c r="W107" i="18"/>
  <c r="T102" i="18"/>
  <c r="W99" i="18"/>
  <c r="T94" i="18"/>
  <c r="W91" i="18"/>
  <c r="W83" i="18"/>
  <c r="T78" i="18"/>
  <c r="W75" i="18"/>
  <c r="W67" i="18"/>
  <c r="P59" i="18"/>
  <c r="S45" i="18"/>
  <c r="N44" i="18"/>
  <c r="P30" i="18"/>
  <c r="X30" i="18"/>
  <c r="S30" i="18"/>
  <c r="T25" i="18"/>
  <c r="P14" i="18"/>
  <c r="X14" i="18"/>
  <c r="S14" i="18"/>
  <c r="N9" i="18"/>
  <c r="T6" i="18"/>
  <c r="X5" i="18"/>
  <c r="N5" i="18"/>
  <c r="K333" i="19"/>
  <c r="P325" i="19"/>
  <c r="P120" i="19"/>
  <c r="I315" i="1"/>
  <c r="I293" i="1"/>
  <c r="Q329" i="1"/>
  <c r="R329" i="1"/>
  <c r="R325" i="1"/>
  <c r="Q325" i="1"/>
  <c r="R243" i="1"/>
  <c r="M175" i="8"/>
  <c r="N175" i="8" s="1"/>
  <c r="V107" i="18"/>
  <c r="Y107" i="18" s="1"/>
  <c r="V99" i="18"/>
  <c r="Y99" i="18" s="1"/>
  <c r="V91" i="18"/>
  <c r="Y91" i="18" s="1"/>
  <c r="V83" i="18"/>
  <c r="Y83" i="18" s="1"/>
  <c r="V75" i="18"/>
  <c r="V67" i="18"/>
  <c r="M58" i="18"/>
  <c r="L269" i="19"/>
  <c r="T49" i="18"/>
  <c r="L47" i="19"/>
  <c r="T41" i="18"/>
  <c r="P40" i="18"/>
  <c r="X40" i="18"/>
  <c r="Y40" i="18" s="1"/>
  <c r="S40" i="18"/>
  <c r="W26" i="18"/>
  <c r="P24" i="18"/>
  <c r="X24" i="18"/>
  <c r="S24" i="18"/>
  <c r="W10" i="18"/>
  <c r="Y10" i="18" s="1"/>
  <c r="W5" i="18"/>
  <c r="Y5" i="18" s="1"/>
  <c r="S4" i="18"/>
  <c r="P315" i="19"/>
  <c r="P176" i="19"/>
  <c r="M40" i="8"/>
  <c r="N40" i="8" s="1"/>
  <c r="R301" i="1"/>
  <c r="P48" i="18"/>
  <c r="U44" i="18"/>
  <c r="Y44" i="18" s="1"/>
  <c r="P44" i="18"/>
  <c r="X44" i="18"/>
  <c r="P34" i="18"/>
  <c r="X34" i="18"/>
  <c r="Y34" i="18" s="1"/>
  <c r="S34" i="18"/>
  <c r="V26" i="18"/>
  <c r="P18" i="18"/>
  <c r="X18" i="18"/>
  <c r="Y18" i="18" s="1"/>
  <c r="S18" i="18"/>
  <c r="U9" i="18"/>
  <c r="P9" i="18"/>
  <c r="X9" i="18"/>
  <c r="I21" i="1"/>
  <c r="I145" i="1"/>
  <c r="I268" i="1"/>
  <c r="A535" i="5" s="1"/>
  <c r="C536" i="5" s="1"/>
  <c r="I48" i="1"/>
  <c r="Q290" i="1"/>
  <c r="R290" i="1"/>
  <c r="P213" i="1"/>
  <c r="M142" i="8"/>
  <c r="N142" i="8" s="1"/>
  <c r="N59" i="18"/>
  <c r="V59" i="18"/>
  <c r="Y59" i="18" s="1"/>
  <c r="X48" i="18"/>
  <c r="Y48" i="18" s="1"/>
  <c r="N48" i="18"/>
  <c r="S44" i="18"/>
  <c r="P38" i="18"/>
  <c r="X38" i="18"/>
  <c r="S38" i="18"/>
  <c r="V30" i="18"/>
  <c r="Y30" i="18" s="1"/>
  <c r="W24" i="18"/>
  <c r="Y24" i="18" s="1"/>
  <c r="P22" i="18"/>
  <c r="X22" i="18"/>
  <c r="S22" i="18"/>
  <c r="V14" i="18"/>
  <c r="Y14" i="18" s="1"/>
  <c r="S9" i="18"/>
  <c r="P324" i="19"/>
  <c r="P232" i="19"/>
  <c r="I174" i="1"/>
  <c r="A431" i="5" s="1"/>
  <c r="C433" i="5" s="1"/>
  <c r="I141" i="1"/>
  <c r="I53" i="1"/>
  <c r="Q162" i="1"/>
  <c r="R162" i="1"/>
  <c r="Q152" i="1"/>
  <c r="P227" i="19"/>
  <c r="L56" i="19"/>
  <c r="I59" i="1"/>
  <c r="N46" i="8"/>
  <c r="Q308" i="1"/>
  <c r="R308" i="1"/>
  <c r="M46" i="8"/>
  <c r="Q305" i="1"/>
  <c r="P252" i="1"/>
  <c r="R252" i="1"/>
  <c r="Q204" i="1"/>
  <c r="S196" i="1"/>
  <c r="T196" i="1"/>
  <c r="P128" i="19"/>
  <c r="P123" i="19"/>
  <c r="P262" i="19"/>
  <c r="P116" i="19"/>
  <c r="I152" i="1"/>
  <c r="I23" i="1"/>
  <c r="J206" i="8"/>
  <c r="R247" i="1"/>
  <c r="Q247" i="1"/>
  <c r="V3" i="18"/>
  <c r="P259" i="19"/>
  <c r="P231" i="19"/>
  <c r="P175" i="19"/>
  <c r="I178" i="1"/>
  <c r="Q149" i="1"/>
  <c r="R149" i="1"/>
  <c r="M31" i="8"/>
  <c r="I328" i="1"/>
  <c r="Q322" i="1"/>
  <c r="R257" i="1"/>
  <c r="Q257" i="1"/>
  <c r="P233" i="1"/>
  <c r="R233" i="1" s="1"/>
  <c r="R199" i="1"/>
  <c r="Q199" i="1"/>
  <c r="L129" i="19"/>
  <c r="P129" i="19" s="1"/>
  <c r="I133" i="1"/>
  <c r="Q133" i="1" s="1"/>
  <c r="I94" i="1"/>
  <c r="I226" i="1"/>
  <c r="I264" i="1"/>
  <c r="I122" i="1"/>
  <c r="I327" i="1"/>
  <c r="R305" i="1"/>
  <c r="Q301" i="1"/>
  <c r="X49" i="18"/>
  <c r="X41" i="18"/>
  <c r="Y41" i="18" s="1"/>
  <c r="T37" i="18"/>
  <c r="T35" i="18"/>
  <c r="T33" i="18"/>
  <c r="T27" i="18"/>
  <c r="T23" i="18"/>
  <c r="T21" i="18"/>
  <c r="T19" i="18"/>
  <c r="T17" i="18"/>
  <c r="T13" i="18"/>
  <c r="P263" i="19"/>
  <c r="I175" i="1"/>
  <c r="I283" i="1"/>
  <c r="I131" i="1"/>
  <c r="R221" i="1"/>
  <c r="M74" i="8"/>
  <c r="N74" i="8" s="1"/>
  <c r="R322" i="1"/>
  <c r="P322" i="1"/>
  <c r="P118" i="19"/>
  <c r="P22" i="19"/>
  <c r="R203" i="1"/>
  <c r="M201" i="8"/>
  <c r="N201" i="8" s="1"/>
  <c r="M193" i="8"/>
  <c r="N193" i="8" s="1"/>
  <c r="P97" i="1"/>
  <c r="M140" i="8"/>
  <c r="N140" i="8" s="1"/>
  <c r="I202" i="1"/>
  <c r="P296" i="1"/>
  <c r="R296" i="1" s="1"/>
  <c r="I265" i="1"/>
  <c r="I311" i="1"/>
  <c r="M66" i="8"/>
  <c r="N66" i="8" s="1"/>
  <c r="I55" i="1"/>
  <c r="R9" i="1"/>
  <c r="M44" i="8"/>
  <c r="N44" i="8" s="1"/>
  <c r="I74" i="1"/>
  <c r="Q312" i="1"/>
  <c r="R312" i="1"/>
  <c r="Q310" i="1"/>
  <c r="R307" i="1"/>
  <c r="N288" i="1"/>
  <c r="P269" i="1"/>
  <c r="Q251" i="1"/>
  <c r="R251" i="1"/>
  <c r="Q239" i="1"/>
  <c r="R239" i="1"/>
  <c r="Q206" i="1"/>
  <c r="R198" i="1"/>
  <c r="P198" i="1"/>
  <c r="P110" i="19"/>
  <c r="M146" i="8"/>
  <c r="N146" i="8" s="1"/>
  <c r="I229" i="1"/>
  <c r="M84" i="8"/>
  <c r="N84" i="8" s="1"/>
  <c r="I52" i="1"/>
  <c r="I88" i="1"/>
  <c r="I44" i="1"/>
  <c r="I259" i="1"/>
  <c r="Q328" i="1"/>
  <c r="R326" i="1"/>
  <c r="M116" i="8"/>
  <c r="N116" i="8" s="1"/>
  <c r="R244" i="1"/>
  <c r="Q244" i="1"/>
  <c r="N205" i="8"/>
  <c r="M203" i="8"/>
  <c r="N203" i="8" s="1"/>
  <c r="R118" i="1"/>
  <c r="M195" i="8"/>
  <c r="N195" i="8" s="1"/>
  <c r="N189" i="8"/>
  <c r="P192" i="1"/>
  <c r="R192" i="1" s="1"/>
  <c r="M163" i="8"/>
  <c r="N163" i="8" s="1"/>
  <c r="I18" i="1"/>
  <c r="I56" i="1"/>
  <c r="N130" i="8"/>
  <c r="R219" i="1"/>
  <c r="P282" i="1"/>
  <c r="R282" i="1"/>
  <c r="R210" i="1"/>
  <c r="M65" i="8"/>
  <c r="I43" i="1"/>
  <c r="I87" i="1"/>
  <c r="R156" i="1"/>
  <c r="M34" i="8"/>
  <c r="N34" i="8" s="1"/>
  <c r="N31" i="8"/>
  <c r="N12" i="8"/>
  <c r="R333" i="1"/>
  <c r="R330" i="1"/>
  <c r="Q311" i="1"/>
  <c r="R297" i="1"/>
  <c r="Q243" i="1"/>
  <c r="P214" i="1"/>
  <c r="R214" i="1" s="1"/>
  <c r="P111" i="19"/>
  <c r="M197" i="8"/>
  <c r="N197" i="8" s="1"/>
  <c r="M189" i="8"/>
  <c r="P206" i="1"/>
  <c r="R206" i="1" s="1"/>
  <c r="M130" i="8"/>
  <c r="I185" i="1"/>
  <c r="P61" i="1"/>
  <c r="R61" i="1" s="1"/>
  <c r="M108" i="8"/>
  <c r="N108" i="8" s="1"/>
  <c r="I288" i="1"/>
  <c r="R279" i="1"/>
  <c r="M12" i="8"/>
  <c r="Q304" i="1"/>
  <c r="N293" i="1"/>
  <c r="Q293" i="1" s="1"/>
  <c r="Q282" i="1"/>
  <c r="Q219" i="1"/>
  <c r="Q192" i="1"/>
  <c r="P26" i="19"/>
  <c r="N194" i="8"/>
  <c r="P217" i="1"/>
  <c r="R217" i="1" s="1"/>
  <c r="M156" i="8"/>
  <c r="N156" i="8" s="1"/>
  <c r="I188" i="1"/>
  <c r="I104" i="1"/>
  <c r="I292" i="1"/>
  <c r="P62" i="1"/>
  <c r="R62" i="1" s="1"/>
  <c r="M114" i="8"/>
  <c r="N114" i="8" s="1"/>
  <c r="I180" i="1"/>
  <c r="M92" i="8"/>
  <c r="N92" i="8" s="1"/>
  <c r="P284" i="1"/>
  <c r="R284" i="1" s="1"/>
  <c r="P270" i="1"/>
  <c r="I204" i="1"/>
  <c r="R169" i="1"/>
  <c r="M18" i="8"/>
  <c r="N18" i="8" s="1"/>
  <c r="I302" i="1"/>
  <c r="Q334" i="1"/>
  <c r="R334" i="1"/>
  <c r="R306" i="1"/>
  <c r="Q306" i="1"/>
  <c r="Q284" i="1"/>
  <c r="R274" i="1"/>
  <c r="Q267" i="1"/>
  <c r="R267" i="1"/>
  <c r="M81" i="8"/>
  <c r="N81" i="8" s="1"/>
  <c r="Q255" i="1"/>
  <c r="R255" i="1"/>
  <c r="P245" i="1"/>
  <c r="R245" i="1"/>
  <c r="I298" i="1"/>
  <c r="I228" i="1"/>
  <c r="Q228" i="1" s="1"/>
  <c r="P200" i="1"/>
  <c r="R200" i="1"/>
  <c r="I81" i="1"/>
  <c r="I234" i="1"/>
  <c r="I240" i="1"/>
  <c r="I263" i="1"/>
  <c r="I49" i="1"/>
  <c r="I111" i="1"/>
  <c r="N280" i="1"/>
  <c r="Q280" i="1" s="1"/>
  <c r="N256" i="1"/>
  <c r="R253" i="1"/>
  <c r="N242" i="1"/>
  <c r="Q242" i="1" s="1"/>
  <c r="R237" i="1"/>
  <c r="Q231" i="1"/>
  <c r="R231" i="1"/>
  <c r="I227" i="1"/>
  <c r="Q210" i="1"/>
  <c r="I208" i="1"/>
  <c r="Q153" i="1"/>
  <c r="Q139" i="1"/>
  <c r="R93" i="1"/>
  <c r="R134" i="1"/>
  <c r="S207" i="1"/>
  <c r="T207" i="1"/>
  <c r="R8" i="1"/>
  <c r="R106" i="1"/>
  <c r="R126" i="1"/>
  <c r="P194" i="1"/>
  <c r="R194" i="1" s="1"/>
  <c r="R273" i="1"/>
  <c r="R190" i="1"/>
  <c r="P190" i="1"/>
  <c r="N153" i="8"/>
  <c r="P187" i="1"/>
  <c r="I66" i="1"/>
  <c r="P153" i="1"/>
  <c r="R153" i="1"/>
  <c r="P181" i="1"/>
  <c r="I128" i="1"/>
  <c r="P57" i="1"/>
  <c r="R57" i="1" s="1"/>
  <c r="N89" i="8"/>
  <c r="R303" i="1"/>
  <c r="I220" i="1"/>
  <c r="R331" i="1"/>
  <c r="I51" i="1"/>
  <c r="I235" i="1"/>
  <c r="N25" i="8"/>
  <c r="I105" i="1"/>
  <c r="I310" i="1"/>
  <c r="R294" i="1"/>
  <c r="N291" i="1"/>
  <c r="Q291" i="1" s="1"/>
  <c r="I275" i="1"/>
  <c r="N272" i="1"/>
  <c r="Q272" i="1" s="1"/>
  <c r="Q233" i="1"/>
  <c r="Q223" i="1"/>
  <c r="R223" i="1"/>
  <c r="Q214" i="1"/>
  <c r="Q191" i="1"/>
  <c r="I179" i="1"/>
  <c r="Q166" i="1"/>
  <c r="Q165" i="1"/>
  <c r="M187" i="8"/>
  <c r="N187" i="8" s="1"/>
  <c r="M181" i="8"/>
  <c r="N181" i="8" s="1"/>
  <c r="M179" i="8"/>
  <c r="N179" i="8" s="1"/>
  <c r="M171" i="8"/>
  <c r="N171" i="8" s="1"/>
  <c r="M169" i="8"/>
  <c r="N169" i="8" s="1"/>
  <c r="I225" i="1"/>
  <c r="N154" i="8"/>
  <c r="P215" i="1"/>
  <c r="R215" i="1" s="1"/>
  <c r="I171" i="1"/>
  <c r="N138" i="8"/>
  <c r="R212" i="1"/>
  <c r="I102" i="1"/>
  <c r="Q102" i="1" s="1"/>
  <c r="N122" i="8"/>
  <c r="I143" i="1"/>
  <c r="I142" i="1"/>
  <c r="I90" i="1"/>
  <c r="R101" i="1"/>
  <c r="I54" i="1"/>
  <c r="N45" i="8"/>
  <c r="I80" i="1"/>
  <c r="M24" i="8"/>
  <c r="N24" i="8" s="1"/>
  <c r="R271" i="1"/>
  <c r="I167" i="1"/>
  <c r="M8" i="8"/>
  <c r="N8" i="8" s="1"/>
  <c r="I335" i="1"/>
  <c r="N299" i="1"/>
  <c r="Q299" i="1" s="1"/>
  <c r="Q254" i="1"/>
  <c r="R232" i="1"/>
  <c r="Q217" i="1"/>
  <c r="R205" i="1"/>
  <c r="Q157" i="1"/>
  <c r="S117" i="1"/>
  <c r="T117" i="1"/>
  <c r="R242" i="1"/>
  <c r="R241" i="1"/>
  <c r="R300" i="1"/>
  <c r="P191" i="1"/>
  <c r="R191" i="1" s="1"/>
  <c r="I67" i="1"/>
  <c r="P20" i="1"/>
  <c r="R20" i="1" s="1"/>
  <c r="Q20" i="1"/>
  <c r="I139" i="1"/>
  <c r="P75" i="1"/>
  <c r="R75" i="1" s="1"/>
  <c r="I16" i="1"/>
  <c r="P135" i="1"/>
  <c r="R135" i="1"/>
  <c r="R123" i="1"/>
  <c r="P123" i="1"/>
  <c r="Q123" i="1"/>
  <c r="N65" i="8"/>
  <c r="I46" i="1"/>
  <c r="I151" i="1"/>
  <c r="I168" i="1"/>
  <c r="N324" i="1"/>
  <c r="N285" i="1"/>
  <c r="Q276" i="1"/>
  <c r="R276" i="1"/>
  <c r="R238" i="1"/>
  <c r="N234" i="1"/>
  <c r="Q218" i="1"/>
  <c r="P212" i="1"/>
  <c r="Q211" i="1"/>
  <c r="Q207" i="1"/>
  <c r="S154" i="1"/>
  <c r="T154" i="1" s="1"/>
  <c r="R148" i="1"/>
  <c r="I116" i="1"/>
  <c r="Q74" i="1"/>
  <c r="N204" i="8"/>
  <c r="N202" i="8"/>
  <c r="N200" i="8"/>
  <c r="N198" i="8"/>
  <c r="N196" i="8"/>
  <c r="N192" i="8"/>
  <c r="N190" i="8"/>
  <c r="N184" i="8"/>
  <c r="N182" i="8"/>
  <c r="N180" i="8"/>
  <c r="N178" i="8"/>
  <c r="N176" i="8"/>
  <c r="N174" i="8"/>
  <c r="N172" i="8"/>
  <c r="N170" i="8"/>
  <c r="N168" i="8"/>
  <c r="N166" i="8"/>
  <c r="M158" i="8"/>
  <c r="N158" i="8" s="1"/>
  <c r="P144" i="1"/>
  <c r="R144" i="1" s="1"/>
  <c r="I287" i="1"/>
  <c r="P323" i="1"/>
  <c r="R323" i="1"/>
  <c r="I201" i="1"/>
  <c r="M126" i="8"/>
  <c r="N126" i="8" s="1"/>
  <c r="N115" i="8"/>
  <c r="P60" i="1"/>
  <c r="R60" i="1"/>
  <c r="I176" i="1"/>
  <c r="M94" i="8"/>
  <c r="N94" i="8" s="1"/>
  <c r="N83" i="8"/>
  <c r="N67" i="8"/>
  <c r="N64" i="8"/>
  <c r="M62" i="8"/>
  <c r="N62" i="8" s="1"/>
  <c r="I22" i="1"/>
  <c r="Q22" i="1" s="1"/>
  <c r="N48" i="8"/>
  <c r="I157" i="1"/>
  <c r="N32" i="8"/>
  <c r="I170" i="1"/>
  <c r="N16" i="8"/>
  <c r="R320" i="1"/>
  <c r="N332" i="1"/>
  <c r="Q332" i="1" s="1"/>
  <c r="N321" i="1"/>
  <c r="Q321" i="1" s="1"/>
  <c r="I285" i="1"/>
  <c r="P280" i="1"/>
  <c r="R280" i="1" s="1"/>
  <c r="N252" i="1"/>
  <c r="Q252" i="1" s="1"/>
  <c r="P249" i="1"/>
  <c r="R249" i="1"/>
  <c r="Q221" i="1"/>
  <c r="Q209" i="1"/>
  <c r="Q169" i="1"/>
  <c r="T165" i="1"/>
  <c r="Q66" i="1"/>
  <c r="N240" i="1"/>
  <c r="Q240" i="1" s="1"/>
  <c r="N230" i="1"/>
  <c r="Q196" i="1"/>
  <c r="Q142" i="1"/>
  <c r="R138" i="1"/>
  <c r="Q124" i="1"/>
  <c r="R24" i="1"/>
  <c r="R172" i="1"/>
  <c r="R193" i="1"/>
  <c r="Q193" i="1"/>
  <c r="Q167" i="1"/>
  <c r="Q150" i="1"/>
  <c r="Q141" i="1"/>
  <c r="N238" i="1"/>
  <c r="Q238" i="1" s="1"/>
  <c r="N227" i="1"/>
  <c r="Q227" i="1" s="1"/>
  <c r="N213" i="1"/>
  <c r="Q213" i="1" s="1"/>
  <c r="N235" i="1"/>
  <c r="Q235" i="1" s="1"/>
  <c r="Q201" i="1"/>
  <c r="Q155" i="1"/>
  <c r="R155" i="1"/>
  <c r="Q135" i="1"/>
  <c r="Q128" i="1"/>
  <c r="Q118" i="1"/>
  <c r="N246" i="1"/>
  <c r="Q246" i="1" s="1"/>
  <c r="N222" i="1"/>
  <c r="Q222" i="1" s="1"/>
  <c r="N202" i="1"/>
  <c r="N170" i="1"/>
  <c r="Q159" i="1"/>
  <c r="R159" i="1"/>
  <c r="Q156" i="1"/>
  <c r="Q122" i="1"/>
  <c r="Q56" i="1"/>
  <c r="R103" i="1"/>
  <c r="Q103" i="1"/>
  <c r="Q95" i="1"/>
  <c r="R95" i="1"/>
  <c r="Q83" i="1"/>
  <c r="N160" i="1"/>
  <c r="Q117" i="1"/>
  <c r="Q111" i="1"/>
  <c r="R108" i="1"/>
  <c r="P147" i="1"/>
  <c r="R147" i="1" s="1"/>
  <c r="R146" i="1"/>
  <c r="Q129" i="1"/>
  <c r="P110" i="1"/>
  <c r="R110" i="1"/>
  <c r="R96" i="1"/>
  <c r="Q96" i="1"/>
  <c r="R78" i="1"/>
  <c r="Q78" i="1"/>
  <c r="N173" i="1"/>
  <c r="Q173" i="1" s="1"/>
  <c r="R137" i="1"/>
  <c r="R129" i="1"/>
  <c r="Q121" i="1"/>
  <c r="Q105" i="1"/>
  <c r="Q104" i="1"/>
  <c r="N84" i="1"/>
  <c r="P140" i="1"/>
  <c r="R140" i="1"/>
  <c r="Q132" i="1"/>
  <c r="Q125" i="1"/>
  <c r="Q107" i="1"/>
  <c r="Q75" i="1"/>
  <c r="N85" i="1"/>
  <c r="Q15" i="1"/>
  <c r="R15" i="1"/>
  <c r="N145" i="1"/>
  <c r="Q145" i="1" s="1"/>
  <c r="N130" i="1"/>
  <c r="R115" i="1"/>
  <c r="Q112" i="1"/>
  <c r="Q92" i="1"/>
  <c r="Q71" i="1"/>
  <c r="Q23" i="1"/>
  <c r="N8" i="1"/>
  <c r="Q8" i="1" s="1"/>
  <c r="R86" i="1"/>
  <c r="R82" i="1"/>
  <c r="Q79" i="1"/>
  <c r="N93" i="1"/>
  <c r="Q93" i="1" s="1"/>
  <c r="R68" i="1"/>
  <c r="Q62" i="1"/>
  <c r="Q57" i="1"/>
  <c r="Q25" i="1"/>
  <c r="Q17" i="1"/>
  <c r="Q13" i="1"/>
  <c r="N134" i="1"/>
  <c r="Q134" i="1" s="1"/>
  <c r="N109" i="1"/>
  <c r="N106" i="1"/>
  <c r="Q106" i="1" s="1"/>
  <c r="N81" i="1"/>
  <c r="Q81" i="1" s="1"/>
  <c r="Q58" i="1"/>
  <c r="R58" i="1"/>
  <c r="N69" i="1"/>
  <c r="Q60" i="1"/>
  <c r="N24" i="1"/>
  <c r="Q24" i="1" s="1"/>
  <c r="N18" i="1"/>
  <c r="Q21" i="1"/>
  <c r="Q7" i="1"/>
  <c r="R7" i="1"/>
  <c r="Q61" i="1"/>
  <c r="Q9" i="1"/>
  <c r="N80" i="1"/>
  <c r="N14" i="1"/>
  <c r="N12" i="1"/>
  <c r="N11" i="1"/>
  <c r="Q11" i="1" s="1"/>
  <c r="N10" i="1"/>
  <c r="E536" i="5" l="1"/>
  <c r="E537" i="5" s="1"/>
  <c r="C537" i="5"/>
  <c r="E433" i="5"/>
  <c r="E434" i="5" s="1"/>
  <c r="C434" i="5"/>
  <c r="Q164" i="3"/>
  <c r="R164" i="3" s="1"/>
  <c r="R164" i="1"/>
  <c r="Q164" i="1"/>
  <c r="J309" i="1"/>
  <c r="N309" i="1" s="1"/>
  <c r="J470" i="2"/>
  <c r="L470" i="2" s="1"/>
  <c r="J478" i="2"/>
  <c r="L478" i="2" s="1"/>
  <c r="J475" i="2"/>
  <c r="L475" i="2" s="1"/>
  <c r="J474" i="2"/>
  <c r="L474" i="2" s="1"/>
  <c r="J473" i="2"/>
  <c r="L473" i="2" s="1"/>
  <c r="J476" i="2"/>
  <c r="L476" i="2" s="1"/>
  <c r="J472" i="2"/>
  <c r="L472" i="2" s="1"/>
  <c r="J471" i="2"/>
  <c r="L471" i="2" s="1"/>
  <c r="J469" i="2"/>
  <c r="L469" i="2" s="1"/>
  <c r="J477" i="2"/>
  <c r="L477" i="2" s="1"/>
  <c r="J19" i="1"/>
  <c r="N19" i="1" s="1"/>
  <c r="J40" i="2"/>
  <c r="L40" i="2" s="1"/>
  <c r="J48" i="2"/>
  <c r="L48" i="2" s="1"/>
  <c r="J38" i="2"/>
  <c r="L38" i="2" s="1"/>
  <c r="J43" i="2"/>
  <c r="L43" i="2" s="1"/>
  <c r="J36" i="2"/>
  <c r="L36" i="2" s="1"/>
  <c r="J46" i="2"/>
  <c r="L46" i="2" s="1"/>
  <c r="J51" i="2"/>
  <c r="L51" i="2" s="1"/>
  <c r="J44" i="2"/>
  <c r="L44" i="2" s="1"/>
  <c r="J41" i="2"/>
  <c r="L41" i="2" s="1"/>
  <c r="J47" i="2"/>
  <c r="L47" i="2" s="1"/>
  <c r="J50" i="2"/>
  <c r="L50" i="2" s="1"/>
  <c r="J35" i="2"/>
  <c r="L35" i="2" s="1"/>
  <c r="J37" i="2"/>
  <c r="L37" i="2" s="1"/>
  <c r="J49" i="2"/>
  <c r="L49" i="2" s="1"/>
  <c r="J34" i="2"/>
  <c r="L34" i="2" s="1"/>
  <c r="J39" i="2"/>
  <c r="L39" i="2" s="1"/>
  <c r="J42" i="2"/>
  <c r="L42" i="2" s="1"/>
  <c r="J45" i="2"/>
  <c r="L45" i="2" s="1"/>
  <c r="M114" i="19"/>
  <c r="O114" i="19" s="1"/>
  <c r="P114" i="19" s="1"/>
  <c r="M113" i="19"/>
  <c r="O113" i="19" s="1"/>
  <c r="P113" i="19" s="1"/>
  <c r="M115" i="19"/>
  <c r="O115" i="19" s="1"/>
  <c r="P115" i="19" s="1"/>
  <c r="Q250" i="3"/>
  <c r="R250" i="3"/>
  <c r="J24" i="2"/>
  <c r="L24" i="2" s="1"/>
  <c r="J23" i="2"/>
  <c r="L23" i="2" s="1"/>
  <c r="J26" i="2"/>
  <c r="L26" i="2" s="1"/>
  <c r="J29" i="2"/>
  <c r="L29" i="2" s="1"/>
  <c r="J28" i="2"/>
  <c r="L28" i="2" s="1"/>
  <c r="J25" i="2"/>
  <c r="L25" i="2" s="1"/>
  <c r="J27" i="2"/>
  <c r="L27" i="2" s="1"/>
  <c r="J30" i="2"/>
  <c r="L30" i="2" s="1"/>
  <c r="L169" i="19"/>
  <c r="P169" i="19" s="1"/>
  <c r="T22" i="18"/>
  <c r="L45" i="19"/>
  <c r="T40" i="18"/>
  <c r="L65" i="19"/>
  <c r="T108" i="18"/>
  <c r="L94" i="19"/>
  <c r="P94" i="19" s="1"/>
  <c r="T72" i="18"/>
  <c r="L93" i="19"/>
  <c r="P93" i="19" s="1"/>
  <c r="T195" i="18"/>
  <c r="Q227" i="3"/>
  <c r="R227" i="3" s="1"/>
  <c r="R159" i="3"/>
  <c r="Q159" i="3"/>
  <c r="K85" i="16"/>
  <c r="L85" i="16" s="1"/>
  <c r="J85" i="16"/>
  <c r="P215" i="3"/>
  <c r="R215" i="3" s="1"/>
  <c r="J78" i="16"/>
  <c r="K78" i="16"/>
  <c r="L78" i="16" s="1"/>
  <c r="P30" i="3"/>
  <c r="R30" i="3" s="1"/>
  <c r="K210" i="16"/>
  <c r="L210" i="16" s="1"/>
  <c r="J210" i="16"/>
  <c r="J132" i="16"/>
  <c r="K132" i="16"/>
  <c r="L132" i="16" s="1"/>
  <c r="P253" i="3"/>
  <c r="Q230" i="1"/>
  <c r="R230" i="1"/>
  <c r="P176" i="1"/>
  <c r="M99" i="8"/>
  <c r="N99" i="8" s="1"/>
  <c r="R116" i="1"/>
  <c r="M186" i="8"/>
  <c r="N186" i="8" s="1"/>
  <c r="A281" i="5"/>
  <c r="C283" i="5" s="1"/>
  <c r="Q234" i="1"/>
  <c r="Q168" i="1"/>
  <c r="R168" i="1"/>
  <c r="M17" i="8"/>
  <c r="N17" i="8" s="1"/>
  <c r="I337" i="1"/>
  <c r="P298" i="1"/>
  <c r="R298" i="1"/>
  <c r="M151" i="8"/>
  <c r="N151" i="8" s="1"/>
  <c r="R302" i="1"/>
  <c r="M15" i="8"/>
  <c r="N15" i="8" s="1"/>
  <c r="M22" i="8"/>
  <c r="N22" i="8" s="1"/>
  <c r="A522" i="5"/>
  <c r="C524" i="5" s="1"/>
  <c r="R11" i="1"/>
  <c r="P202" i="1"/>
  <c r="R202" i="1"/>
  <c r="M134" i="8"/>
  <c r="N134" i="8" s="1"/>
  <c r="P178" i="1"/>
  <c r="M107" i="8"/>
  <c r="N107" i="8" s="1"/>
  <c r="P21" i="1"/>
  <c r="R21" i="1" s="1"/>
  <c r="M155" i="8"/>
  <c r="N155" i="8" s="1"/>
  <c r="Q302" i="1"/>
  <c r="T10" i="18"/>
  <c r="L152" i="19"/>
  <c r="L70" i="19"/>
  <c r="T57" i="18"/>
  <c r="Y2" i="18"/>
  <c r="U249" i="18"/>
  <c r="L95" i="19"/>
  <c r="P95" i="19" s="1"/>
  <c r="T32" i="18"/>
  <c r="L291" i="19"/>
  <c r="P291" i="19" s="1"/>
  <c r="T105" i="18"/>
  <c r="L67" i="19"/>
  <c r="T125" i="18"/>
  <c r="Y16" i="18"/>
  <c r="T82" i="18"/>
  <c r="L279" i="19"/>
  <c r="L87" i="19"/>
  <c r="P87" i="19" s="1"/>
  <c r="T122" i="18"/>
  <c r="T52" i="18"/>
  <c r="L197" i="19"/>
  <c r="P197" i="19" s="1"/>
  <c r="T224" i="18"/>
  <c r="Y60" i="18"/>
  <c r="Y146" i="18"/>
  <c r="R212" i="3"/>
  <c r="Q212" i="3"/>
  <c r="K58" i="16"/>
  <c r="L58" i="16" s="1"/>
  <c r="J58" i="16"/>
  <c r="J156" i="16"/>
  <c r="K156" i="16"/>
  <c r="L156" i="16" s="1"/>
  <c r="Y200" i="18"/>
  <c r="Q95" i="3"/>
  <c r="R95" i="3" s="1"/>
  <c r="Y243" i="18"/>
  <c r="J155" i="16"/>
  <c r="K155" i="16"/>
  <c r="L155" i="16" s="1"/>
  <c r="R166" i="3"/>
  <c r="Q166" i="3"/>
  <c r="Q233" i="3"/>
  <c r="R233" i="3"/>
  <c r="C30" i="23"/>
  <c r="F30" i="23"/>
  <c r="K77" i="16"/>
  <c r="L77" i="16" s="1"/>
  <c r="J77" i="16"/>
  <c r="P214" i="3"/>
  <c r="R214" i="3" s="1"/>
  <c r="J51" i="16"/>
  <c r="P57" i="3"/>
  <c r="K51" i="16"/>
  <c r="L51" i="16" s="1"/>
  <c r="Q252" i="3"/>
  <c r="R252" i="3"/>
  <c r="K151" i="16"/>
  <c r="L151" i="16" s="1"/>
  <c r="P23" i="3"/>
  <c r="J151" i="16"/>
  <c r="Q112" i="3"/>
  <c r="R112" i="3"/>
  <c r="K230" i="16"/>
  <c r="L230" i="16" s="1"/>
  <c r="P198" i="3"/>
  <c r="J230" i="16"/>
  <c r="K246" i="16"/>
  <c r="L246" i="16" s="1"/>
  <c r="J246" i="16"/>
  <c r="A177" i="5"/>
  <c r="C178" i="5" s="1"/>
  <c r="Y247" i="18"/>
  <c r="K157" i="16"/>
  <c r="L157" i="16" s="1"/>
  <c r="J157" i="16"/>
  <c r="T185" i="18"/>
  <c r="L149" i="19"/>
  <c r="Y160" i="18"/>
  <c r="P6" i="3"/>
  <c r="J76" i="16"/>
  <c r="K76" i="16"/>
  <c r="L76" i="16" s="1"/>
  <c r="P213" i="3"/>
  <c r="F18" i="23"/>
  <c r="C18" i="23"/>
  <c r="C32" i="23" s="1"/>
  <c r="J277" i="1"/>
  <c r="N277" i="1" s="1"/>
  <c r="J278" i="1"/>
  <c r="N278" i="1" s="1"/>
  <c r="K260" i="3"/>
  <c r="N260" i="3" s="1"/>
  <c r="P260" i="3" s="1"/>
  <c r="K259" i="3"/>
  <c r="N259" i="3" s="1"/>
  <c r="P259" i="3" s="1"/>
  <c r="K261" i="3"/>
  <c r="N261" i="3" s="1"/>
  <c r="P261" i="3" s="1"/>
  <c r="K257" i="3"/>
  <c r="N257" i="3" s="1"/>
  <c r="P257" i="3" s="1"/>
  <c r="J422" i="2"/>
  <c r="L422" i="2" s="1"/>
  <c r="J419" i="2"/>
  <c r="L419" i="2" s="1"/>
  <c r="J418" i="2"/>
  <c r="L418" i="2" s="1"/>
  <c r="K258" i="3"/>
  <c r="N258" i="3" s="1"/>
  <c r="P258" i="3" s="1"/>
  <c r="J423" i="2"/>
  <c r="L423" i="2" s="1"/>
  <c r="J417" i="2"/>
  <c r="L417" i="2" s="1"/>
  <c r="J420" i="2"/>
  <c r="L420" i="2" s="1"/>
  <c r="J421" i="2"/>
  <c r="L421" i="2" s="1"/>
  <c r="J424" i="2"/>
  <c r="L424" i="2" s="1"/>
  <c r="K191" i="16"/>
  <c r="L191" i="16" s="1"/>
  <c r="J191" i="16"/>
  <c r="J168" i="16"/>
  <c r="K168" i="16"/>
  <c r="L168" i="16" s="1"/>
  <c r="G72" i="5"/>
  <c r="P174" i="1"/>
  <c r="M95" i="8"/>
  <c r="N95" i="8" s="1"/>
  <c r="L303" i="19"/>
  <c r="P303" i="19" s="1"/>
  <c r="T18" i="18"/>
  <c r="L58" i="19"/>
  <c r="T48" i="18"/>
  <c r="T65" i="18"/>
  <c r="L270" i="19"/>
  <c r="L76" i="19"/>
  <c r="P76" i="19" s="1"/>
  <c r="T20" i="18"/>
  <c r="T69" i="18"/>
  <c r="L286" i="19"/>
  <c r="P286" i="19" s="1"/>
  <c r="L79" i="19"/>
  <c r="T90" i="18"/>
  <c r="K53" i="16"/>
  <c r="L53" i="16" s="1"/>
  <c r="J53" i="16"/>
  <c r="P50" i="3"/>
  <c r="K175" i="16"/>
  <c r="L175" i="16" s="1"/>
  <c r="J175" i="16"/>
  <c r="P287" i="1"/>
  <c r="R287" i="1" s="1"/>
  <c r="M147" i="8"/>
  <c r="N147" i="8" s="1"/>
  <c r="M121" i="8"/>
  <c r="N121" i="8" s="1"/>
  <c r="P275" i="1"/>
  <c r="R275" i="1" s="1"/>
  <c r="T63" i="18"/>
  <c r="L155" i="19"/>
  <c r="P155" i="19" s="1"/>
  <c r="Y105" i="18"/>
  <c r="L204" i="19"/>
  <c r="T74" i="18"/>
  <c r="L39" i="19"/>
  <c r="T159" i="18"/>
  <c r="R75" i="3"/>
  <c r="Q75" i="3"/>
  <c r="L243" i="19"/>
  <c r="T203" i="18"/>
  <c r="L287" i="19"/>
  <c r="P287" i="19" s="1"/>
  <c r="T64" i="18"/>
  <c r="Q156" i="3"/>
  <c r="R156" i="3" s="1"/>
  <c r="Q279" i="3"/>
  <c r="R279" i="3"/>
  <c r="C27" i="23"/>
  <c r="F27" i="23"/>
  <c r="F20" i="20"/>
  <c r="F21" i="20" s="1"/>
  <c r="H21" i="20" s="1"/>
  <c r="C21" i="20"/>
  <c r="K149" i="16"/>
  <c r="L149" i="16" s="1"/>
  <c r="J149" i="16"/>
  <c r="K87" i="16"/>
  <c r="L87" i="16" s="1"/>
  <c r="P225" i="3"/>
  <c r="J87" i="16"/>
  <c r="J180" i="16"/>
  <c r="K180" i="16"/>
  <c r="L180" i="16" s="1"/>
  <c r="Q225" i="1"/>
  <c r="M157" i="8"/>
  <c r="N157" i="8" s="1"/>
  <c r="P225" i="1"/>
  <c r="R225" i="1" s="1"/>
  <c r="R208" i="1"/>
  <c r="M14" i="8"/>
  <c r="N14" i="8" s="1"/>
  <c r="M47" i="8"/>
  <c r="N47" i="8" s="1"/>
  <c r="R74" i="1"/>
  <c r="M38" i="8"/>
  <c r="N38" i="8" s="1"/>
  <c r="L69" i="19"/>
  <c r="T73" i="18"/>
  <c r="L185" i="19"/>
  <c r="T89" i="18"/>
  <c r="L82" i="19"/>
  <c r="P82" i="19" s="1"/>
  <c r="T113" i="18"/>
  <c r="L8" i="19"/>
  <c r="P8" i="19" s="1"/>
  <c r="T129" i="18"/>
  <c r="L292" i="19"/>
  <c r="P292" i="19" s="1"/>
  <c r="T109" i="18"/>
  <c r="L171" i="19"/>
  <c r="P171" i="19" s="1"/>
  <c r="T131" i="18"/>
  <c r="Y12" i="18"/>
  <c r="L64" i="19"/>
  <c r="T66" i="18"/>
  <c r="Q74" i="3"/>
  <c r="R74" i="3"/>
  <c r="L165" i="19"/>
  <c r="P165" i="19" s="1"/>
  <c r="T136" i="18"/>
  <c r="K61" i="16"/>
  <c r="L61" i="16" s="1"/>
  <c r="J61" i="16"/>
  <c r="P42" i="3"/>
  <c r="Y195" i="18"/>
  <c r="K38" i="16"/>
  <c r="L38" i="16" s="1"/>
  <c r="J38" i="16"/>
  <c r="J167" i="16"/>
  <c r="K167" i="16"/>
  <c r="L167" i="16" s="1"/>
  <c r="Y193" i="18"/>
  <c r="N89" i="2"/>
  <c r="O89" i="2"/>
  <c r="L99" i="19"/>
  <c r="T208" i="18"/>
  <c r="J147" i="16"/>
  <c r="K147" i="16"/>
  <c r="L147" i="16" s="1"/>
  <c r="F22" i="23"/>
  <c r="C22" i="23"/>
  <c r="P201" i="3"/>
  <c r="J212" i="16"/>
  <c r="K212" i="16"/>
  <c r="L212" i="16" s="1"/>
  <c r="Q155" i="3"/>
  <c r="R155" i="3" s="1"/>
  <c r="G471" i="5"/>
  <c r="J146" i="16"/>
  <c r="K146" i="16"/>
  <c r="L146" i="16" s="1"/>
  <c r="K69" i="16"/>
  <c r="L69" i="16" s="1"/>
  <c r="J69" i="16"/>
  <c r="P15" i="3"/>
  <c r="J220" i="16"/>
  <c r="K220" i="16"/>
  <c r="L220" i="16" s="1"/>
  <c r="P249" i="3"/>
  <c r="G225" i="5"/>
  <c r="J97" i="1" s="1"/>
  <c r="N97" i="1" s="1"/>
  <c r="R77" i="1"/>
  <c r="Q77" i="1"/>
  <c r="R12" i="1"/>
  <c r="Q12" i="1"/>
  <c r="Q18" i="1"/>
  <c r="Q109" i="1"/>
  <c r="R109" i="1"/>
  <c r="R85" i="1"/>
  <c r="Q85" i="1"/>
  <c r="R84" i="1"/>
  <c r="Q84" i="1"/>
  <c r="R170" i="1"/>
  <c r="M19" i="8"/>
  <c r="N19" i="8" s="1"/>
  <c r="P67" i="1"/>
  <c r="R67" i="1" s="1"/>
  <c r="Q67" i="1"/>
  <c r="M145" i="8"/>
  <c r="N145" i="8" s="1"/>
  <c r="P142" i="1"/>
  <c r="R142" i="1"/>
  <c r="M93" i="8"/>
  <c r="N93" i="8" s="1"/>
  <c r="A346" i="5"/>
  <c r="C347" i="5" s="1"/>
  <c r="Q275" i="1"/>
  <c r="P81" i="1"/>
  <c r="R81" i="1" s="1"/>
  <c r="M119" i="8"/>
  <c r="N119" i="8" s="1"/>
  <c r="P104" i="1"/>
  <c r="R104" i="1"/>
  <c r="M123" i="8"/>
  <c r="N123" i="8" s="1"/>
  <c r="P185" i="1"/>
  <c r="M127" i="8"/>
  <c r="N127" i="8" s="1"/>
  <c r="R299" i="1"/>
  <c r="R222" i="1"/>
  <c r="Q288" i="1"/>
  <c r="P283" i="1"/>
  <c r="R283" i="1" s="1"/>
  <c r="M91" i="8"/>
  <c r="N91" i="8" s="1"/>
  <c r="M79" i="8"/>
  <c r="N79" i="8" s="1"/>
  <c r="R328" i="1"/>
  <c r="M21" i="8"/>
  <c r="N21" i="8" s="1"/>
  <c r="R23" i="1"/>
  <c r="M5" i="8"/>
  <c r="P59" i="1"/>
  <c r="R59" i="1"/>
  <c r="Q59" i="1"/>
  <c r="M101" i="8"/>
  <c r="N101" i="8" s="1"/>
  <c r="M60" i="8"/>
  <c r="N60" i="8" s="1"/>
  <c r="Q208" i="1"/>
  <c r="L153" i="19"/>
  <c r="T9" i="18"/>
  <c r="L62" i="19"/>
  <c r="T34" i="18"/>
  <c r="L265" i="19"/>
  <c r="T24" i="18"/>
  <c r="L130" i="19"/>
  <c r="P130" i="19" s="1"/>
  <c r="T14" i="18"/>
  <c r="T26" i="18"/>
  <c r="L312" i="19"/>
  <c r="P312" i="19" s="1"/>
  <c r="L285" i="19"/>
  <c r="P285" i="19" s="1"/>
  <c r="T106" i="18"/>
  <c r="Y36" i="18"/>
  <c r="Y73" i="18"/>
  <c r="Y89" i="18"/>
  <c r="X249" i="18"/>
  <c r="Y63" i="18"/>
  <c r="L329" i="19"/>
  <c r="P329" i="19" s="1"/>
  <c r="T16" i="18"/>
  <c r="Y66" i="18"/>
  <c r="Y92" i="18"/>
  <c r="Q73" i="3"/>
  <c r="R73" i="3"/>
  <c r="K153" i="16"/>
  <c r="L153" i="16" s="1"/>
  <c r="J153" i="16"/>
  <c r="P25" i="3"/>
  <c r="R25" i="3" s="1"/>
  <c r="Y104" i="18"/>
  <c r="L253" i="19"/>
  <c r="P253" i="19" s="1"/>
  <c r="T177" i="18"/>
  <c r="L277" i="19"/>
  <c r="T80" i="18"/>
  <c r="Y209" i="18"/>
  <c r="Y233" i="18"/>
  <c r="Q91" i="3"/>
  <c r="R91" i="3"/>
  <c r="K34" i="16"/>
  <c r="L34" i="16" s="1"/>
  <c r="J34" i="16"/>
  <c r="L173" i="19"/>
  <c r="P173" i="19" s="1"/>
  <c r="T133" i="18"/>
  <c r="Y108" i="18"/>
  <c r="K45" i="16"/>
  <c r="L45" i="16" s="1"/>
  <c r="J45" i="16"/>
  <c r="Q157" i="3"/>
  <c r="R157" i="3" s="1"/>
  <c r="K21" i="16"/>
  <c r="L21" i="16" s="1"/>
  <c r="J21" i="16"/>
  <c r="A373" i="5"/>
  <c r="C376" i="5" s="1"/>
  <c r="T226" i="18"/>
  <c r="Y241" i="18"/>
  <c r="O206" i="2"/>
  <c r="N206" i="2"/>
  <c r="J107" i="16"/>
  <c r="K107" i="16"/>
  <c r="L107" i="16" s="1"/>
  <c r="J70" i="16"/>
  <c r="K70" i="16"/>
  <c r="L70" i="16" s="1"/>
  <c r="F20" i="23"/>
  <c r="C20" i="23"/>
  <c r="P32" i="3"/>
  <c r="R32" i="3" s="1"/>
  <c r="Y185" i="18"/>
  <c r="J164" i="16"/>
  <c r="K164" i="16"/>
  <c r="L164" i="16" s="1"/>
  <c r="J287" i="3"/>
  <c r="C28" i="23"/>
  <c r="F28" i="23"/>
  <c r="K134" i="3"/>
  <c r="N134" i="3" s="1"/>
  <c r="P134" i="3" s="1"/>
  <c r="K138" i="3"/>
  <c r="N138" i="3" s="1"/>
  <c r="P138" i="3" s="1"/>
  <c r="K141" i="3"/>
  <c r="N141" i="3" s="1"/>
  <c r="P141" i="3" s="1"/>
  <c r="K137" i="3"/>
  <c r="N137" i="3" s="1"/>
  <c r="P137" i="3" s="1"/>
  <c r="K140" i="3"/>
  <c r="N140" i="3" s="1"/>
  <c r="P140" i="3" s="1"/>
  <c r="K139" i="3"/>
  <c r="N139" i="3" s="1"/>
  <c r="P139" i="3" s="1"/>
  <c r="K133" i="3"/>
  <c r="N133" i="3" s="1"/>
  <c r="P133" i="3" s="1"/>
  <c r="K136" i="3"/>
  <c r="N136" i="3" s="1"/>
  <c r="P136" i="3" s="1"/>
  <c r="K135" i="3"/>
  <c r="N135" i="3" s="1"/>
  <c r="P135" i="3" s="1"/>
  <c r="K132" i="3"/>
  <c r="N132" i="3" s="1"/>
  <c r="P132" i="3" s="1"/>
  <c r="J100" i="16"/>
  <c r="P40" i="3"/>
  <c r="K100" i="16"/>
  <c r="L100" i="16" s="1"/>
  <c r="K79" i="16"/>
  <c r="L79" i="16" s="1"/>
  <c r="J79" i="16"/>
  <c r="J224" i="16"/>
  <c r="P126" i="3"/>
  <c r="K224" i="16"/>
  <c r="L224" i="16" s="1"/>
  <c r="R29" i="15"/>
  <c r="G458" i="5"/>
  <c r="J27" i="1"/>
  <c r="N27" i="1" s="1"/>
  <c r="J35" i="1"/>
  <c r="N35" i="1" s="1"/>
  <c r="J33" i="1"/>
  <c r="N33" i="1" s="1"/>
  <c r="J41" i="1"/>
  <c r="N41" i="1" s="1"/>
  <c r="J28" i="1"/>
  <c r="N28" i="1" s="1"/>
  <c r="J36" i="1"/>
  <c r="N36" i="1" s="1"/>
  <c r="J31" i="1"/>
  <c r="N31" i="1" s="1"/>
  <c r="J39" i="1"/>
  <c r="N39" i="1" s="1"/>
  <c r="J29" i="1"/>
  <c r="N29" i="1" s="1"/>
  <c r="J37" i="1"/>
  <c r="N37" i="1" s="1"/>
  <c r="J42" i="1"/>
  <c r="N42" i="1" s="1"/>
  <c r="J32" i="1"/>
  <c r="N32" i="1" s="1"/>
  <c r="J34" i="1"/>
  <c r="N34" i="1" s="1"/>
  <c r="J30" i="1"/>
  <c r="N30" i="1" s="1"/>
  <c r="J26" i="1"/>
  <c r="N26" i="1" s="1"/>
  <c r="J40" i="1"/>
  <c r="N40" i="1" s="1"/>
  <c r="J38" i="1"/>
  <c r="N38" i="1" s="1"/>
  <c r="S93" i="1"/>
  <c r="T93" i="1" s="1"/>
  <c r="L172" i="19"/>
  <c r="P172" i="19" s="1"/>
  <c r="T132" i="18"/>
  <c r="L210" i="19"/>
  <c r="P210" i="19" s="1"/>
  <c r="T168" i="18"/>
  <c r="L10" i="19"/>
  <c r="P10" i="19" s="1"/>
  <c r="T150" i="18"/>
  <c r="L124" i="19"/>
  <c r="P124" i="19" s="1"/>
  <c r="T216" i="18"/>
  <c r="J196" i="16"/>
  <c r="K196" i="16"/>
  <c r="L196" i="16" s="1"/>
  <c r="A294" i="5"/>
  <c r="C296" i="5" s="1"/>
  <c r="K54" i="16"/>
  <c r="L54" i="16" s="1"/>
  <c r="P53" i="3"/>
  <c r="J54" i="16"/>
  <c r="M43" i="8"/>
  <c r="N43" i="8" s="1"/>
  <c r="R122" i="1"/>
  <c r="M27" i="8"/>
  <c r="N27" i="8" s="1"/>
  <c r="Y47" i="18"/>
  <c r="Y100" i="18"/>
  <c r="L108" i="19"/>
  <c r="P108" i="19" s="1"/>
  <c r="T55" i="18"/>
  <c r="Y211" i="18"/>
  <c r="L7" i="19"/>
  <c r="P7" i="19" s="1"/>
  <c r="T170" i="18"/>
  <c r="K199" i="16"/>
  <c r="L199" i="16" s="1"/>
  <c r="J199" i="16"/>
  <c r="A408" i="5"/>
  <c r="C409" i="5" s="1"/>
  <c r="J96" i="16"/>
  <c r="K96" i="16"/>
  <c r="L96" i="16" s="1"/>
  <c r="K30" i="16"/>
  <c r="L30" i="16" s="1"/>
  <c r="J30" i="16"/>
  <c r="E94" i="5"/>
  <c r="E95" i="5" s="1"/>
  <c r="C95" i="5"/>
  <c r="J183" i="16"/>
  <c r="K183" i="16"/>
  <c r="L183" i="16" s="1"/>
  <c r="R246" i="1"/>
  <c r="Y80" i="18"/>
  <c r="P171" i="1"/>
  <c r="M141" i="8"/>
  <c r="N141" i="8" s="1"/>
  <c r="A419" i="5"/>
  <c r="C420" i="5" s="1"/>
  <c r="R227" i="1"/>
  <c r="M188" i="8"/>
  <c r="N188" i="8" s="1"/>
  <c r="P180" i="1"/>
  <c r="M111" i="8"/>
  <c r="N111" i="8" s="1"/>
  <c r="Y4" i="18"/>
  <c r="L5" i="19"/>
  <c r="T2" i="18"/>
  <c r="P249" i="18"/>
  <c r="Y186" i="18"/>
  <c r="Y84" i="18"/>
  <c r="L55" i="19"/>
  <c r="T93" i="18"/>
  <c r="Y55" i="18"/>
  <c r="P36" i="3"/>
  <c r="R36" i="3" s="1"/>
  <c r="P29" i="3"/>
  <c r="R29" i="3" s="1"/>
  <c r="J209" i="16"/>
  <c r="K209" i="16"/>
  <c r="L209" i="16" s="1"/>
  <c r="L105" i="19"/>
  <c r="T240" i="18"/>
  <c r="K5" i="16"/>
  <c r="L5" i="16" s="1"/>
  <c r="L250" i="16" s="1"/>
  <c r="J5" i="16"/>
  <c r="Y191" i="18"/>
  <c r="L13" i="19"/>
  <c r="P13" i="19" s="1"/>
  <c r="T142" i="18"/>
  <c r="L284" i="19"/>
  <c r="P284" i="19" s="1"/>
  <c r="T152" i="18"/>
  <c r="Y170" i="18"/>
  <c r="Y177" i="18"/>
  <c r="Y219" i="18"/>
  <c r="L302" i="19"/>
  <c r="P302" i="19" s="1"/>
  <c r="T217" i="18"/>
  <c r="R110" i="3"/>
  <c r="Q110" i="3"/>
  <c r="L314" i="19"/>
  <c r="P314" i="19" s="1"/>
  <c r="T218" i="18"/>
  <c r="Y179" i="18"/>
  <c r="Y150" i="18"/>
  <c r="L9" i="19"/>
  <c r="P9" i="19" s="1"/>
  <c r="T154" i="18"/>
  <c r="Y88" i="18"/>
  <c r="Q115" i="3"/>
  <c r="R115" i="3" s="1"/>
  <c r="Y203" i="18"/>
  <c r="L157" i="19"/>
  <c r="P157" i="19" s="1"/>
  <c r="T138" i="18"/>
  <c r="L139" i="19"/>
  <c r="T166" i="18"/>
  <c r="J236" i="16"/>
  <c r="P264" i="3"/>
  <c r="K236" i="16"/>
  <c r="L236" i="16" s="1"/>
  <c r="O12" i="2"/>
  <c r="N12" i="2"/>
  <c r="Y208" i="18"/>
  <c r="J14" i="16"/>
  <c r="K14" i="16"/>
  <c r="L14" i="16" s="1"/>
  <c r="P165" i="3"/>
  <c r="P242" i="3"/>
  <c r="K128" i="16"/>
  <c r="L128" i="16" s="1"/>
  <c r="J128" i="16"/>
  <c r="J162" i="16"/>
  <c r="K162" i="16"/>
  <c r="L162" i="16" s="1"/>
  <c r="L187" i="19"/>
  <c r="T160" i="18"/>
  <c r="P248" i="3"/>
  <c r="K213" i="16"/>
  <c r="L213" i="16" s="1"/>
  <c r="J213" i="16"/>
  <c r="A166" i="5"/>
  <c r="C167" i="5" s="1"/>
  <c r="K211" i="16"/>
  <c r="L211" i="16" s="1"/>
  <c r="J211" i="16"/>
  <c r="Q281" i="3"/>
  <c r="R281" i="3" s="1"/>
  <c r="P266" i="3"/>
  <c r="K114" i="16"/>
  <c r="L114" i="16" s="1"/>
  <c r="J114" i="16"/>
  <c r="Q92" i="3"/>
  <c r="R92" i="3" s="1"/>
  <c r="R220" i="1"/>
  <c r="M73" i="8"/>
  <c r="N73" i="8" s="1"/>
  <c r="M135" i="8"/>
  <c r="N135" i="8" s="1"/>
  <c r="P228" i="1"/>
  <c r="R228" i="1" s="1"/>
  <c r="M37" i="8"/>
  <c r="N37" i="8" s="1"/>
  <c r="A186" i="5"/>
  <c r="C187" i="5" s="1"/>
  <c r="Q26" i="3"/>
  <c r="R26" i="3"/>
  <c r="K139" i="16"/>
  <c r="L139" i="16" s="1"/>
  <c r="J139" i="16"/>
  <c r="Q10" i="1"/>
  <c r="R10" i="1"/>
  <c r="R22" i="1"/>
  <c r="M51" i="8"/>
  <c r="N51" i="8" s="1"/>
  <c r="P102" i="1"/>
  <c r="R102" i="1" s="1"/>
  <c r="M125" i="8"/>
  <c r="N125" i="8" s="1"/>
  <c r="R235" i="1"/>
  <c r="M41" i="8"/>
  <c r="N41" i="8" s="1"/>
  <c r="P292" i="1"/>
  <c r="R292" i="1" s="1"/>
  <c r="M117" i="8"/>
  <c r="N117" i="8" s="1"/>
  <c r="Q292" i="1"/>
  <c r="R133" i="1"/>
  <c r="M199" i="8"/>
  <c r="N199" i="8" s="1"/>
  <c r="A332" i="5"/>
  <c r="C333" i="5" s="1"/>
  <c r="Y162" i="18"/>
  <c r="C26" i="23"/>
  <c r="F26" i="23"/>
  <c r="L15" i="19"/>
  <c r="P15" i="19" s="1"/>
  <c r="T144" i="18"/>
  <c r="A52" i="20"/>
  <c r="C54" i="20" s="1"/>
  <c r="R76" i="1"/>
  <c r="Q76" i="1"/>
  <c r="R151" i="1"/>
  <c r="Q151" i="1"/>
  <c r="M33" i="8"/>
  <c r="N33" i="8" s="1"/>
  <c r="M110" i="8"/>
  <c r="N110" i="8" s="1"/>
  <c r="P179" i="1"/>
  <c r="R256" i="1"/>
  <c r="Q256" i="1"/>
  <c r="M55" i="8"/>
  <c r="N55" i="8" s="1"/>
  <c r="P229" i="1"/>
  <c r="R229" i="1"/>
  <c r="M143" i="8"/>
  <c r="N143" i="8" s="1"/>
  <c r="R131" i="1"/>
  <c r="P131" i="1"/>
  <c r="M85" i="8"/>
  <c r="N85" i="8" s="1"/>
  <c r="M54" i="8"/>
  <c r="N54" i="8" s="1"/>
  <c r="L181" i="19"/>
  <c r="T59" i="18"/>
  <c r="N249" i="18"/>
  <c r="L313" i="19"/>
  <c r="P313" i="19" s="1"/>
  <c r="T121" i="18"/>
  <c r="L71" i="19"/>
  <c r="T28" i="18"/>
  <c r="J166" i="16"/>
  <c r="K166" i="16"/>
  <c r="L166" i="16" s="1"/>
  <c r="L238" i="19"/>
  <c r="T201" i="18"/>
  <c r="L218" i="19"/>
  <c r="T158" i="18"/>
  <c r="L104" i="19"/>
  <c r="T239" i="18"/>
  <c r="H25" i="23"/>
  <c r="G25" i="23"/>
  <c r="I25" i="23"/>
  <c r="Y166" i="18"/>
  <c r="R14" i="1"/>
  <c r="Q14" i="1"/>
  <c r="T155" i="1"/>
  <c r="S155" i="1"/>
  <c r="M49" i="8"/>
  <c r="N49" i="8" s="1"/>
  <c r="R272" i="1"/>
  <c r="M39" i="8"/>
  <c r="N39" i="8" s="1"/>
  <c r="R310" i="1"/>
  <c r="M57" i="8"/>
  <c r="N57" i="8" s="1"/>
  <c r="P66" i="1"/>
  <c r="R66" i="1" s="1"/>
  <c r="M137" i="8"/>
  <c r="N137" i="8" s="1"/>
  <c r="M71" i="8"/>
  <c r="N71" i="8" s="1"/>
  <c r="P18" i="1"/>
  <c r="R18" i="1"/>
  <c r="M139" i="8"/>
  <c r="N139" i="8" s="1"/>
  <c r="R321" i="1"/>
  <c r="M53" i="8"/>
  <c r="N53" i="8" s="1"/>
  <c r="Q229" i="1"/>
  <c r="Q298" i="1"/>
  <c r="M75" i="8"/>
  <c r="N75" i="8" s="1"/>
  <c r="L46" i="19"/>
  <c r="T38" i="18"/>
  <c r="M82" i="8"/>
  <c r="N82" i="8" s="1"/>
  <c r="P268" i="1"/>
  <c r="Y9" i="18"/>
  <c r="P293" i="1"/>
  <c r="R293" i="1"/>
  <c r="M118" i="8"/>
  <c r="N118" i="8" s="1"/>
  <c r="Q131" i="1"/>
  <c r="Y20" i="18"/>
  <c r="F23" i="23"/>
  <c r="C23" i="23"/>
  <c r="L216" i="19"/>
  <c r="A123" i="20" s="1"/>
  <c r="C124" i="20" s="1"/>
  <c r="T130" i="18"/>
  <c r="L246" i="19"/>
  <c r="T187" i="18"/>
  <c r="Q80" i="1"/>
  <c r="Q170" i="1"/>
  <c r="P285" i="1"/>
  <c r="R285" i="1" s="1"/>
  <c r="M97" i="8"/>
  <c r="N97" i="8" s="1"/>
  <c r="R157" i="1"/>
  <c r="M35" i="8"/>
  <c r="N35" i="8" s="1"/>
  <c r="Q285" i="1"/>
  <c r="R167" i="1"/>
  <c r="M13" i="8"/>
  <c r="N13" i="8" s="1"/>
  <c r="R105" i="1"/>
  <c r="M9" i="8"/>
  <c r="N9" i="8" s="1"/>
  <c r="P128" i="1"/>
  <c r="R128" i="1"/>
  <c r="M105" i="8"/>
  <c r="N105" i="8" s="1"/>
  <c r="P204" i="1"/>
  <c r="R204" i="1" s="1"/>
  <c r="M86" i="8"/>
  <c r="N86" i="8" s="1"/>
  <c r="P188" i="1"/>
  <c r="M150" i="8"/>
  <c r="N150" i="8" s="1"/>
  <c r="R173" i="1"/>
  <c r="P226" i="1"/>
  <c r="R226" i="1"/>
  <c r="M124" i="8"/>
  <c r="N124" i="8" s="1"/>
  <c r="R152" i="1"/>
  <c r="M76" i="8"/>
  <c r="N76" i="8" s="1"/>
  <c r="R141" i="1"/>
  <c r="M70" i="8"/>
  <c r="N70" i="8" s="1"/>
  <c r="R213" i="1"/>
  <c r="L59" i="19"/>
  <c r="T44" i="18"/>
  <c r="Q283" i="1"/>
  <c r="Q226" i="1"/>
  <c r="L37" i="19"/>
  <c r="L51" i="19"/>
  <c r="T45" i="18"/>
  <c r="W249" i="18"/>
  <c r="L288" i="19"/>
  <c r="P288" i="19" s="1"/>
  <c r="T100" i="18"/>
  <c r="Y32" i="18"/>
  <c r="L281" i="19"/>
  <c r="P281" i="19" s="1"/>
  <c r="T117" i="18"/>
  <c r="T12" i="18"/>
  <c r="L192" i="19"/>
  <c r="P192" i="19" s="1"/>
  <c r="S46" i="18"/>
  <c r="T46" i="18"/>
  <c r="Y76" i="18"/>
  <c r="L202" i="19"/>
  <c r="P202" i="19" s="1"/>
  <c r="T85" i="18"/>
  <c r="L163" i="19"/>
  <c r="P163" i="19" s="1"/>
  <c r="T135" i="18"/>
  <c r="L18" i="19"/>
  <c r="P18" i="19" s="1"/>
  <c r="T151" i="18"/>
  <c r="L188" i="19"/>
  <c r="T167" i="18"/>
  <c r="P28" i="3"/>
  <c r="R28" i="3" s="1"/>
  <c r="H17" i="23"/>
  <c r="G17" i="23"/>
  <c r="I17" i="23"/>
  <c r="T83" i="18"/>
  <c r="K13" i="16"/>
  <c r="L13" i="16" s="1"/>
  <c r="J13" i="16"/>
  <c r="Y199" i="18"/>
  <c r="L168" i="19"/>
  <c r="P168" i="19" s="1"/>
  <c r="T146" i="18"/>
  <c r="J118" i="16"/>
  <c r="K118" i="16"/>
  <c r="L118" i="16" s="1"/>
  <c r="Y218" i="18"/>
  <c r="Y144" i="18"/>
  <c r="Q278" i="3"/>
  <c r="R278" i="3" s="1"/>
  <c r="L89" i="19"/>
  <c r="P89" i="19" s="1"/>
  <c r="T88" i="18"/>
  <c r="L190" i="19"/>
  <c r="T173" i="18"/>
  <c r="J159" i="16"/>
  <c r="K159" i="16"/>
  <c r="L159" i="16" s="1"/>
  <c r="P18" i="3"/>
  <c r="J178" i="16"/>
  <c r="K178" i="16"/>
  <c r="L178" i="16" s="1"/>
  <c r="P273" i="3"/>
  <c r="J238" i="16"/>
  <c r="K238" i="16"/>
  <c r="L238" i="16" s="1"/>
  <c r="L178" i="19"/>
  <c r="P178" i="19" s="1"/>
  <c r="T192" i="18"/>
  <c r="L143" i="19"/>
  <c r="T225" i="18"/>
  <c r="L147" i="19"/>
  <c r="T232" i="18"/>
  <c r="L148" i="19"/>
  <c r="T234" i="18"/>
  <c r="J215" i="16"/>
  <c r="K215" i="16"/>
  <c r="L215" i="16" s="1"/>
  <c r="J135" i="16"/>
  <c r="P254" i="3"/>
  <c r="K135" i="16"/>
  <c r="L135" i="16" s="1"/>
  <c r="J176" i="16"/>
  <c r="K176" i="16"/>
  <c r="L176" i="16" s="1"/>
  <c r="K95" i="16"/>
  <c r="L95" i="16" s="1"/>
  <c r="J95" i="16"/>
  <c r="J239" i="16"/>
  <c r="K239" i="16"/>
  <c r="L239" i="16" s="1"/>
  <c r="C19" i="23"/>
  <c r="F19" i="23"/>
  <c r="J227" i="16"/>
  <c r="K227" i="16"/>
  <c r="L227" i="16" s="1"/>
  <c r="P129" i="3"/>
  <c r="K117" i="16"/>
  <c r="L117" i="16" s="1"/>
  <c r="P153" i="3"/>
  <c r="J117" i="16"/>
  <c r="P94" i="1"/>
  <c r="R94" i="1"/>
  <c r="Q94" i="1"/>
  <c r="M159" i="8"/>
  <c r="N159" i="8" s="1"/>
  <c r="A209" i="5"/>
  <c r="C212" i="5" s="1"/>
  <c r="T30" i="18"/>
  <c r="L24" i="19"/>
  <c r="P24" i="19" s="1"/>
  <c r="T75" i="18"/>
  <c r="L100" i="19"/>
  <c r="A77" i="20" s="1"/>
  <c r="C78" i="20" s="1"/>
  <c r="T209" i="18"/>
  <c r="Q81" i="3"/>
  <c r="R81" i="3"/>
  <c r="J160" i="16"/>
  <c r="K160" i="16"/>
  <c r="L160" i="16" s="1"/>
  <c r="K174" i="16"/>
  <c r="L174" i="16" s="1"/>
  <c r="J174" i="16"/>
  <c r="J148" i="16"/>
  <c r="K148" i="16"/>
  <c r="L148" i="16" s="1"/>
  <c r="L106" i="19"/>
  <c r="T241" i="18"/>
  <c r="J50" i="16"/>
  <c r="P56" i="3"/>
  <c r="K50" i="16"/>
  <c r="L50" i="16" s="1"/>
  <c r="Q162" i="3"/>
  <c r="R162" i="3" s="1"/>
  <c r="R160" i="1"/>
  <c r="Q160" i="1"/>
  <c r="R80" i="1"/>
  <c r="M29" i="8"/>
  <c r="N29" i="8" s="1"/>
  <c r="M77" i="8"/>
  <c r="N77" i="8" s="1"/>
  <c r="P234" i="1"/>
  <c r="R234" i="1"/>
  <c r="M103" i="8"/>
  <c r="N103" i="8" s="1"/>
  <c r="M69" i="8"/>
  <c r="N69" i="8" s="1"/>
  <c r="R311" i="1"/>
  <c r="L83" i="19"/>
  <c r="P83" i="19" s="1"/>
  <c r="T114" i="18"/>
  <c r="L14" i="19"/>
  <c r="P14" i="19" s="1"/>
  <c r="T143" i="18"/>
  <c r="J182" i="16"/>
  <c r="K182" i="16"/>
  <c r="L182" i="16" s="1"/>
  <c r="L191" i="19"/>
  <c r="T179" i="18"/>
  <c r="L142" i="19"/>
  <c r="T223" i="18"/>
  <c r="P114" i="3"/>
  <c r="F21" i="23"/>
  <c r="C21" i="23"/>
  <c r="J152" i="16"/>
  <c r="P24" i="3"/>
  <c r="R24" i="3" s="1"/>
  <c r="K152" i="16"/>
  <c r="L152" i="16" s="1"/>
  <c r="L132" i="19"/>
  <c r="P132" i="19" s="1"/>
  <c r="T247" i="18"/>
  <c r="P34" i="3"/>
  <c r="R34" i="3" s="1"/>
  <c r="K158" i="16"/>
  <c r="L158" i="16" s="1"/>
  <c r="J158" i="16"/>
  <c r="A269" i="5"/>
  <c r="C270" i="5" s="1"/>
  <c r="A144" i="5"/>
  <c r="C145" i="5" s="1"/>
  <c r="P16" i="1"/>
  <c r="R16" i="1" s="1"/>
  <c r="M113" i="8"/>
  <c r="N113" i="8" s="1"/>
  <c r="R335" i="1"/>
  <c r="M23" i="8"/>
  <c r="N23" i="8" s="1"/>
  <c r="Q335" i="1"/>
  <c r="P56" i="1"/>
  <c r="R56" i="1" s="1"/>
  <c r="M133" i="8"/>
  <c r="N133" i="8" s="1"/>
  <c r="S118" i="1"/>
  <c r="T118" i="1" s="1"/>
  <c r="R291" i="1"/>
  <c r="T61" i="18"/>
  <c r="L272" i="19"/>
  <c r="Q69" i="1"/>
  <c r="R69" i="1"/>
  <c r="Q16" i="1"/>
  <c r="Q130" i="1"/>
  <c r="R130" i="1"/>
  <c r="Q116" i="1"/>
  <c r="Q202" i="1"/>
  <c r="Q220" i="1"/>
  <c r="R201" i="1"/>
  <c r="P201" i="1"/>
  <c r="M131" i="8"/>
  <c r="N131" i="8" s="1"/>
  <c r="A482" i="5"/>
  <c r="C483" i="5" s="1"/>
  <c r="R324" i="1"/>
  <c r="Q324" i="1"/>
  <c r="P139" i="1"/>
  <c r="R139" i="1"/>
  <c r="M129" i="8"/>
  <c r="N129" i="8" s="1"/>
  <c r="M61" i="8"/>
  <c r="N61" i="8" s="1"/>
  <c r="P143" i="1"/>
  <c r="R143" i="1" s="1"/>
  <c r="M109" i="8"/>
  <c r="N109" i="8" s="1"/>
  <c r="M7" i="8"/>
  <c r="N7" i="8" s="1"/>
  <c r="R111" i="1"/>
  <c r="P240" i="1"/>
  <c r="R240" i="1" s="1"/>
  <c r="M87" i="8"/>
  <c r="N87" i="8" s="1"/>
  <c r="P288" i="1"/>
  <c r="R288" i="1" s="1"/>
  <c r="M102" i="8"/>
  <c r="N102" i="8" s="1"/>
  <c r="M59" i="8"/>
  <c r="N59" i="8" s="1"/>
  <c r="M63" i="8"/>
  <c r="N63" i="8" s="1"/>
  <c r="P175" i="1"/>
  <c r="M98" i="8"/>
  <c r="N98" i="8" s="1"/>
  <c r="R327" i="1"/>
  <c r="M11" i="8"/>
  <c r="N11" i="8" s="1"/>
  <c r="Q327" i="1"/>
  <c r="Y3" i="18"/>
  <c r="V249" i="18"/>
  <c r="Q143" i="1"/>
  <c r="R145" i="1"/>
  <c r="P145" i="1"/>
  <c r="M149" i="8"/>
  <c r="N149" i="8" s="1"/>
  <c r="Q287" i="1"/>
  <c r="M191" i="8"/>
  <c r="N191" i="8" s="1"/>
  <c r="A47" i="5"/>
  <c r="C48" i="5" s="1"/>
  <c r="R332" i="1"/>
  <c r="Y57" i="18"/>
  <c r="L42" i="19"/>
  <c r="T36" i="18"/>
  <c r="L184" i="19"/>
  <c r="T81" i="18"/>
  <c r="L275" i="19"/>
  <c r="T97" i="18"/>
  <c r="K37" i="19"/>
  <c r="R5" i="18" s="1"/>
  <c r="O249" i="18"/>
  <c r="T148" i="18"/>
  <c r="L52" i="19"/>
  <c r="T77" i="18"/>
  <c r="T98" i="18"/>
  <c r="L109" i="19"/>
  <c r="P109" i="19" s="1"/>
  <c r="Y53" i="18"/>
  <c r="Q27" i="3"/>
  <c r="R27" i="3" s="1"/>
  <c r="L239" i="19"/>
  <c r="T184" i="18"/>
  <c r="L241" i="19"/>
  <c r="T183" i="18"/>
  <c r="L151" i="19"/>
  <c r="T162" i="18"/>
  <c r="Y207" i="18"/>
  <c r="L201" i="19"/>
  <c r="P201" i="19" s="1"/>
  <c r="T60" i="18"/>
  <c r="L186" i="19"/>
  <c r="T104" i="18"/>
  <c r="Y201" i="18"/>
  <c r="L137" i="19"/>
  <c r="T233" i="18"/>
  <c r="Q68" i="3"/>
  <c r="R68" i="3" s="1"/>
  <c r="L237" i="19"/>
  <c r="T200" i="18"/>
  <c r="H24" i="23"/>
  <c r="I24" i="23"/>
  <c r="G24" i="23"/>
  <c r="Y72" i="18"/>
  <c r="P222" i="3"/>
  <c r="R222" i="3" s="1"/>
  <c r="K66" i="16"/>
  <c r="L66" i="16" s="1"/>
  <c r="J66" i="16"/>
  <c r="J194" i="16"/>
  <c r="K194" i="16"/>
  <c r="L194" i="16" s="1"/>
  <c r="A196" i="5"/>
  <c r="C198" i="5" s="1"/>
  <c r="Y173" i="18"/>
  <c r="L248" i="19"/>
  <c r="T193" i="18"/>
  <c r="Q154" i="3"/>
  <c r="R154" i="3" s="1"/>
  <c r="Q280" i="3"/>
  <c r="R280" i="3" s="1"/>
  <c r="F29" i="23"/>
  <c r="C29" i="23"/>
  <c r="J130" i="16"/>
  <c r="K130" i="16"/>
  <c r="L130" i="16" s="1"/>
  <c r="Y64" i="18"/>
  <c r="Q230" i="3"/>
  <c r="R230" i="3"/>
  <c r="Y234" i="18"/>
  <c r="Q251" i="3"/>
  <c r="R251" i="3" s="1"/>
  <c r="Q93" i="3"/>
  <c r="R93" i="3"/>
  <c r="J120" i="16"/>
  <c r="K120" i="16"/>
  <c r="L120" i="16" s="1"/>
  <c r="P207" i="3"/>
  <c r="K206" i="16"/>
  <c r="L206" i="16" s="1"/>
  <c r="J206" i="16"/>
  <c r="J119" i="16"/>
  <c r="K119" i="16"/>
  <c r="L119" i="16" s="1"/>
  <c r="J214" i="16"/>
  <c r="K214" i="16"/>
  <c r="L214" i="16" s="1"/>
  <c r="K62" i="16"/>
  <c r="L62" i="16" s="1"/>
  <c r="J62" i="16"/>
  <c r="J100" i="1"/>
  <c r="N100" i="1" s="1"/>
  <c r="J98" i="1"/>
  <c r="N98" i="1" s="1"/>
  <c r="J99" i="1"/>
  <c r="N99" i="1" s="1"/>
  <c r="K21" i="21"/>
  <c r="M21" i="21" s="1"/>
  <c r="N21" i="21" s="1"/>
  <c r="K110" i="16"/>
  <c r="L110" i="16" s="1"/>
  <c r="J110" i="16"/>
  <c r="C361" i="5"/>
  <c r="G361" i="5" s="1"/>
  <c r="G497" i="5"/>
  <c r="K187" i="16"/>
  <c r="L187" i="16" s="1"/>
  <c r="J187" i="16"/>
  <c r="A590" i="5"/>
  <c r="C593" i="5" s="1"/>
  <c r="J18" i="16"/>
  <c r="P146" i="3"/>
  <c r="K18" i="16"/>
  <c r="L18" i="16" s="1"/>
  <c r="F78" i="20" l="1"/>
  <c r="F79" i="20" s="1"/>
  <c r="H79" i="20" s="1"/>
  <c r="C79" i="20"/>
  <c r="J160" i="2"/>
  <c r="L160" i="2" s="1"/>
  <c r="J168" i="2"/>
  <c r="L168" i="2" s="1"/>
  <c r="J176" i="2"/>
  <c r="L176" i="2" s="1"/>
  <c r="J164" i="2"/>
  <c r="L164" i="2" s="1"/>
  <c r="J174" i="2"/>
  <c r="L174" i="2" s="1"/>
  <c r="J172" i="2"/>
  <c r="L172" i="2" s="1"/>
  <c r="J158" i="2"/>
  <c r="L158" i="2" s="1"/>
  <c r="J161" i="2"/>
  <c r="L161" i="2" s="1"/>
  <c r="J167" i="2"/>
  <c r="L167" i="2" s="1"/>
  <c r="J170" i="2"/>
  <c r="L170" i="2" s="1"/>
  <c r="J166" i="2"/>
  <c r="L166" i="2" s="1"/>
  <c r="J175" i="2"/>
  <c r="L175" i="2" s="1"/>
  <c r="J163" i="2"/>
  <c r="L163" i="2" s="1"/>
  <c r="J169" i="2"/>
  <c r="L169" i="2" s="1"/>
  <c r="J165" i="2"/>
  <c r="L165" i="2" s="1"/>
  <c r="J173" i="2"/>
  <c r="L173" i="2" s="1"/>
  <c r="J162" i="2"/>
  <c r="L162" i="2" s="1"/>
  <c r="J171" i="2"/>
  <c r="L171" i="2" s="1"/>
  <c r="J159" i="2"/>
  <c r="L159" i="2" s="1"/>
  <c r="F124" i="20"/>
  <c r="F125" i="20" s="1"/>
  <c r="H125" i="20" s="1"/>
  <c r="C125" i="20"/>
  <c r="R153" i="3"/>
  <c r="Q153" i="3"/>
  <c r="N29" i="2"/>
  <c r="O29" i="2"/>
  <c r="N35" i="2"/>
  <c r="O35" i="2"/>
  <c r="N43" i="2"/>
  <c r="O43" i="2"/>
  <c r="N472" i="2"/>
  <c r="O472" i="2"/>
  <c r="R100" i="1"/>
  <c r="Q100" i="1"/>
  <c r="E48" i="5"/>
  <c r="E49" i="5" s="1"/>
  <c r="G49" i="5" s="1"/>
  <c r="C49" i="5"/>
  <c r="C146" i="5"/>
  <c r="E145" i="5"/>
  <c r="E146" i="5" s="1"/>
  <c r="E54" i="20"/>
  <c r="E55" i="20" s="1"/>
  <c r="H55" i="20" s="1"/>
  <c r="C55" i="20"/>
  <c r="E333" i="5"/>
  <c r="E334" i="5" s="1"/>
  <c r="G334" i="5" s="1"/>
  <c r="C334" i="5"/>
  <c r="Q266" i="3"/>
  <c r="R266" i="3"/>
  <c r="R165" i="3"/>
  <c r="Q165" i="3"/>
  <c r="R40" i="1"/>
  <c r="Q40" i="1"/>
  <c r="Q39" i="1"/>
  <c r="R39" i="1"/>
  <c r="J195" i="1"/>
  <c r="N195" i="1" s="1"/>
  <c r="J276" i="2"/>
  <c r="L276" i="2" s="1"/>
  <c r="J284" i="2"/>
  <c r="L284" i="2" s="1"/>
  <c r="J292" i="2"/>
  <c r="L292" i="2" s="1"/>
  <c r="J300" i="2"/>
  <c r="L300" i="2" s="1"/>
  <c r="J281" i="2"/>
  <c r="L281" i="2" s="1"/>
  <c r="J289" i="2"/>
  <c r="L289" i="2" s="1"/>
  <c r="J277" i="2"/>
  <c r="L277" i="2" s="1"/>
  <c r="J295" i="2"/>
  <c r="L295" i="2" s="1"/>
  <c r="J294" i="2"/>
  <c r="L294" i="2" s="1"/>
  <c r="J299" i="2"/>
  <c r="L299" i="2" s="1"/>
  <c r="J279" i="2"/>
  <c r="L279" i="2" s="1"/>
  <c r="J283" i="2"/>
  <c r="L283" i="2" s="1"/>
  <c r="J286" i="2"/>
  <c r="L286" i="2" s="1"/>
  <c r="J290" i="2"/>
  <c r="L290" i="2" s="1"/>
  <c r="J298" i="2"/>
  <c r="L298" i="2" s="1"/>
  <c r="J303" i="2"/>
  <c r="L303" i="2" s="1"/>
  <c r="J293" i="2"/>
  <c r="L293" i="2" s="1"/>
  <c r="J297" i="2"/>
  <c r="L297" i="2" s="1"/>
  <c r="J288" i="2"/>
  <c r="L288" i="2" s="1"/>
  <c r="J278" i="2"/>
  <c r="L278" i="2" s="1"/>
  <c r="J282" i="2"/>
  <c r="L282" i="2" s="1"/>
  <c r="J302" i="2"/>
  <c r="L302" i="2" s="1"/>
  <c r="J280" i="2"/>
  <c r="L280" i="2" s="1"/>
  <c r="J304" i="2"/>
  <c r="L304" i="2" s="1"/>
  <c r="J296" i="2"/>
  <c r="L296" i="2" s="1"/>
  <c r="J287" i="2"/>
  <c r="L287" i="2" s="1"/>
  <c r="J291" i="2"/>
  <c r="L291" i="2" s="1"/>
  <c r="J301" i="2"/>
  <c r="L301" i="2" s="1"/>
  <c r="J285" i="2"/>
  <c r="L285" i="2" s="1"/>
  <c r="J305" i="2"/>
  <c r="L305" i="2" s="1"/>
  <c r="A145" i="20"/>
  <c r="C146" i="20" s="1"/>
  <c r="J308" i="2"/>
  <c r="L308" i="2" s="1"/>
  <c r="J310" i="2"/>
  <c r="L310" i="2" s="1"/>
  <c r="J312" i="2"/>
  <c r="L312" i="2" s="1"/>
  <c r="J309" i="2"/>
  <c r="L309" i="2" s="1"/>
  <c r="J311" i="2"/>
  <c r="L311" i="2" s="1"/>
  <c r="J307" i="2"/>
  <c r="L307" i="2" s="1"/>
  <c r="H22" i="23"/>
  <c r="I22" i="23"/>
  <c r="G22" i="23"/>
  <c r="M22" i="23" s="1"/>
  <c r="I27" i="23"/>
  <c r="G27" i="23"/>
  <c r="M27" i="23" s="1"/>
  <c r="H27" i="23"/>
  <c r="A65" i="20"/>
  <c r="C67" i="20" s="1"/>
  <c r="Q278" i="1"/>
  <c r="R278" i="1"/>
  <c r="Q23" i="3"/>
  <c r="R23" i="3"/>
  <c r="N26" i="2"/>
  <c r="O26" i="2"/>
  <c r="O50" i="2"/>
  <c r="N50" i="2"/>
  <c r="N38" i="2"/>
  <c r="O38" i="2"/>
  <c r="N476" i="2"/>
  <c r="O476" i="2"/>
  <c r="M30" i="19"/>
  <c r="O30" i="19" s="1"/>
  <c r="P30" i="19" s="1"/>
  <c r="M34" i="19"/>
  <c r="O34" i="19" s="1"/>
  <c r="P34" i="19" s="1"/>
  <c r="M29" i="19"/>
  <c r="O29" i="19" s="1"/>
  <c r="P29" i="19" s="1"/>
  <c r="M33" i="19"/>
  <c r="O33" i="19" s="1"/>
  <c r="P33" i="19" s="1"/>
  <c r="M31" i="19"/>
  <c r="O31" i="19" s="1"/>
  <c r="P31" i="19" s="1"/>
  <c r="M28" i="19"/>
  <c r="O28" i="19" s="1"/>
  <c r="P28" i="19" s="1"/>
  <c r="M27" i="19"/>
  <c r="O27" i="19" s="1"/>
  <c r="P27" i="19" s="1"/>
  <c r="M32" i="19"/>
  <c r="O32" i="19" s="1"/>
  <c r="P32" i="19" s="1"/>
  <c r="O423" i="2"/>
  <c r="N423" i="2"/>
  <c r="Q6" i="3"/>
  <c r="R6" i="3"/>
  <c r="E212" i="5"/>
  <c r="E213" i="5" s="1"/>
  <c r="C213" i="5"/>
  <c r="O418" i="2"/>
  <c r="N418" i="2"/>
  <c r="Q277" i="1"/>
  <c r="R277" i="1"/>
  <c r="O47" i="2"/>
  <c r="N47" i="2"/>
  <c r="R30" i="1"/>
  <c r="Q30" i="1"/>
  <c r="A167" i="20"/>
  <c r="C168" i="20" s="1"/>
  <c r="O419" i="2"/>
  <c r="N419" i="2"/>
  <c r="G30" i="23"/>
  <c r="H30" i="23"/>
  <c r="I30" i="23"/>
  <c r="Y249" i="18"/>
  <c r="N24" i="2"/>
  <c r="O24" i="2"/>
  <c r="N42" i="2"/>
  <c r="O42" i="2"/>
  <c r="O41" i="2"/>
  <c r="N41" i="2"/>
  <c r="N40" i="2"/>
  <c r="O40" i="2"/>
  <c r="O474" i="2"/>
  <c r="N474" i="2"/>
  <c r="H21" i="23"/>
  <c r="I21" i="23"/>
  <c r="G21" i="23"/>
  <c r="C410" i="5"/>
  <c r="E409" i="5"/>
  <c r="E410" i="5" s="1"/>
  <c r="G410" i="5" s="1"/>
  <c r="K202" i="3" s="1"/>
  <c r="N202" i="3" s="1"/>
  <c r="P202" i="3" s="1"/>
  <c r="Q34" i="1"/>
  <c r="R34" i="1"/>
  <c r="R28" i="1"/>
  <c r="Q28" i="1"/>
  <c r="O424" i="2"/>
  <c r="N424" i="2"/>
  <c r="N422" i="2"/>
  <c r="O422" i="2"/>
  <c r="G18" i="23"/>
  <c r="I18" i="23"/>
  <c r="H18" i="23"/>
  <c r="H32" i="23" s="1"/>
  <c r="S116" i="1"/>
  <c r="T116" i="1" s="1"/>
  <c r="O30" i="2"/>
  <c r="N30" i="2"/>
  <c r="O39" i="2"/>
  <c r="N39" i="2"/>
  <c r="O44" i="2"/>
  <c r="N44" i="2"/>
  <c r="Q19" i="1"/>
  <c r="R19" i="1"/>
  <c r="O475" i="2"/>
  <c r="N475" i="2"/>
  <c r="R249" i="18"/>
  <c r="S5" i="18"/>
  <c r="S249" i="18" s="1"/>
  <c r="R38" i="1"/>
  <c r="Q38" i="1"/>
  <c r="Q97" i="1"/>
  <c r="R97" i="1"/>
  <c r="E283" i="5"/>
  <c r="E284" i="5" s="1"/>
  <c r="G284" i="5" s="1"/>
  <c r="C284" i="5"/>
  <c r="N473" i="2"/>
  <c r="O473" i="2"/>
  <c r="R36" i="1"/>
  <c r="Q36" i="1"/>
  <c r="Q114" i="3"/>
  <c r="R114" i="3" s="1"/>
  <c r="G19" i="23"/>
  <c r="H19" i="23"/>
  <c r="I19" i="23"/>
  <c r="I32" i="23" s="1"/>
  <c r="E187" i="5"/>
  <c r="E188" i="5" s="1"/>
  <c r="C188" i="5"/>
  <c r="C421" i="5"/>
  <c r="E420" i="5"/>
  <c r="E421" i="5" s="1"/>
  <c r="R32" i="1"/>
  <c r="Q32" i="1"/>
  <c r="Q41" i="1"/>
  <c r="R41" i="1"/>
  <c r="H28" i="23"/>
  <c r="G28" i="23"/>
  <c r="I28" i="23"/>
  <c r="G20" i="23"/>
  <c r="H20" i="23"/>
  <c r="I20" i="23"/>
  <c r="M206" i="8"/>
  <c r="N5" i="8"/>
  <c r="N206" i="8" s="1"/>
  <c r="N421" i="2"/>
  <c r="O421" i="2"/>
  <c r="Q213" i="3"/>
  <c r="R213" i="3" s="1"/>
  <c r="E524" i="5"/>
  <c r="E525" i="5" s="1"/>
  <c r="C525" i="5"/>
  <c r="N27" i="2"/>
  <c r="O27" i="2"/>
  <c r="N34" i="2"/>
  <c r="O34" i="2"/>
  <c r="N51" i="2"/>
  <c r="O51" i="2"/>
  <c r="N477" i="2"/>
  <c r="O477" i="2"/>
  <c r="N478" i="2"/>
  <c r="O478" i="2"/>
  <c r="G434" i="5"/>
  <c r="G29" i="23"/>
  <c r="I29" i="23"/>
  <c r="H29" i="23"/>
  <c r="C271" i="5"/>
  <c r="E270" i="5"/>
  <c r="E271" i="5" s="1"/>
  <c r="G271" i="5" s="1"/>
  <c r="G23" i="23"/>
  <c r="I23" i="23"/>
  <c r="H23" i="23"/>
  <c r="K25" i="23"/>
  <c r="M25" i="23"/>
  <c r="Q26" i="1"/>
  <c r="R26" i="1"/>
  <c r="N23" i="2"/>
  <c r="O23" i="2"/>
  <c r="O45" i="2"/>
  <c r="N45" i="2"/>
  <c r="E347" i="5"/>
  <c r="E348" i="5" s="1"/>
  <c r="C348" i="5"/>
  <c r="Q225" i="3"/>
  <c r="R225" i="3" s="1"/>
  <c r="H26" i="23"/>
  <c r="G26" i="23"/>
  <c r="I26" i="23"/>
  <c r="T5" i="18"/>
  <c r="T249" i="18" s="1"/>
  <c r="E167" i="5"/>
  <c r="E168" i="5" s="1"/>
  <c r="G168" i="5" s="1"/>
  <c r="C168" i="5"/>
  <c r="P5" i="19"/>
  <c r="L333" i="19"/>
  <c r="Q42" i="1"/>
  <c r="R42" i="1"/>
  <c r="Q33" i="1"/>
  <c r="R33" i="1"/>
  <c r="A156" i="20"/>
  <c r="C157" i="20" s="1"/>
  <c r="N420" i="2"/>
  <c r="O420" i="2"/>
  <c r="O25" i="2"/>
  <c r="N25" i="2"/>
  <c r="O49" i="2"/>
  <c r="N49" i="2"/>
  <c r="O46" i="2"/>
  <c r="N46" i="2"/>
  <c r="N469" i="2"/>
  <c r="O469" i="2"/>
  <c r="N470" i="2"/>
  <c r="O470" i="2"/>
  <c r="Q98" i="1"/>
  <c r="R98" i="1"/>
  <c r="C199" i="5"/>
  <c r="E198" i="5"/>
  <c r="E199" i="5" s="1"/>
  <c r="G199" i="5" s="1"/>
  <c r="Q29" i="1"/>
  <c r="R29" i="1"/>
  <c r="Q27" i="1"/>
  <c r="R27" i="1"/>
  <c r="E376" i="5"/>
  <c r="E377" i="5" s="1"/>
  <c r="G377" i="5" s="1"/>
  <c r="C377" i="5"/>
  <c r="A40" i="20"/>
  <c r="C41" i="20" s="1"/>
  <c r="Q207" i="3"/>
  <c r="R207" i="3"/>
  <c r="E296" i="5"/>
  <c r="E297" i="5" s="1"/>
  <c r="C297" i="5"/>
  <c r="Q31" i="1"/>
  <c r="R31" i="1"/>
  <c r="K250" i="16"/>
  <c r="P204" i="19"/>
  <c r="A177" i="20"/>
  <c r="C178" i="20" s="1"/>
  <c r="N48" i="2"/>
  <c r="O48" i="2"/>
  <c r="M17" i="23"/>
  <c r="G32" i="23"/>
  <c r="E593" i="5"/>
  <c r="E594" i="5" s="1"/>
  <c r="C594" i="5"/>
  <c r="Q99" i="1"/>
  <c r="R99" i="1"/>
  <c r="K24" i="23"/>
  <c r="M24" i="23" s="1"/>
  <c r="A99" i="20"/>
  <c r="C101" i="20" s="1"/>
  <c r="E483" i="5"/>
  <c r="E484" i="5" s="1"/>
  <c r="C484" i="5"/>
  <c r="G95" i="5"/>
  <c r="A112" i="20"/>
  <c r="C114" i="20" s="1"/>
  <c r="Q37" i="1"/>
  <c r="R37" i="1"/>
  <c r="Q35" i="1"/>
  <c r="R35" i="1"/>
  <c r="A133" i="20"/>
  <c r="C134" i="20" s="1"/>
  <c r="A30" i="20"/>
  <c r="C31" i="20" s="1"/>
  <c r="J73" i="1"/>
  <c r="N73" i="1" s="1"/>
  <c r="J72" i="1"/>
  <c r="N72" i="1" s="1"/>
  <c r="N417" i="2"/>
  <c r="O417" i="2"/>
  <c r="E178" i="5"/>
  <c r="E179" i="5" s="1"/>
  <c r="G179" i="5" s="1"/>
  <c r="C179" i="5"/>
  <c r="O28" i="2"/>
  <c r="N28" i="2"/>
  <c r="N37" i="2"/>
  <c r="O37" i="2"/>
  <c r="O36" i="2"/>
  <c r="N36" i="2"/>
  <c r="O471" i="2"/>
  <c r="N471" i="2"/>
  <c r="Q309" i="1"/>
  <c r="R309" i="1"/>
  <c r="G537" i="5"/>
  <c r="J70" i="1" l="1"/>
  <c r="N70" i="1" s="1"/>
  <c r="K62" i="3"/>
  <c r="N62" i="3" s="1"/>
  <c r="P62" i="3" s="1"/>
  <c r="K61" i="3"/>
  <c r="N61" i="3" s="1"/>
  <c r="P61" i="3" s="1"/>
  <c r="K64" i="3"/>
  <c r="N64" i="3" s="1"/>
  <c r="P64" i="3" s="1"/>
  <c r="K59" i="3"/>
  <c r="N59" i="3" s="1"/>
  <c r="P59" i="3" s="1"/>
  <c r="K60" i="3"/>
  <c r="N60" i="3" s="1"/>
  <c r="P60" i="3" s="1"/>
  <c r="K65" i="3"/>
  <c r="N65" i="3" s="1"/>
  <c r="P65" i="3" s="1"/>
  <c r="K63" i="3"/>
  <c r="N63" i="3" s="1"/>
  <c r="P63" i="3" s="1"/>
  <c r="N311" i="2"/>
  <c r="O311" i="2"/>
  <c r="O285" i="2"/>
  <c r="N285" i="2"/>
  <c r="O282" i="2"/>
  <c r="N282" i="2"/>
  <c r="N286" i="2"/>
  <c r="O286" i="2"/>
  <c r="O281" i="2"/>
  <c r="N281" i="2"/>
  <c r="N169" i="2"/>
  <c r="O169" i="2"/>
  <c r="O172" i="2"/>
  <c r="N172" i="2"/>
  <c r="F134" i="20"/>
  <c r="F135" i="20" s="1"/>
  <c r="C135" i="20"/>
  <c r="G297" i="5"/>
  <c r="M29" i="23"/>
  <c r="M20" i="23"/>
  <c r="G421" i="5"/>
  <c r="N309" i="2"/>
  <c r="O309" i="2"/>
  <c r="O301" i="2"/>
  <c r="N301" i="2"/>
  <c r="O278" i="2"/>
  <c r="N278" i="2"/>
  <c r="O283" i="2"/>
  <c r="N283" i="2"/>
  <c r="N300" i="2"/>
  <c r="O300" i="2"/>
  <c r="N163" i="2"/>
  <c r="O163" i="2"/>
  <c r="N174" i="2"/>
  <c r="O174" i="2"/>
  <c r="J174" i="1"/>
  <c r="N174" i="1" s="1"/>
  <c r="J182" i="1"/>
  <c r="N182" i="1" s="1"/>
  <c r="J177" i="1"/>
  <c r="N177" i="1" s="1"/>
  <c r="J185" i="1"/>
  <c r="N185" i="1" s="1"/>
  <c r="J180" i="1"/>
  <c r="N180" i="1" s="1"/>
  <c r="J188" i="1"/>
  <c r="N188" i="1" s="1"/>
  <c r="J178" i="1"/>
  <c r="N178" i="1" s="1"/>
  <c r="J179" i="1"/>
  <c r="N179" i="1" s="1"/>
  <c r="J181" i="1"/>
  <c r="N181" i="1" s="1"/>
  <c r="J183" i="1"/>
  <c r="N183" i="1" s="1"/>
  <c r="J184" i="1"/>
  <c r="N184" i="1" s="1"/>
  <c r="J186" i="1"/>
  <c r="N186" i="1" s="1"/>
  <c r="J187" i="1"/>
  <c r="N187" i="1" s="1"/>
  <c r="J189" i="1"/>
  <c r="N189" i="1" s="1"/>
  <c r="J176" i="1"/>
  <c r="N176" i="1" s="1"/>
  <c r="J175" i="1"/>
  <c r="N175" i="1" s="1"/>
  <c r="J218" i="2"/>
  <c r="L218" i="2" s="1"/>
  <c r="J217" i="2"/>
  <c r="L217" i="2" s="1"/>
  <c r="J228" i="2"/>
  <c r="L228" i="2" s="1"/>
  <c r="J236" i="2"/>
  <c r="L236" i="2" s="1"/>
  <c r="J244" i="2"/>
  <c r="L244" i="2" s="1"/>
  <c r="J252" i="2"/>
  <c r="L252" i="2" s="1"/>
  <c r="J260" i="2"/>
  <c r="L260" i="2" s="1"/>
  <c r="J268" i="2"/>
  <c r="L268" i="2" s="1"/>
  <c r="J220" i="2"/>
  <c r="L220" i="2" s="1"/>
  <c r="J225" i="2"/>
  <c r="L225" i="2" s="1"/>
  <c r="J233" i="2"/>
  <c r="L233" i="2" s="1"/>
  <c r="J241" i="2"/>
  <c r="L241" i="2" s="1"/>
  <c r="J249" i="2"/>
  <c r="L249" i="2" s="1"/>
  <c r="J257" i="2"/>
  <c r="L257" i="2" s="1"/>
  <c r="J265" i="2"/>
  <c r="L265" i="2" s="1"/>
  <c r="J223" i="2"/>
  <c r="L223" i="2" s="1"/>
  <c r="J227" i="2"/>
  <c r="L227" i="2" s="1"/>
  <c r="J230" i="2"/>
  <c r="L230" i="2" s="1"/>
  <c r="J234" i="2"/>
  <c r="L234" i="2" s="1"/>
  <c r="J248" i="2"/>
  <c r="L248" i="2" s="1"/>
  <c r="J255" i="2"/>
  <c r="L255" i="2" s="1"/>
  <c r="J259" i="2"/>
  <c r="L259" i="2" s="1"/>
  <c r="J262" i="2"/>
  <c r="L262" i="2" s="1"/>
  <c r="J266" i="2"/>
  <c r="L266" i="2" s="1"/>
  <c r="J213" i="2"/>
  <c r="L213" i="2" s="1"/>
  <c r="J226" i="2"/>
  <c r="L226" i="2" s="1"/>
  <c r="J240" i="2"/>
  <c r="L240" i="2" s="1"/>
  <c r="J247" i="2"/>
  <c r="L247" i="2" s="1"/>
  <c r="J251" i="2"/>
  <c r="L251" i="2" s="1"/>
  <c r="J254" i="2"/>
  <c r="L254" i="2" s="1"/>
  <c r="J258" i="2"/>
  <c r="L258" i="2" s="1"/>
  <c r="J216" i="2"/>
  <c r="L216" i="2" s="1"/>
  <c r="J222" i="2"/>
  <c r="L222" i="2" s="1"/>
  <c r="J229" i="2"/>
  <c r="L229" i="2" s="1"/>
  <c r="J261" i="2"/>
  <c r="L261" i="2" s="1"/>
  <c r="J219" i="2"/>
  <c r="L219" i="2" s="1"/>
  <c r="J232" i="2"/>
  <c r="L232" i="2" s="1"/>
  <c r="J239" i="2"/>
  <c r="L239" i="2" s="1"/>
  <c r="J243" i="2"/>
  <c r="L243" i="2" s="1"/>
  <c r="J246" i="2"/>
  <c r="L246" i="2" s="1"/>
  <c r="J250" i="2"/>
  <c r="L250" i="2" s="1"/>
  <c r="J264" i="2"/>
  <c r="L264" i="2" s="1"/>
  <c r="J271" i="2"/>
  <c r="L271" i="2" s="1"/>
  <c r="J237" i="2"/>
  <c r="L237" i="2" s="1"/>
  <c r="J270" i="2"/>
  <c r="L270" i="2" s="1"/>
  <c r="J256" i="2"/>
  <c r="L256" i="2" s="1"/>
  <c r="J221" i="2"/>
  <c r="L221" i="2" s="1"/>
  <c r="J231" i="2"/>
  <c r="L231" i="2" s="1"/>
  <c r="J215" i="2"/>
  <c r="L215" i="2" s="1"/>
  <c r="J238" i="2"/>
  <c r="L238" i="2" s="1"/>
  <c r="J242" i="2"/>
  <c r="L242" i="2" s="1"/>
  <c r="J214" i="2"/>
  <c r="L214" i="2" s="1"/>
  <c r="J224" i="2"/>
  <c r="L224" i="2" s="1"/>
  <c r="J263" i="2"/>
  <c r="L263" i="2" s="1"/>
  <c r="J267" i="2"/>
  <c r="L267" i="2" s="1"/>
  <c r="J269" i="2"/>
  <c r="L269" i="2" s="1"/>
  <c r="J235" i="2"/>
  <c r="L235" i="2" s="1"/>
  <c r="J245" i="2"/>
  <c r="L245" i="2" s="1"/>
  <c r="J253" i="2"/>
  <c r="L253" i="2" s="1"/>
  <c r="M19" i="23"/>
  <c r="K21" i="23"/>
  <c r="K32" i="23" s="1"/>
  <c r="O312" i="2"/>
  <c r="N312" i="2"/>
  <c r="N291" i="2"/>
  <c r="O291" i="2"/>
  <c r="O288" i="2"/>
  <c r="N288" i="2"/>
  <c r="N279" i="2"/>
  <c r="O279" i="2"/>
  <c r="N292" i="2"/>
  <c r="O292" i="2"/>
  <c r="M78" i="19"/>
  <c r="O78" i="19" s="1"/>
  <c r="P78" i="19" s="1"/>
  <c r="M77" i="19"/>
  <c r="O77" i="19" s="1"/>
  <c r="P77" i="19" s="1"/>
  <c r="M214" i="19"/>
  <c r="O214" i="19" s="1"/>
  <c r="P214" i="19" s="1"/>
  <c r="M218" i="19"/>
  <c r="O218" i="19" s="1"/>
  <c r="P218" i="19" s="1"/>
  <c r="M222" i="19"/>
  <c r="O222" i="19" s="1"/>
  <c r="P222" i="19" s="1"/>
  <c r="M213" i="19"/>
  <c r="O213" i="19" s="1"/>
  <c r="P213" i="19" s="1"/>
  <c r="M219" i="19"/>
  <c r="O219" i="19" s="1"/>
  <c r="P219" i="19" s="1"/>
  <c r="M221" i="19"/>
  <c r="O221" i="19" s="1"/>
  <c r="P221" i="19" s="1"/>
  <c r="M220" i="19"/>
  <c r="O220" i="19" s="1"/>
  <c r="P220" i="19" s="1"/>
  <c r="M215" i="19"/>
  <c r="O215" i="19" s="1"/>
  <c r="P215" i="19" s="1"/>
  <c r="M216" i="19"/>
  <c r="O216" i="19" s="1"/>
  <c r="P216" i="19" s="1"/>
  <c r="M217" i="19"/>
  <c r="O217" i="19" s="1"/>
  <c r="P217" i="19" s="1"/>
  <c r="O175" i="2"/>
  <c r="N175" i="2"/>
  <c r="O164" i="2"/>
  <c r="N164" i="2"/>
  <c r="F178" i="20"/>
  <c r="F179" i="20" s="1"/>
  <c r="C179" i="20"/>
  <c r="M28" i="23"/>
  <c r="M30" i="23"/>
  <c r="G213" i="5"/>
  <c r="O310" i="2"/>
  <c r="N310" i="2"/>
  <c r="N287" i="2"/>
  <c r="O287" i="2"/>
  <c r="O297" i="2"/>
  <c r="N297" i="2"/>
  <c r="N299" i="2"/>
  <c r="O299" i="2"/>
  <c r="N284" i="2"/>
  <c r="O284" i="2"/>
  <c r="N159" i="2"/>
  <c r="O159" i="2"/>
  <c r="N166" i="2"/>
  <c r="O166" i="2"/>
  <c r="N176" i="2"/>
  <c r="O176" i="2"/>
  <c r="K173" i="3"/>
  <c r="N173" i="3" s="1"/>
  <c r="P173" i="3" s="1"/>
  <c r="K177" i="3"/>
  <c r="N177" i="3" s="1"/>
  <c r="P177" i="3" s="1"/>
  <c r="K194" i="3"/>
  <c r="N194" i="3" s="1"/>
  <c r="P194" i="3" s="1"/>
  <c r="K171" i="3"/>
  <c r="N171" i="3" s="1"/>
  <c r="P171" i="3" s="1"/>
  <c r="K184" i="3"/>
  <c r="N184" i="3" s="1"/>
  <c r="P184" i="3" s="1"/>
  <c r="K188" i="3"/>
  <c r="N188" i="3" s="1"/>
  <c r="P188" i="3" s="1"/>
  <c r="K169" i="3"/>
  <c r="N169" i="3" s="1"/>
  <c r="P169" i="3" s="1"/>
  <c r="K176" i="3"/>
  <c r="N176" i="3" s="1"/>
  <c r="P176" i="3" s="1"/>
  <c r="K181" i="3"/>
  <c r="N181" i="3" s="1"/>
  <c r="P181" i="3" s="1"/>
  <c r="K193" i="3"/>
  <c r="N193" i="3" s="1"/>
  <c r="P193" i="3" s="1"/>
  <c r="K175" i="3"/>
  <c r="N175" i="3" s="1"/>
  <c r="P175" i="3" s="1"/>
  <c r="K187" i="3"/>
  <c r="N187" i="3" s="1"/>
  <c r="P187" i="3" s="1"/>
  <c r="K192" i="3"/>
  <c r="N192" i="3" s="1"/>
  <c r="P192" i="3" s="1"/>
  <c r="K197" i="3"/>
  <c r="N197" i="3" s="1"/>
  <c r="P197" i="3" s="1"/>
  <c r="K180" i="3"/>
  <c r="N180" i="3" s="1"/>
  <c r="P180" i="3" s="1"/>
  <c r="K174" i="3"/>
  <c r="N174" i="3" s="1"/>
  <c r="P174" i="3" s="1"/>
  <c r="K189" i="3"/>
  <c r="N189" i="3" s="1"/>
  <c r="P189" i="3" s="1"/>
  <c r="K172" i="3"/>
  <c r="N172" i="3" s="1"/>
  <c r="P172" i="3" s="1"/>
  <c r="K185" i="3"/>
  <c r="N185" i="3" s="1"/>
  <c r="P185" i="3" s="1"/>
  <c r="K196" i="3"/>
  <c r="N196" i="3" s="1"/>
  <c r="P196" i="3" s="1"/>
  <c r="K170" i="3"/>
  <c r="N170" i="3" s="1"/>
  <c r="P170" i="3" s="1"/>
  <c r="K179" i="3"/>
  <c r="N179" i="3" s="1"/>
  <c r="P179" i="3" s="1"/>
  <c r="K183" i="3"/>
  <c r="N183" i="3" s="1"/>
  <c r="P183" i="3" s="1"/>
  <c r="K182" i="3"/>
  <c r="N182" i="3" s="1"/>
  <c r="P182" i="3" s="1"/>
  <c r="K186" i="3"/>
  <c r="N186" i="3" s="1"/>
  <c r="P186" i="3" s="1"/>
  <c r="K190" i="3"/>
  <c r="N190" i="3" s="1"/>
  <c r="P190" i="3" s="1"/>
  <c r="K191" i="3"/>
  <c r="N191" i="3" s="1"/>
  <c r="P191" i="3" s="1"/>
  <c r="K195" i="3"/>
  <c r="N195" i="3" s="1"/>
  <c r="P195" i="3" s="1"/>
  <c r="K178" i="3"/>
  <c r="N178" i="3" s="1"/>
  <c r="P178" i="3" s="1"/>
  <c r="M18" i="23"/>
  <c r="N293" i="2"/>
  <c r="O293" i="2"/>
  <c r="O170" i="2"/>
  <c r="N170" i="2"/>
  <c r="J113" i="1"/>
  <c r="N113" i="1" s="1"/>
  <c r="J114" i="1"/>
  <c r="N114" i="1" s="1"/>
  <c r="K103" i="3"/>
  <c r="N103" i="3" s="1"/>
  <c r="P103" i="3" s="1"/>
  <c r="K107" i="3"/>
  <c r="N107" i="3" s="1"/>
  <c r="P107" i="3" s="1"/>
  <c r="K100" i="3"/>
  <c r="N100" i="3" s="1"/>
  <c r="P100" i="3" s="1"/>
  <c r="K109" i="3"/>
  <c r="N109" i="3" s="1"/>
  <c r="P109" i="3" s="1"/>
  <c r="K101" i="3"/>
  <c r="N101" i="3" s="1"/>
  <c r="P101" i="3" s="1"/>
  <c r="K104" i="3"/>
  <c r="N104" i="3" s="1"/>
  <c r="P104" i="3" s="1"/>
  <c r="K102" i="3"/>
  <c r="N102" i="3" s="1"/>
  <c r="P102" i="3" s="1"/>
  <c r="K106" i="3"/>
  <c r="N106" i="3" s="1"/>
  <c r="P106" i="3" s="1"/>
  <c r="K108" i="3"/>
  <c r="N108" i="3" s="1"/>
  <c r="P108" i="3" s="1"/>
  <c r="K105" i="3"/>
  <c r="N105" i="3" s="1"/>
  <c r="P105" i="3" s="1"/>
  <c r="G188" i="5"/>
  <c r="Q202" i="3"/>
  <c r="R202" i="3" s="1"/>
  <c r="C147" i="20"/>
  <c r="F146" i="20"/>
  <c r="F147" i="20" s="1"/>
  <c r="O304" i="2"/>
  <c r="N304" i="2"/>
  <c r="N303" i="2"/>
  <c r="O303" i="2"/>
  <c r="N295" i="2"/>
  <c r="O295" i="2"/>
  <c r="Q195" i="1"/>
  <c r="R195" i="1"/>
  <c r="O162" i="2"/>
  <c r="N162" i="2"/>
  <c r="O167" i="2"/>
  <c r="N167" i="2"/>
  <c r="O160" i="2"/>
  <c r="N160" i="2"/>
  <c r="O296" i="2"/>
  <c r="N296" i="2"/>
  <c r="N171" i="2"/>
  <c r="O171" i="2"/>
  <c r="J269" i="1"/>
  <c r="N269" i="1" s="1"/>
  <c r="J270" i="1"/>
  <c r="N270" i="1" s="1"/>
  <c r="J268" i="1"/>
  <c r="N268" i="1" s="1"/>
  <c r="J406" i="2"/>
  <c r="L406" i="2" s="1"/>
  <c r="J403" i="2"/>
  <c r="L403" i="2" s="1"/>
  <c r="J402" i="2"/>
  <c r="L402" i="2" s="1"/>
  <c r="J405" i="2"/>
  <c r="L405" i="2" s="1"/>
  <c r="J407" i="2"/>
  <c r="L407" i="2" s="1"/>
  <c r="J404" i="2"/>
  <c r="L404" i="2" s="1"/>
  <c r="J408" i="2"/>
  <c r="L408" i="2" s="1"/>
  <c r="Q72" i="1"/>
  <c r="R72" i="1"/>
  <c r="F41" i="20"/>
  <c r="F42" i="20" s="1"/>
  <c r="H42" i="20" s="1"/>
  <c r="C42" i="20"/>
  <c r="K84" i="3"/>
  <c r="N84" i="3" s="1"/>
  <c r="P84" i="3" s="1"/>
  <c r="K82" i="3"/>
  <c r="N82" i="3" s="1"/>
  <c r="P82" i="3" s="1"/>
  <c r="K83" i="3"/>
  <c r="N83" i="3" s="1"/>
  <c r="P83" i="3" s="1"/>
  <c r="Q73" i="1"/>
  <c r="R73" i="1"/>
  <c r="F114" i="20"/>
  <c r="F115" i="20" s="1"/>
  <c r="C115" i="20"/>
  <c r="G484" i="5"/>
  <c r="G594" i="5"/>
  <c r="F157" i="20"/>
  <c r="F158" i="20" s="1"/>
  <c r="C158" i="20"/>
  <c r="G348" i="5"/>
  <c r="G525" i="5"/>
  <c r="F168" i="20"/>
  <c r="F169" i="20" s="1"/>
  <c r="C169" i="20"/>
  <c r="O280" i="2"/>
  <c r="N280" i="2"/>
  <c r="N298" i="2"/>
  <c r="O298" i="2"/>
  <c r="O277" i="2"/>
  <c r="N277" i="2"/>
  <c r="O173" i="2"/>
  <c r="N173" i="2"/>
  <c r="N161" i="2"/>
  <c r="O161" i="2"/>
  <c r="K72" i="3"/>
  <c r="N72" i="3" s="1"/>
  <c r="P72" i="3" s="1"/>
  <c r="K71" i="3"/>
  <c r="N71" i="3" s="1"/>
  <c r="P71" i="3" s="1"/>
  <c r="K70" i="3"/>
  <c r="N70" i="3" s="1"/>
  <c r="P70" i="3" s="1"/>
  <c r="M23" i="23"/>
  <c r="O308" i="2"/>
  <c r="N308" i="2"/>
  <c r="N294" i="2"/>
  <c r="O294" i="2"/>
  <c r="N276" i="2"/>
  <c r="O276" i="2"/>
  <c r="O168" i="2"/>
  <c r="N168" i="2"/>
  <c r="C32" i="20"/>
  <c r="F31" i="20"/>
  <c r="F32" i="20" s="1"/>
  <c r="H32" i="20" s="1"/>
  <c r="F101" i="20"/>
  <c r="F102" i="20" s="1"/>
  <c r="H102" i="20" s="1"/>
  <c r="C102" i="20"/>
  <c r="M26" i="23"/>
  <c r="F67" i="20"/>
  <c r="F68" i="20" s="1"/>
  <c r="H68" i="20" s="1"/>
  <c r="M79" i="19" s="1"/>
  <c r="O79" i="19" s="1"/>
  <c r="P79" i="19" s="1"/>
  <c r="C68" i="20"/>
  <c r="N307" i="2"/>
  <c r="O307" i="2"/>
  <c r="N305" i="2"/>
  <c r="O305" i="2"/>
  <c r="O302" i="2"/>
  <c r="N302" i="2"/>
  <c r="N290" i="2"/>
  <c r="O290" i="2"/>
  <c r="O289" i="2"/>
  <c r="N289" i="2"/>
  <c r="G146" i="5"/>
  <c r="O165" i="2"/>
  <c r="N165" i="2"/>
  <c r="N158" i="2"/>
  <c r="O158" i="2"/>
  <c r="M98" i="19"/>
  <c r="O98" i="19" s="1"/>
  <c r="P98" i="19" s="1"/>
  <c r="M102" i="19"/>
  <c r="O102" i="19" s="1"/>
  <c r="P102" i="19" s="1"/>
  <c r="M106" i="19"/>
  <c r="O106" i="19" s="1"/>
  <c r="P106" i="19" s="1"/>
  <c r="M97" i="19"/>
  <c r="O97" i="19" s="1"/>
  <c r="P97" i="19" s="1"/>
  <c r="M101" i="19"/>
  <c r="O101" i="19" s="1"/>
  <c r="P101" i="19" s="1"/>
  <c r="M105" i="19"/>
  <c r="O105" i="19" s="1"/>
  <c r="P105" i="19" s="1"/>
  <c r="M96" i="19"/>
  <c r="O96" i="19" s="1"/>
  <c r="P96" i="19" s="1"/>
  <c r="M100" i="19"/>
  <c r="O100" i="19" s="1"/>
  <c r="P100" i="19" s="1"/>
  <c r="M104" i="19"/>
  <c r="O104" i="19" s="1"/>
  <c r="P104" i="19" s="1"/>
  <c r="M99" i="19"/>
  <c r="O99" i="19" s="1"/>
  <c r="P99" i="19" s="1"/>
  <c r="M103" i="19"/>
  <c r="O103" i="19" s="1"/>
  <c r="P103" i="19" s="1"/>
  <c r="Q268" i="1" l="1"/>
  <c r="R268" i="1"/>
  <c r="Q182" i="3"/>
  <c r="R182" i="3" s="1"/>
  <c r="O224" i="2"/>
  <c r="N224" i="2"/>
  <c r="N249" i="2"/>
  <c r="O249" i="2"/>
  <c r="Q180" i="1"/>
  <c r="R180" i="1"/>
  <c r="N408" i="2"/>
  <c r="O408" i="2"/>
  <c r="Q270" i="1"/>
  <c r="R270" i="1"/>
  <c r="J89" i="1"/>
  <c r="N89" i="1" s="1"/>
  <c r="J90" i="1"/>
  <c r="N90" i="1" s="1"/>
  <c r="J91" i="1"/>
  <c r="N91" i="1" s="1"/>
  <c r="J87" i="1"/>
  <c r="N87" i="1" s="1"/>
  <c r="J88" i="1"/>
  <c r="N88" i="1" s="1"/>
  <c r="K76" i="3"/>
  <c r="N76" i="3" s="1"/>
  <c r="P76" i="3" s="1"/>
  <c r="K77" i="3"/>
  <c r="N77" i="3" s="1"/>
  <c r="P77" i="3" s="1"/>
  <c r="K27" i="21"/>
  <c r="M27" i="21" s="1"/>
  <c r="N27" i="21" s="1"/>
  <c r="K28" i="21"/>
  <c r="M28" i="21" s="1"/>
  <c r="N28" i="21" s="1"/>
  <c r="K32" i="21"/>
  <c r="M32" i="21" s="1"/>
  <c r="N32" i="21" s="1"/>
  <c r="K78" i="3"/>
  <c r="N78" i="3" s="1"/>
  <c r="P78" i="3" s="1"/>
  <c r="K30" i="21"/>
  <c r="M30" i="21" s="1"/>
  <c r="N30" i="21" s="1"/>
  <c r="K31" i="21"/>
  <c r="M31" i="21" s="1"/>
  <c r="N31" i="21" s="1"/>
  <c r="K29" i="21"/>
  <c r="M29" i="21" s="1"/>
  <c r="N29" i="21" s="1"/>
  <c r="Q100" i="3"/>
  <c r="R100" i="3" s="1"/>
  <c r="R183" i="3"/>
  <c r="Q183" i="3"/>
  <c r="Q180" i="3"/>
  <c r="R180" i="3" s="1"/>
  <c r="Q169" i="3"/>
  <c r="R169" i="3" s="1"/>
  <c r="O214" i="2"/>
  <c r="N214" i="2"/>
  <c r="O237" i="2"/>
  <c r="N237" i="2"/>
  <c r="O219" i="2"/>
  <c r="N219" i="2"/>
  <c r="N247" i="2"/>
  <c r="O247" i="2"/>
  <c r="O248" i="2"/>
  <c r="N248" i="2"/>
  <c r="N241" i="2"/>
  <c r="O241" i="2"/>
  <c r="N236" i="2"/>
  <c r="O236" i="2"/>
  <c r="Q186" i="1"/>
  <c r="R186" i="1"/>
  <c r="Q185" i="1"/>
  <c r="R185" i="1"/>
  <c r="H135" i="20"/>
  <c r="J43" i="1"/>
  <c r="N43" i="1" s="1"/>
  <c r="J51" i="1"/>
  <c r="N51" i="1" s="1"/>
  <c r="J49" i="1"/>
  <c r="N49" i="1" s="1"/>
  <c r="J44" i="1"/>
  <c r="N44" i="1" s="1"/>
  <c r="J52" i="1"/>
  <c r="N52" i="1" s="1"/>
  <c r="J47" i="1"/>
  <c r="N47" i="1" s="1"/>
  <c r="J55" i="1"/>
  <c r="N55" i="1" s="1"/>
  <c r="J45" i="1"/>
  <c r="N45" i="1" s="1"/>
  <c r="J53" i="1"/>
  <c r="N53" i="1" s="1"/>
  <c r="J48" i="1"/>
  <c r="N48" i="1" s="1"/>
  <c r="J50" i="1"/>
  <c r="N50" i="1" s="1"/>
  <c r="J46" i="1"/>
  <c r="N46" i="1" s="1"/>
  <c r="J54" i="1"/>
  <c r="N54" i="1" s="1"/>
  <c r="K20" i="3"/>
  <c r="N20" i="3" s="1"/>
  <c r="P20" i="3" s="1"/>
  <c r="K21" i="3"/>
  <c r="N21" i="3" s="1"/>
  <c r="P21" i="3" s="1"/>
  <c r="K22" i="3"/>
  <c r="N22" i="3" s="1"/>
  <c r="P22" i="3" s="1"/>
  <c r="J261" i="1"/>
  <c r="N261" i="1" s="1"/>
  <c r="J264" i="1"/>
  <c r="N264" i="1" s="1"/>
  <c r="J262" i="1"/>
  <c r="N262" i="1" s="1"/>
  <c r="J265" i="1"/>
  <c r="N265" i="1" s="1"/>
  <c r="J260" i="1"/>
  <c r="N260" i="1" s="1"/>
  <c r="J266" i="1"/>
  <c r="N266" i="1" s="1"/>
  <c r="J263" i="1"/>
  <c r="N263" i="1" s="1"/>
  <c r="J259" i="1"/>
  <c r="N259" i="1" s="1"/>
  <c r="Q109" i="3"/>
  <c r="R109" i="3"/>
  <c r="N270" i="2"/>
  <c r="O270" i="2"/>
  <c r="N251" i="2"/>
  <c r="O251" i="2"/>
  <c r="N244" i="2"/>
  <c r="O244" i="2"/>
  <c r="Q83" i="3"/>
  <c r="R83" i="3"/>
  <c r="N404" i="2"/>
  <c r="O404" i="2"/>
  <c r="Q179" i="3"/>
  <c r="R179" i="3" s="1"/>
  <c r="Q188" i="3"/>
  <c r="R188" i="3"/>
  <c r="O253" i="2"/>
  <c r="N253" i="2"/>
  <c r="N271" i="2"/>
  <c r="O271" i="2"/>
  <c r="O240" i="2"/>
  <c r="N240" i="2"/>
  <c r="N234" i="2"/>
  <c r="O234" i="2"/>
  <c r="N228" i="2"/>
  <c r="O228" i="2"/>
  <c r="Q184" i="1"/>
  <c r="R184" i="1"/>
  <c r="Q82" i="3"/>
  <c r="R82" i="3"/>
  <c r="O407" i="2"/>
  <c r="N407" i="2"/>
  <c r="Q108" i="3"/>
  <c r="R108" i="3"/>
  <c r="R103" i="3"/>
  <c r="Q103" i="3"/>
  <c r="Q178" i="3"/>
  <c r="R178" i="3"/>
  <c r="Q170" i="3"/>
  <c r="R170" i="3" s="1"/>
  <c r="Q192" i="3"/>
  <c r="R192" i="3"/>
  <c r="R184" i="3"/>
  <c r="Q184" i="3"/>
  <c r="O245" i="2"/>
  <c r="N245" i="2"/>
  <c r="N238" i="2"/>
  <c r="O238" i="2"/>
  <c r="O264" i="2"/>
  <c r="N264" i="2"/>
  <c r="O229" i="2"/>
  <c r="N229" i="2"/>
  <c r="N226" i="2"/>
  <c r="O226" i="2"/>
  <c r="N230" i="2"/>
  <c r="O230" i="2"/>
  <c r="N225" i="2"/>
  <c r="O225" i="2"/>
  <c r="N217" i="2"/>
  <c r="O217" i="2"/>
  <c r="Q183" i="1"/>
  <c r="R183" i="1"/>
  <c r="Q182" i="1"/>
  <c r="R182" i="1"/>
  <c r="J171" i="1"/>
  <c r="N171" i="1" s="1"/>
  <c r="J209" i="2"/>
  <c r="L209" i="2" s="1"/>
  <c r="J208" i="2"/>
  <c r="L208" i="2" s="1"/>
  <c r="Q174" i="3"/>
  <c r="R174" i="3" s="1"/>
  <c r="O232" i="2"/>
  <c r="N232" i="2"/>
  <c r="N255" i="2"/>
  <c r="O255" i="2"/>
  <c r="Q269" i="1"/>
  <c r="R269" i="1"/>
  <c r="Q105" i="3"/>
  <c r="R105" i="3" s="1"/>
  <c r="R197" i="3"/>
  <c r="Q197" i="3"/>
  <c r="N242" i="2"/>
  <c r="O242" i="2"/>
  <c r="O261" i="2"/>
  <c r="N261" i="2"/>
  <c r="N233" i="2"/>
  <c r="O233" i="2"/>
  <c r="R177" i="1"/>
  <c r="Q177" i="1"/>
  <c r="H158" i="20"/>
  <c r="J314" i="1"/>
  <c r="N314" i="1" s="1"/>
  <c r="J317" i="1"/>
  <c r="N317" i="1" s="1"/>
  <c r="J313" i="1"/>
  <c r="N313" i="1" s="1"/>
  <c r="J316" i="1"/>
  <c r="N316" i="1" s="1"/>
  <c r="J319" i="1"/>
  <c r="N319" i="1" s="1"/>
  <c r="J318" i="1"/>
  <c r="N318" i="1" s="1"/>
  <c r="J315" i="1"/>
  <c r="N315" i="1" s="1"/>
  <c r="K269" i="3"/>
  <c r="N269" i="3" s="1"/>
  <c r="P269" i="3" s="1"/>
  <c r="K270" i="3"/>
  <c r="N270" i="3" s="1"/>
  <c r="P270" i="3" s="1"/>
  <c r="K272" i="3"/>
  <c r="N272" i="3" s="1"/>
  <c r="P272" i="3" s="1"/>
  <c r="K267" i="3"/>
  <c r="N267" i="3" s="1"/>
  <c r="P267" i="3" s="1"/>
  <c r="K268" i="3"/>
  <c r="N268" i="3" s="1"/>
  <c r="P268" i="3" s="1"/>
  <c r="K271" i="3"/>
  <c r="N271" i="3" s="1"/>
  <c r="P271" i="3" s="1"/>
  <c r="R84" i="3"/>
  <c r="Q84" i="3"/>
  <c r="N405" i="2"/>
  <c r="O405" i="2"/>
  <c r="R106" i="3"/>
  <c r="Q106" i="3"/>
  <c r="Q114" i="1"/>
  <c r="R114" i="1"/>
  <c r="Q195" i="3"/>
  <c r="R195" i="3" s="1"/>
  <c r="Q196" i="3"/>
  <c r="R196" i="3" s="1"/>
  <c r="R187" i="3"/>
  <c r="Q187" i="3"/>
  <c r="Q171" i="3"/>
  <c r="R171" i="3" s="1"/>
  <c r="H179" i="20"/>
  <c r="N235" i="2"/>
  <c r="O235" i="2"/>
  <c r="O215" i="2"/>
  <c r="N215" i="2"/>
  <c r="O250" i="2"/>
  <c r="N250" i="2"/>
  <c r="O222" i="2"/>
  <c r="N222" i="2"/>
  <c r="N213" i="2"/>
  <c r="O213" i="2"/>
  <c r="N227" i="2"/>
  <c r="O227" i="2"/>
  <c r="N220" i="2"/>
  <c r="O220" i="2"/>
  <c r="N218" i="2"/>
  <c r="O218" i="2"/>
  <c r="Q181" i="1"/>
  <c r="R181" i="1"/>
  <c r="Q174" i="1"/>
  <c r="R174" i="1"/>
  <c r="R176" i="3"/>
  <c r="Q176" i="3"/>
  <c r="Q187" i="1"/>
  <c r="R187" i="1"/>
  <c r="Q107" i="3"/>
  <c r="R107" i="3" s="1"/>
  <c r="M140" i="19"/>
  <c r="O140" i="19" s="1"/>
  <c r="P140" i="19" s="1"/>
  <c r="M139" i="19"/>
  <c r="O139" i="19" s="1"/>
  <c r="P139" i="19" s="1"/>
  <c r="M143" i="19"/>
  <c r="O143" i="19" s="1"/>
  <c r="P143" i="19" s="1"/>
  <c r="M137" i="19"/>
  <c r="O137" i="19" s="1"/>
  <c r="P137" i="19" s="1"/>
  <c r="M144" i="19"/>
  <c r="O144" i="19" s="1"/>
  <c r="P144" i="19" s="1"/>
  <c r="M148" i="19"/>
  <c r="O148" i="19" s="1"/>
  <c r="P148" i="19" s="1"/>
  <c r="M152" i="19"/>
  <c r="O152" i="19" s="1"/>
  <c r="P152" i="19" s="1"/>
  <c r="M141" i="19"/>
  <c r="O141" i="19" s="1"/>
  <c r="P141" i="19" s="1"/>
  <c r="M147" i="19"/>
  <c r="O147" i="19" s="1"/>
  <c r="P147" i="19" s="1"/>
  <c r="M151" i="19"/>
  <c r="O151" i="19" s="1"/>
  <c r="P151" i="19" s="1"/>
  <c r="M138" i="19"/>
  <c r="O138" i="19" s="1"/>
  <c r="P138" i="19" s="1"/>
  <c r="M146" i="19"/>
  <c r="O146" i="19" s="1"/>
  <c r="P146" i="19" s="1"/>
  <c r="M150" i="19"/>
  <c r="O150" i="19" s="1"/>
  <c r="P150" i="19" s="1"/>
  <c r="M154" i="19"/>
  <c r="O154" i="19" s="1"/>
  <c r="P154" i="19" s="1"/>
  <c r="M142" i="19"/>
  <c r="O142" i="19" s="1"/>
  <c r="P142" i="19" s="1"/>
  <c r="M153" i="19"/>
  <c r="O153" i="19" s="1"/>
  <c r="P153" i="19" s="1"/>
  <c r="M149" i="19"/>
  <c r="O149" i="19" s="1"/>
  <c r="P149" i="19" s="1"/>
  <c r="M145" i="19"/>
  <c r="O145" i="19" s="1"/>
  <c r="P145" i="19" s="1"/>
  <c r="J316" i="2"/>
  <c r="L316" i="2" s="1"/>
  <c r="J315" i="2"/>
  <c r="L315" i="2" s="1"/>
  <c r="J318" i="2"/>
  <c r="L318" i="2" s="1"/>
  <c r="J323" i="2"/>
  <c r="L323" i="2" s="1"/>
  <c r="J322" i="2"/>
  <c r="L322" i="2" s="1"/>
  <c r="J319" i="2"/>
  <c r="L319" i="2" s="1"/>
  <c r="J321" i="2"/>
  <c r="L321" i="2" s="1"/>
  <c r="J317" i="2"/>
  <c r="L317" i="2" s="1"/>
  <c r="J320" i="2"/>
  <c r="L320" i="2" s="1"/>
  <c r="O402" i="2"/>
  <c r="N402" i="2"/>
  <c r="H147" i="20"/>
  <c r="Q102" i="3"/>
  <c r="R102" i="3" s="1"/>
  <c r="Q113" i="1"/>
  <c r="R113" i="1"/>
  <c r="Q191" i="3"/>
  <c r="R191" i="3" s="1"/>
  <c r="Q185" i="3"/>
  <c r="R185" i="3"/>
  <c r="Q175" i="3"/>
  <c r="R175" i="3"/>
  <c r="Q194" i="3"/>
  <c r="R194" i="3" s="1"/>
  <c r="O269" i="2"/>
  <c r="N269" i="2"/>
  <c r="N231" i="2"/>
  <c r="O231" i="2"/>
  <c r="N246" i="2"/>
  <c r="O246" i="2"/>
  <c r="N216" i="2"/>
  <c r="O216" i="2"/>
  <c r="N266" i="2"/>
  <c r="O266" i="2"/>
  <c r="N223" i="2"/>
  <c r="O223" i="2"/>
  <c r="N268" i="2"/>
  <c r="O268" i="2"/>
  <c r="Q175" i="1"/>
  <c r="R175" i="1"/>
  <c r="Q179" i="1"/>
  <c r="R179" i="1"/>
  <c r="M38" i="19"/>
  <c r="O38" i="19" s="1"/>
  <c r="P38" i="19" s="1"/>
  <c r="M42" i="19"/>
  <c r="O42" i="19" s="1"/>
  <c r="P42" i="19" s="1"/>
  <c r="M46" i="19"/>
  <c r="O46" i="19" s="1"/>
  <c r="P46" i="19" s="1"/>
  <c r="M50" i="19"/>
  <c r="O50" i="19" s="1"/>
  <c r="P50" i="19" s="1"/>
  <c r="M54" i="19"/>
  <c r="O54" i="19" s="1"/>
  <c r="P54" i="19" s="1"/>
  <c r="M58" i="19"/>
  <c r="O58" i="19" s="1"/>
  <c r="P58" i="19" s="1"/>
  <c r="M62" i="19"/>
  <c r="O62" i="19" s="1"/>
  <c r="P62" i="19" s="1"/>
  <c r="M37" i="19"/>
  <c r="O37" i="19" s="1"/>
  <c r="P37" i="19" s="1"/>
  <c r="M41" i="19"/>
  <c r="O41" i="19" s="1"/>
  <c r="P41" i="19" s="1"/>
  <c r="M45" i="19"/>
  <c r="O45" i="19" s="1"/>
  <c r="P45" i="19" s="1"/>
  <c r="M49" i="19"/>
  <c r="O49" i="19" s="1"/>
  <c r="P49" i="19" s="1"/>
  <c r="M53" i="19"/>
  <c r="O53" i="19" s="1"/>
  <c r="P53" i="19" s="1"/>
  <c r="M57" i="19"/>
  <c r="O57" i="19" s="1"/>
  <c r="P57" i="19" s="1"/>
  <c r="M61" i="19"/>
  <c r="O61" i="19" s="1"/>
  <c r="P61" i="19" s="1"/>
  <c r="M44" i="19"/>
  <c r="O44" i="19" s="1"/>
  <c r="P44" i="19" s="1"/>
  <c r="M63" i="19"/>
  <c r="O63" i="19" s="1"/>
  <c r="P63" i="19" s="1"/>
  <c r="M35" i="19"/>
  <c r="O35" i="19" s="1"/>
  <c r="P35" i="19" s="1"/>
  <c r="M39" i="19"/>
  <c r="O39" i="19" s="1"/>
  <c r="P39" i="19" s="1"/>
  <c r="M43" i="19"/>
  <c r="O43" i="19" s="1"/>
  <c r="P43" i="19" s="1"/>
  <c r="M56" i="19"/>
  <c r="O56" i="19" s="1"/>
  <c r="P56" i="19" s="1"/>
  <c r="M60" i="19"/>
  <c r="O60" i="19" s="1"/>
  <c r="P60" i="19" s="1"/>
  <c r="M47" i="19"/>
  <c r="O47" i="19" s="1"/>
  <c r="P47" i="19" s="1"/>
  <c r="M48" i="19"/>
  <c r="O48" i="19" s="1"/>
  <c r="P48" i="19" s="1"/>
  <c r="M52" i="19"/>
  <c r="O52" i="19" s="1"/>
  <c r="P52" i="19" s="1"/>
  <c r="M55" i="19"/>
  <c r="O55" i="19" s="1"/>
  <c r="P55" i="19" s="1"/>
  <c r="M40" i="19"/>
  <c r="O40" i="19" s="1"/>
  <c r="P40" i="19" s="1"/>
  <c r="M59" i="19"/>
  <c r="O59" i="19" s="1"/>
  <c r="P59" i="19" s="1"/>
  <c r="M51" i="19"/>
  <c r="O51" i="19" s="1"/>
  <c r="P51" i="19" s="1"/>
  <c r="M36" i="19"/>
  <c r="O36" i="19" s="1"/>
  <c r="P36" i="19" s="1"/>
  <c r="M66" i="19"/>
  <c r="O66" i="19" s="1"/>
  <c r="P66" i="19" s="1"/>
  <c r="M70" i="19"/>
  <c r="O70" i="19" s="1"/>
  <c r="P70" i="19" s="1"/>
  <c r="M74" i="19"/>
  <c r="O74" i="19" s="1"/>
  <c r="P74" i="19" s="1"/>
  <c r="M65" i="19"/>
  <c r="O65" i="19" s="1"/>
  <c r="P65" i="19" s="1"/>
  <c r="M69" i="19"/>
  <c r="O69" i="19" s="1"/>
  <c r="P69" i="19" s="1"/>
  <c r="M73" i="19"/>
  <c r="O73" i="19" s="1"/>
  <c r="P73" i="19" s="1"/>
  <c r="M67" i="19"/>
  <c r="O67" i="19" s="1"/>
  <c r="P67" i="19" s="1"/>
  <c r="M71" i="19"/>
  <c r="O71" i="19" s="1"/>
  <c r="P71" i="19" s="1"/>
  <c r="M64" i="19"/>
  <c r="O64" i="19" s="1"/>
  <c r="P64" i="19" s="1"/>
  <c r="M68" i="19"/>
  <c r="O68" i="19" s="1"/>
  <c r="P68" i="19" s="1"/>
  <c r="M72" i="19"/>
  <c r="O72" i="19" s="1"/>
  <c r="P72" i="19" s="1"/>
  <c r="M75" i="19"/>
  <c r="O75" i="19" s="1"/>
  <c r="P75" i="19" s="1"/>
  <c r="N403" i="2"/>
  <c r="O403" i="2"/>
  <c r="Q104" i="3"/>
  <c r="R104" i="3" s="1"/>
  <c r="Q190" i="3"/>
  <c r="R190" i="3" s="1"/>
  <c r="Q172" i="3"/>
  <c r="R172" i="3" s="1"/>
  <c r="R193" i="3"/>
  <c r="Q193" i="3"/>
  <c r="R177" i="3"/>
  <c r="Q177" i="3"/>
  <c r="N267" i="2"/>
  <c r="O267" i="2"/>
  <c r="N221" i="2"/>
  <c r="O221" i="2"/>
  <c r="N243" i="2"/>
  <c r="O243" i="2"/>
  <c r="N258" i="2"/>
  <c r="O258" i="2"/>
  <c r="N262" i="2"/>
  <c r="O262" i="2"/>
  <c r="N265" i="2"/>
  <c r="O265" i="2"/>
  <c r="N260" i="2"/>
  <c r="O260" i="2"/>
  <c r="Q176" i="1"/>
  <c r="R176" i="1"/>
  <c r="Q178" i="1"/>
  <c r="R178" i="1"/>
  <c r="J120" i="1"/>
  <c r="N120" i="1" s="1"/>
  <c r="J119" i="1"/>
  <c r="N119" i="1" s="1"/>
  <c r="K118" i="3"/>
  <c r="N118" i="3" s="1"/>
  <c r="P118" i="3" s="1"/>
  <c r="K123" i="3"/>
  <c r="N123" i="3" s="1"/>
  <c r="P123" i="3" s="1"/>
  <c r="K121" i="3"/>
  <c r="N121" i="3" s="1"/>
  <c r="P121" i="3" s="1"/>
  <c r="K124" i="3"/>
  <c r="N124" i="3" s="1"/>
  <c r="P124" i="3" s="1"/>
  <c r="K116" i="3"/>
  <c r="N116" i="3" s="1"/>
  <c r="P116" i="3" s="1"/>
  <c r="K117" i="3"/>
  <c r="N117" i="3" s="1"/>
  <c r="P117" i="3" s="1"/>
  <c r="K122" i="3"/>
  <c r="N122" i="3" s="1"/>
  <c r="P122" i="3" s="1"/>
  <c r="K120" i="3"/>
  <c r="N120" i="3" s="1"/>
  <c r="P120" i="3" s="1"/>
  <c r="K119" i="3"/>
  <c r="N119" i="3" s="1"/>
  <c r="P119" i="3" s="1"/>
  <c r="H169" i="20"/>
  <c r="H115" i="20"/>
  <c r="N406" i="2"/>
  <c r="O406" i="2"/>
  <c r="R101" i="3"/>
  <c r="Q101" i="3"/>
  <c r="Q186" i="3"/>
  <c r="R186" i="3"/>
  <c r="Q189" i="3"/>
  <c r="R189" i="3"/>
  <c r="Q181" i="3"/>
  <c r="R181" i="3"/>
  <c r="R173" i="3"/>
  <c r="Q173" i="3"/>
  <c r="M21" i="23"/>
  <c r="M32" i="23" s="1"/>
  <c r="N263" i="2"/>
  <c r="O263" i="2"/>
  <c r="O256" i="2"/>
  <c r="N256" i="2"/>
  <c r="N239" i="2"/>
  <c r="O239" i="2"/>
  <c r="N254" i="2"/>
  <c r="O254" i="2"/>
  <c r="N259" i="2"/>
  <c r="O259" i="2"/>
  <c r="N257" i="2"/>
  <c r="O257" i="2"/>
  <c r="N252" i="2"/>
  <c r="O252" i="2"/>
  <c r="Q189" i="1"/>
  <c r="R189" i="1"/>
  <c r="Q188" i="1"/>
  <c r="R188" i="1"/>
  <c r="Q70" i="1"/>
  <c r="R70" i="1"/>
  <c r="N319" i="2" l="1"/>
  <c r="O319" i="2"/>
  <c r="M270" i="19"/>
  <c r="O270" i="19" s="1"/>
  <c r="P270" i="19" s="1"/>
  <c r="M274" i="19"/>
  <c r="O274" i="19" s="1"/>
  <c r="P274" i="19" s="1"/>
  <c r="M273" i="19"/>
  <c r="O273" i="19" s="1"/>
  <c r="P273" i="19" s="1"/>
  <c r="M271" i="19"/>
  <c r="O271" i="19" s="1"/>
  <c r="P271" i="19" s="1"/>
  <c r="M275" i="19"/>
  <c r="O275" i="19" s="1"/>
  <c r="P275" i="19" s="1"/>
  <c r="M272" i="19"/>
  <c r="O272" i="19" s="1"/>
  <c r="P272" i="19" s="1"/>
  <c r="M276" i="19"/>
  <c r="O276" i="19" s="1"/>
  <c r="P276" i="19" s="1"/>
  <c r="Q45" i="1"/>
  <c r="R45" i="1"/>
  <c r="M234" i="19"/>
  <c r="O234" i="19" s="1"/>
  <c r="P234" i="19" s="1"/>
  <c r="M238" i="19"/>
  <c r="O238" i="19" s="1"/>
  <c r="P238" i="19" s="1"/>
  <c r="M242" i="19"/>
  <c r="O242" i="19" s="1"/>
  <c r="P242" i="19" s="1"/>
  <c r="M246" i="19"/>
  <c r="O246" i="19" s="1"/>
  <c r="P246" i="19" s="1"/>
  <c r="M250" i="19"/>
  <c r="O250" i="19" s="1"/>
  <c r="P250" i="19" s="1"/>
  <c r="M233" i="19"/>
  <c r="O233" i="19" s="1"/>
  <c r="P233" i="19" s="1"/>
  <c r="M237" i="19"/>
  <c r="O237" i="19" s="1"/>
  <c r="P237" i="19" s="1"/>
  <c r="M241" i="19"/>
  <c r="O241" i="19" s="1"/>
  <c r="P241" i="19" s="1"/>
  <c r="M245" i="19"/>
  <c r="O245" i="19" s="1"/>
  <c r="P245" i="19" s="1"/>
  <c r="M249" i="19"/>
  <c r="O249" i="19" s="1"/>
  <c r="P249" i="19" s="1"/>
  <c r="M240" i="19"/>
  <c r="O240" i="19" s="1"/>
  <c r="P240" i="19" s="1"/>
  <c r="M247" i="19"/>
  <c r="O247" i="19" s="1"/>
  <c r="P247" i="19" s="1"/>
  <c r="M239" i="19"/>
  <c r="O239" i="19" s="1"/>
  <c r="P239" i="19" s="1"/>
  <c r="M248" i="19"/>
  <c r="O248" i="19" s="1"/>
  <c r="P248" i="19" s="1"/>
  <c r="M235" i="19"/>
  <c r="O235" i="19" s="1"/>
  <c r="P235" i="19" s="1"/>
  <c r="M236" i="19"/>
  <c r="O236" i="19" s="1"/>
  <c r="P236" i="19" s="1"/>
  <c r="M243" i="19"/>
  <c r="O243" i="19" s="1"/>
  <c r="P243" i="19" s="1"/>
  <c r="M244" i="19"/>
  <c r="O244" i="19" s="1"/>
  <c r="P244" i="19" s="1"/>
  <c r="Q89" i="1"/>
  <c r="R89" i="1"/>
  <c r="M278" i="19"/>
  <c r="O278" i="19" s="1"/>
  <c r="P278" i="19" s="1"/>
  <c r="M277" i="19"/>
  <c r="O277" i="19" s="1"/>
  <c r="P277" i="19" s="1"/>
  <c r="M279" i="19"/>
  <c r="O279" i="19" s="1"/>
  <c r="P279" i="19" s="1"/>
  <c r="O322" i="2"/>
  <c r="N322" i="2"/>
  <c r="Q315" i="1"/>
  <c r="R315" i="1"/>
  <c r="Q263" i="1"/>
  <c r="R263" i="1"/>
  <c r="Q55" i="1"/>
  <c r="R55" i="1"/>
  <c r="M182" i="19"/>
  <c r="O182" i="19" s="1"/>
  <c r="P182" i="19" s="1"/>
  <c r="M186" i="19"/>
  <c r="O186" i="19" s="1"/>
  <c r="P186" i="19" s="1"/>
  <c r="M190" i="19"/>
  <c r="O190" i="19" s="1"/>
  <c r="P190" i="19" s="1"/>
  <c r="M183" i="19"/>
  <c r="O183" i="19" s="1"/>
  <c r="P183" i="19" s="1"/>
  <c r="M185" i="19"/>
  <c r="O185" i="19" s="1"/>
  <c r="P185" i="19" s="1"/>
  <c r="M187" i="19"/>
  <c r="O187" i="19" s="1"/>
  <c r="P187" i="19" s="1"/>
  <c r="M189" i="19"/>
  <c r="O189" i="19" s="1"/>
  <c r="P189" i="19" s="1"/>
  <c r="M191" i="19"/>
  <c r="O191" i="19" s="1"/>
  <c r="P191" i="19" s="1"/>
  <c r="M184" i="19"/>
  <c r="O184" i="19" s="1"/>
  <c r="P184" i="19" s="1"/>
  <c r="M180" i="19"/>
  <c r="O180" i="19" s="1"/>
  <c r="P180" i="19" s="1"/>
  <c r="M181" i="19"/>
  <c r="O181" i="19" s="1"/>
  <c r="P181" i="19" s="1"/>
  <c r="M188" i="19"/>
  <c r="O188" i="19" s="1"/>
  <c r="P188" i="19" s="1"/>
  <c r="M266" i="19"/>
  <c r="O266" i="19" s="1"/>
  <c r="P266" i="19" s="1"/>
  <c r="M265" i="19"/>
  <c r="O265" i="19" s="1"/>
  <c r="P265" i="19" s="1"/>
  <c r="M269" i="19"/>
  <c r="O269" i="19" s="1"/>
  <c r="P269" i="19" s="1"/>
  <c r="M267" i="19"/>
  <c r="O267" i="19" s="1"/>
  <c r="P267" i="19" s="1"/>
  <c r="M268" i="19"/>
  <c r="O268" i="19" s="1"/>
  <c r="P268" i="19" s="1"/>
  <c r="Q119" i="1"/>
  <c r="R119" i="1"/>
  <c r="N318" i="2"/>
  <c r="O318" i="2"/>
  <c r="S114" i="1"/>
  <c r="T114" i="1" s="1"/>
  <c r="Q319" i="1"/>
  <c r="R319" i="1"/>
  <c r="Q260" i="1"/>
  <c r="R260" i="1"/>
  <c r="Q54" i="1"/>
  <c r="R54" i="1"/>
  <c r="Q52" i="1"/>
  <c r="R52" i="1"/>
  <c r="Q259" i="1"/>
  <c r="R259" i="1"/>
  <c r="N323" i="2"/>
  <c r="O323" i="2"/>
  <c r="Q318" i="1"/>
  <c r="R318" i="1"/>
  <c r="Q266" i="1"/>
  <c r="R266" i="1"/>
  <c r="Q47" i="1"/>
  <c r="R47" i="1"/>
  <c r="Q120" i="1"/>
  <c r="R120" i="1"/>
  <c r="N315" i="2"/>
  <c r="O315" i="2"/>
  <c r="Q316" i="1"/>
  <c r="R316" i="1"/>
  <c r="Q265" i="1"/>
  <c r="R265" i="1"/>
  <c r="Q46" i="1"/>
  <c r="R46" i="1"/>
  <c r="Q44" i="1"/>
  <c r="R44" i="1"/>
  <c r="Q88" i="1"/>
  <c r="R88" i="1"/>
  <c r="O320" i="2"/>
  <c r="N320" i="2"/>
  <c r="N316" i="2"/>
  <c r="O316" i="2"/>
  <c r="Q313" i="1"/>
  <c r="R313" i="1"/>
  <c r="N208" i="2"/>
  <c r="O208" i="2"/>
  <c r="Q262" i="1"/>
  <c r="R262" i="1"/>
  <c r="Q50" i="1"/>
  <c r="R50" i="1"/>
  <c r="Q49" i="1"/>
  <c r="R49" i="1"/>
  <c r="Q87" i="1"/>
  <c r="R87" i="1"/>
  <c r="S113" i="1"/>
  <c r="T113" i="1" s="1"/>
  <c r="O317" i="2"/>
  <c r="N317" i="2"/>
  <c r="R317" i="1"/>
  <c r="Q317" i="1"/>
  <c r="O209" i="2"/>
  <c r="N209" i="2"/>
  <c r="Q264" i="1"/>
  <c r="R264" i="1"/>
  <c r="Q48" i="1"/>
  <c r="R48" i="1"/>
  <c r="Q51" i="1"/>
  <c r="R51" i="1"/>
  <c r="Q91" i="1"/>
  <c r="R91" i="1"/>
  <c r="N321" i="2"/>
  <c r="O321" i="2"/>
  <c r="Q314" i="1"/>
  <c r="R314" i="1"/>
  <c r="R171" i="1"/>
  <c r="Q171" i="1"/>
  <c r="Q261" i="1"/>
  <c r="R261" i="1"/>
  <c r="Q53" i="1"/>
  <c r="R53" i="1"/>
  <c r="Q43" i="1"/>
  <c r="R43" i="1"/>
  <c r="Q90" i="1"/>
  <c r="R90" i="1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<sst xmlns="http://schemas.openxmlformats.org/spreadsheetml/2006/main" count="10458" uniqueCount="2338">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</sst>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2296</v>
      </c>
    </row>
    <row r="2" spans="1:1" ht="15.75" x14ac:dyDescent="0.25">
      <c r="A2" s="786"/>
    </row>
    <row r="3" spans="1:1" ht="15" x14ac:dyDescent="0.2">
      <c r="A3" s="596" t="s">
        <v>88</v>
      </c>
    </row>
    <row r="4" spans="1:1" ht="15" x14ac:dyDescent="0.2">
      <c r="A4" s="596" t="s">
        <v>2281</v>
      </c>
    </row>
    <row r="5" spans="1:1" ht="15" x14ac:dyDescent="0.2">
      <c r="A5" s="596" t="s">
        <v>2282</v>
      </c>
    </row>
    <row r="6" spans="1:1" ht="15" x14ac:dyDescent="0.2">
      <c r="A6" s="596" t="s">
        <v>2283</v>
      </c>
    </row>
    <row r="7" spans="1:1" ht="15" x14ac:dyDescent="0.2">
      <c r="A7" s="596" t="s">
        <v>2284</v>
      </c>
    </row>
    <row r="8" spans="1:1" ht="15" x14ac:dyDescent="0.2">
      <c r="A8" s="596" t="s">
        <v>2285</v>
      </c>
    </row>
    <row r="9" spans="1:1" ht="15" x14ac:dyDescent="0.2">
      <c r="A9" s="596" t="s">
        <v>2286</v>
      </c>
    </row>
    <row r="10" spans="1:1" ht="15" x14ac:dyDescent="0.2">
      <c r="A10" s="596" t="s">
        <v>2287</v>
      </c>
    </row>
    <row r="11" spans="1:1" ht="15" x14ac:dyDescent="0.2">
      <c r="A11" s="596"/>
    </row>
    <row r="12" spans="1:1" ht="15.75" x14ac:dyDescent="0.25">
      <c r="A12" s="786" t="s">
        <v>2295</v>
      </c>
    </row>
    <row r="13" spans="1:1" ht="15" x14ac:dyDescent="0.2">
      <c r="A13" s="596"/>
    </row>
    <row r="14" spans="1:1" ht="15" x14ac:dyDescent="0.2">
      <c r="A14" s="596" t="s">
        <v>2288</v>
      </c>
    </row>
    <row r="15" spans="1:1" ht="15" x14ac:dyDescent="0.2">
      <c r="A15" s="596" t="s">
        <v>620</v>
      </c>
    </row>
    <row r="16" spans="1:1" ht="15" x14ac:dyDescent="0.2">
      <c r="A16" s="596" t="s">
        <v>2291</v>
      </c>
    </row>
    <row r="17" spans="1:1" ht="15" x14ac:dyDescent="0.2">
      <c r="A17" s="596" t="s">
        <v>2292</v>
      </c>
    </row>
    <row r="18" spans="1:1" ht="15" x14ac:dyDescent="0.2">
      <c r="A18" s="596" t="s">
        <v>2293</v>
      </c>
    </row>
    <row r="19" spans="1:1" ht="15" x14ac:dyDescent="0.2">
      <c r="A19" s="596" t="s">
        <v>2294</v>
      </c>
    </row>
    <row r="20" spans="1:1" ht="15" x14ac:dyDescent="0.2">
      <c r="A20" s="596"/>
    </row>
    <row r="21" spans="1:1" ht="15.75" x14ac:dyDescent="0.25">
      <c r="A21" s="786" t="s">
        <v>2297</v>
      </c>
    </row>
    <row r="23" spans="1:1" ht="15" x14ac:dyDescent="0.2">
      <c r="A23" s="596" t="s">
        <v>651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1270</v>
      </c>
      <c r="B2" s="115"/>
      <c r="C2" s="124"/>
      <c r="D2" s="3"/>
      <c r="E2" s="3"/>
      <c r="F2" s="3"/>
      <c r="G2" s="133"/>
      <c r="H2" s="116"/>
      <c r="I2" s="3"/>
      <c r="J2" s="2" t="s">
        <v>2047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2071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">
      <c r="A4" s="2" t="s">
        <v>2098</v>
      </c>
      <c r="B4" s="2"/>
      <c r="C4" s="2" t="s">
        <v>2075</v>
      </c>
      <c r="D4" s="2" t="s">
        <v>2057</v>
      </c>
      <c r="E4" s="2" t="s">
        <v>2076</v>
      </c>
      <c r="F4" s="2" t="s">
        <v>2073</v>
      </c>
      <c r="G4" s="125" t="s">
        <v>2081</v>
      </c>
      <c r="H4" s="95" t="s">
        <v>2074</v>
      </c>
      <c r="I4" s="125" t="s">
        <v>2059</v>
      </c>
      <c r="J4" s="125" t="s">
        <v>2082</v>
      </c>
      <c r="K4" s="342"/>
      <c r="L4" s="218" t="s">
        <v>2083</v>
      </c>
      <c r="M4" s="218" t="s">
        <v>2094</v>
      </c>
      <c r="N4" s="12" t="s">
        <v>2084</v>
      </c>
      <c r="O4" s="518" t="s">
        <v>2095</v>
      </c>
      <c r="P4" s="218" t="s">
        <v>2085</v>
      </c>
    </row>
    <row r="5" spans="1:18" s="135" customFormat="1" ht="15" customHeight="1" x14ac:dyDescent="0.2">
      <c r="A5" s="6" t="s">
        <v>1190</v>
      </c>
      <c r="B5" s="329" t="s">
        <v>1191</v>
      </c>
      <c r="C5" s="666" t="s">
        <v>1195</v>
      </c>
      <c r="D5" s="666">
        <v>1786</v>
      </c>
      <c r="E5" s="666" t="s">
        <v>905</v>
      </c>
      <c r="F5" s="666"/>
      <c r="G5" s="880" t="s">
        <v>2067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81" t="s">
        <v>508</v>
      </c>
      <c r="R5" s="4"/>
    </row>
    <row r="6" spans="1:18" s="135" customFormat="1" ht="15" customHeight="1" x14ac:dyDescent="0.2">
      <c r="A6" s="6" t="s">
        <v>2100</v>
      </c>
      <c r="B6" s="6"/>
      <c r="C6" s="142" t="s">
        <v>75</v>
      </c>
      <c r="D6" s="1"/>
      <c r="E6" s="1"/>
      <c r="F6" s="1">
        <v>163781</v>
      </c>
      <c r="G6" s="252" t="s">
        <v>2096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2100</v>
      </c>
      <c r="B7" s="6"/>
      <c r="C7" s="1" t="s">
        <v>114</v>
      </c>
      <c r="D7" s="1"/>
      <c r="E7" s="1"/>
      <c r="F7" s="1">
        <v>163790</v>
      </c>
      <c r="G7" s="252" t="s">
        <v>2061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2100</v>
      </c>
      <c r="B8" s="6"/>
      <c r="C8" s="1" t="s">
        <v>62</v>
      </c>
      <c r="D8" s="1"/>
      <c r="E8" s="1"/>
      <c r="F8" s="1">
        <v>163810</v>
      </c>
      <c r="G8" s="252" t="s">
        <v>2096</v>
      </c>
      <c r="H8" s="338">
        <v>802041</v>
      </c>
      <c r="I8" s="183">
        <f t="shared" si="0"/>
        <v>1596.1524999999999</v>
      </c>
      <c r="J8" s="17">
        <f t="shared" si="1"/>
        <v>1951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3525.82</v>
      </c>
      <c r="Q8" s="135"/>
      <c r="R8" s="135"/>
    </row>
    <row r="9" spans="1:18" s="135" customFormat="1" ht="15" customHeight="1" x14ac:dyDescent="0.2">
      <c r="A9" s="714" t="s">
        <v>2100</v>
      </c>
      <c r="B9" s="714"/>
      <c r="C9" s="850" t="s">
        <v>571</v>
      </c>
      <c r="D9" s="714" t="s">
        <v>2029</v>
      </c>
      <c r="E9" s="714"/>
      <c r="F9" s="714">
        <v>163797</v>
      </c>
      <c r="G9" s="820" t="s">
        <v>2096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8">
        <f t="shared" si="2"/>
        <v>1.82</v>
      </c>
      <c r="O9" s="849">
        <f t="shared" si="3"/>
        <v>0</v>
      </c>
      <c r="P9" s="330">
        <f t="shared" si="4"/>
        <v>0</v>
      </c>
      <c r="Q9" s="729" t="s">
        <v>570</v>
      </c>
      <c r="R9" s="729"/>
    </row>
    <row r="10" spans="1:18" s="135" customFormat="1" ht="15" customHeight="1" thickBot="1" x14ac:dyDescent="0.25">
      <c r="A10" s="6" t="s">
        <v>1196</v>
      </c>
      <c r="B10" s="329" t="s">
        <v>1197</v>
      </c>
      <c r="C10" s="6" t="s">
        <v>1198</v>
      </c>
      <c r="D10" s="6">
        <v>8241</v>
      </c>
      <c r="E10" s="6" t="s">
        <v>1199</v>
      </c>
      <c r="F10" s="6"/>
      <c r="G10" s="9" t="s">
        <v>916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2100</v>
      </c>
      <c r="B11" s="6"/>
      <c r="C11" s="464" t="s">
        <v>77</v>
      </c>
      <c r="D11" s="464"/>
      <c r="E11" s="464"/>
      <c r="F11" s="464">
        <v>145315</v>
      </c>
      <c r="G11" s="521" t="s">
        <v>135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8" t="s">
        <v>2052</v>
      </c>
    </row>
    <row r="12" spans="1:18" s="135" customFormat="1" ht="15" customHeight="1" x14ac:dyDescent="0.2">
      <c r="A12" s="6" t="s">
        <v>2100</v>
      </c>
      <c r="B12" s="6"/>
      <c r="C12" s="464" t="s">
        <v>77</v>
      </c>
      <c r="D12" s="464"/>
      <c r="E12" s="464"/>
      <c r="F12" s="464">
        <v>145315</v>
      </c>
      <c r="G12" s="521" t="s">
        <v>135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9" t="s">
        <v>163</v>
      </c>
    </row>
    <row r="13" spans="1:18" s="47" customFormat="1" ht="15" customHeight="1" x14ac:dyDescent="0.2">
      <c r="A13" s="6" t="s">
        <v>2100</v>
      </c>
      <c r="B13" s="6"/>
      <c r="C13" s="464" t="s">
        <v>77</v>
      </c>
      <c r="D13" s="464"/>
      <c r="E13" s="464"/>
      <c r="F13" s="464">
        <v>145315</v>
      </c>
      <c r="G13" s="521" t="s">
        <v>135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9" t="s">
        <v>164</v>
      </c>
      <c r="R13" s="135"/>
    </row>
    <row r="14" spans="1:18" s="135" customFormat="1" ht="15" customHeight="1" x14ac:dyDescent="0.2">
      <c r="A14" s="6" t="s">
        <v>2100</v>
      </c>
      <c r="B14" s="6"/>
      <c r="C14" s="464" t="s">
        <v>77</v>
      </c>
      <c r="D14" s="464"/>
      <c r="E14" s="464"/>
      <c r="F14" s="464">
        <v>145315</v>
      </c>
      <c r="G14" s="521" t="s">
        <v>135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9" t="s">
        <v>165</v>
      </c>
    </row>
    <row r="15" spans="1:18" s="135" customFormat="1" ht="15" customHeight="1" x14ac:dyDescent="0.2">
      <c r="A15" s="6" t="s">
        <v>2100</v>
      </c>
      <c r="B15" s="6"/>
      <c r="C15" s="464" t="s">
        <v>77</v>
      </c>
      <c r="D15" s="464"/>
      <c r="E15" s="464"/>
      <c r="F15" s="464">
        <v>145315</v>
      </c>
      <c r="G15" s="521" t="s">
        <v>135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9" t="s">
        <v>166</v>
      </c>
      <c r="R15" s="47"/>
    </row>
    <row r="16" spans="1:18" s="135" customFormat="1" ht="15" customHeight="1" x14ac:dyDescent="0.2">
      <c r="A16" s="6" t="s">
        <v>2100</v>
      </c>
      <c r="B16" s="6"/>
      <c r="C16" s="464" t="s">
        <v>77</v>
      </c>
      <c r="D16" s="464"/>
      <c r="E16" s="464"/>
      <c r="F16" s="464">
        <v>145315</v>
      </c>
      <c r="G16" s="521" t="s">
        <v>135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9" t="s">
        <v>2052</v>
      </c>
    </row>
    <row r="17" spans="1:18" s="135" customFormat="1" ht="15" customHeight="1" x14ac:dyDescent="0.2">
      <c r="A17" s="6" t="s">
        <v>2100</v>
      </c>
      <c r="B17" s="6"/>
      <c r="C17" s="464" t="s">
        <v>77</v>
      </c>
      <c r="D17" s="464"/>
      <c r="E17" s="464"/>
      <c r="F17" s="464">
        <v>145315</v>
      </c>
      <c r="G17" s="521" t="s">
        <v>135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9" t="s">
        <v>163</v>
      </c>
    </row>
    <row r="18" spans="1:18" s="135" customFormat="1" ht="15" customHeight="1" x14ac:dyDescent="0.2">
      <c r="A18" s="6" t="s">
        <v>2100</v>
      </c>
      <c r="B18" s="6"/>
      <c r="C18" s="464" t="s">
        <v>77</v>
      </c>
      <c r="D18" s="464"/>
      <c r="E18" s="464"/>
      <c r="F18" s="464">
        <v>145315</v>
      </c>
      <c r="G18" s="521" t="s">
        <v>135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9" t="s">
        <v>164</v>
      </c>
    </row>
    <row r="19" spans="1:18" s="135" customFormat="1" ht="15" customHeight="1" thickBot="1" x14ac:dyDescent="0.25">
      <c r="A19" s="6" t="s">
        <v>2100</v>
      </c>
      <c r="B19" s="6"/>
      <c r="C19" s="464" t="s">
        <v>77</v>
      </c>
      <c r="D19" s="464"/>
      <c r="E19" s="464"/>
      <c r="F19" s="464">
        <v>145315</v>
      </c>
      <c r="G19" s="521" t="s">
        <v>135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10" t="s">
        <v>165</v>
      </c>
    </row>
    <row r="20" spans="1:18" s="135" customFormat="1" ht="15" customHeight="1" x14ac:dyDescent="0.2">
      <c r="A20" s="6" t="s">
        <v>2100</v>
      </c>
      <c r="B20" s="6"/>
      <c r="C20" s="6" t="s">
        <v>116</v>
      </c>
      <c r="D20" s="6"/>
      <c r="E20" s="6"/>
      <c r="F20" s="6">
        <v>141087</v>
      </c>
      <c r="G20" s="9" t="s">
        <v>125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2100</v>
      </c>
      <c r="B21" s="6"/>
      <c r="C21" s="6" t="s">
        <v>116</v>
      </c>
      <c r="D21" s="6"/>
      <c r="E21" s="6"/>
      <c r="F21" s="6">
        <v>141087</v>
      </c>
      <c r="G21" s="9" t="s">
        <v>125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2100</v>
      </c>
      <c r="B22" s="6"/>
      <c r="C22" s="6" t="s">
        <v>116</v>
      </c>
      <c r="D22" s="6"/>
      <c r="E22" s="6"/>
      <c r="F22" s="6">
        <v>141087</v>
      </c>
      <c r="G22" s="9" t="s">
        <v>125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1200</v>
      </c>
      <c r="B23" s="329" t="s">
        <v>1201</v>
      </c>
      <c r="C23" s="6" t="s">
        <v>1202</v>
      </c>
      <c r="D23" s="6">
        <v>11132</v>
      </c>
      <c r="E23" s="6" t="s">
        <v>1203</v>
      </c>
      <c r="F23" s="6"/>
      <c r="G23" s="9" t="s">
        <v>2096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1200</v>
      </c>
      <c r="B24" s="329" t="s">
        <v>1201</v>
      </c>
      <c r="C24" s="6" t="s">
        <v>1202</v>
      </c>
      <c r="D24" s="6">
        <v>11132</v>
      </c>
      <c r="E24" s="6" t="s">
        <v>1204</v>
      </c>
      <c r="F24" s="6"/>
      <c r="G24" s="9" t="s">
        <v>2096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1200</v>
      </c>
      <c r="B25" s="329" t="s">
        <v>1201</v>
      </c>
      <c r="C25" s="6" t="s">
        <v>1202</v>
      </c>
      <c r="D25" s="6">
        <v>11132</v>
      </c>
      <c r="E25" s="6" t="s">
        <v>1203</v>
      </c>
      <c r="F25" s="6"/>
      <c r="G25" s="9" t="s">
        <v>2096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1200</v>
      </c>
      <c r="B26" s="329" t="s">
        <v>1201</v>
      </c>
      <c r="C26" s="6" t="s">
        <v>1202</v>
      </c>
      <c r="D26" s="6">
        <v>11132</v>
      </c>
      <c r="E26" s="6" t="s">
        <v>1203</v>
      </c>
      <c r="F26" s="6"/>
      <c r="G26" s="9" t="s">
        <v>2096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1200</v>
      </c>
      <c r="B27" s="329" t="s">
        <v>1201</v>
      </c>
      <c r="C27" s="6" t="s">
        <v>1202</v>
      </c>
      <c r="D27" s="6">
        <v>11132</v>
      </c>
      <c r="E27" s="6" t="s">
        <v>1203</v>
      </c>
      <c r="F27" s="6"/>
      <c r="G27" s="9" t="s">
        <v>2096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1200</v>
      </c>
      <c r="B28" s="329" t="s">
        <v>1201</v>
      </c>
      <c r="C28" s="6" t="s">
        <v>1202</v>
      </c>
      <c r="D28" s="6">
        <v>11132</v>
      </c>
      <c r="E28" s="6" t="s">
        <v>1203</v>
      </c>
      <c r="F28" s="6"/>
      <c r="G28" s="9" t="s">
        <v>2096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1205</v>
      </c>
      <c r="B29" s="292" t="s">
        <v>1206</v>
      </c>
      <c r="C29" s="6" t="s">
        <v>1202</v>
      </c>
      <c r="D29" s="6">
        <v>11132</v>
      </c>
      <c r="E29" s="285" t="s">
        <v>1203</v>
      </c>
      <c r="F29" s="285"/>
      <c r="G29" s="9" t="s">
        <v>2096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1205</v>
      </c>
      <c r="B30" s="292" t="s">
        <v>1206</v>
      </c>
      <c r="C30" s="6" t="s">
        <v>1202</v>
      </c>
      <c r="D30" s="6">
        <v>11132</v>
      </c>
      <c r="E30" s="285" t="s">
        <v>1203</v>
      </c>
      <c r="F30" s="285"/>
      <c r="G30" s="9" t="s">
        <v>2096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1205</v>
      </c>
      <c r="B31" s="292" t="s">
        <v>1206</v>
      </c>
      <c r="C31" s="6" t="s">
        <v>1202</v>
      </c>
      <c r="D31" s="6">
        <v>11132</v>
      </c>
      <c r="E31" s="285" t="s">
        <v>1203</v>
      </c>
      <c r="F31" s="285"/>
      <c r="G31" s="9" t="s">
        <v>2096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1205</v>
      </c>
      <c r="B32" s="292" t="s">
        <v>1206</v>
      </c>
      <c r="C32" s="6" t="s">
        <v>1202</v>
      </c>
      <c r="D32" s="6">
        <v>11132</v>
      </c>
      <c r="E32" s="285" t="s">
        <v>1203</v>
      </c>
      <c r="F32" s="285"/>
      <c r="G32" s="9" t="s">
        <v>2096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1200</v>
      </c>
      <c r="B33" s="329" t="s">
        <v>1201</v>
      </c>
      <c r="C33" s="6" t="s">
        <v>1202</v>
      </c>
      <c r="D33" s="6">
        <v>11132</v>
      </c>
      <c r="E33" s="6" t="s">
        <v>1203</v>
      </c>
      <c r="F33" s="6"/>
      <c r="G33" s="9" t="s">
        <v>2096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1200</v>
      </c>
      <c r="B34" s="329" t="s">
        <v>1201</v>
      </c>
      <c r="C34" s="6" t="s">
        <v>1202</v>
      </c>
      <c r="D34" s="6">
        <v>11132</v>
      </c>
      <c r="E34" s="6" t="s">
        <v>1203</v>
      </c>
      <c r="F34" s="6"/>
      <c r="G34" s="9" t="s">
        <v>2096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1200</v>
      </c>
      <c r="B35" s="329" t="s">
        <v>1201</v>
      </c>
      <c r="C35" s="6" t="s">
        <v>1202</v>
      </c>
      <c r="D35" s="6">
        <v>11132</v>
      </c>
      <c r="E35" s="6" t="s">
        <v>1203</v>
      </c>
      <c r="F35" s="6"/>
      <c r="G35" s="9" t="s">
        <v>2096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1200</v>
      </c>
      <c r="B36" s="329" t="s">
        <v>1201</v>
      </c>
      <c r="C36" s="6" t="s">
        <v>1202</v>
      </c>
      <c r="D36" s="6">
        <v>11132</v>
      </c>
      <c r="E36" s="6" t="s">
        <v>1203</v>
      </c>
      <c r="F36" s="6"/>
      <c r="G36" s="9" t="s">
        <v>2096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2100</v>
      </c>
      <c r="B37" s="6"/>
      <c r="C37" s="1" t="s">
        <v>70</v>
      </c>
      <c r="D37" s="1"/>
      <c r="E37" s="1"/>
      <c r="F37" s="1" t="s">
        <v>126</v>
      </c>
      <c r="G37" s="9" t="s">
        <v>2096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2100</v>
      </c>
      <c r="B38" s="6"/>
      <c r="C38" s="583" t="s">
        <v>620</v>
      </c>
      <c r="D38" s="583" t="s">
        <v>74</v>
      </c>
      <c r="E38" s="583"/>
      <c r="F38" s="583">
        <v>229208</v>
      </c>
      <c r="G38" s="585" t="s">
        <v>2096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2052</v>
      </c>
    </row>
    <row r="39" spans="1:18" s="135" customFormat="1" ht="15" customHeight="1" x14ac:dyDescent="0.2">
      <c r="A39" s="6" t="s">
        <v>2100</v>
      </c>
      <c r="B39" s="6"/>
      <c r="C39" s="583" t="s">
        <v>620</v>
      </c>
      <c r="D39" s="583" t="s">
        <v>639</v>
      </c>
      <c r="E39" s="583"/>
      <c r="F39" s="583">
        <v>229208</v>
      </c>
      <c r="G39" s="585" t="s">
        <v>2096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163</v>
      </c>
    </row>
    <row r="40" spans="1:18" s="135" customFormat="1" ht="15" customHeight="1" x14ac:dyDescent="0.2">
      <c r="A40" s="6" t="s">
        <v>2100</v>
      </c>
      <c r="B40" s="6"/>
      <c r="C40" s="583" t="s">
        <v>620</v>
      </c>
      <c r="D40" s="583" t="s">
        <v>640</v>
      </c>
      <c r="E40" s="583"/>
      <c r="F40" s="583">
        <v>229208</v>
      </c>
      <c r="G40" s="585" t="s">
        <v>2096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164</v>
      </c>
    </row>
    <row r="41" spans="1:18" s="135" customFormat="1" ht="15" customHeight="1" x14ac:dyDescent="0.2">
      <c r="A41" s="6" t="s">
        <v>2100</v>
      </c>
      <c r="B41" s="6"/>
      <c r="C41" s="583" t="s">
        <v>620</v>
      </c>
      <c r="D41" s="583" t="s">
        <v>76</v>
      </c>
      <c r="E41" s="583"/>
      <c r="F41" s="583">
        <v>229208</v>
      </c>
      <c r="G41" s="585" t="s">
        <v>2096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165</v>
      </c>
    </row>
    <row r="42" spans="1:18" s="135" customFormat="1" ht="15" customHeight="1" x14ac:dyDescent="0.2">
      <c r="A42" s="6" t="s">
        <v>2100</v>
      </c>
      <c r="B42" s="6"/>
      <c r="C42" s="583" t="s">
        <v>620</v>
      </c>
      <c r="D42" s="583" t="s">
        <v>76</v>
      </c>
      <c r="E42" s="583"/>
      <c r="F42" s="583">
        <v>229208</v>
      </c>
      <c r="G42" s="585" t="s">
        <v>2096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166</v>
      </c>
    </row>
    <row r="43" spans="1:18" s="135" customFormat="1" ht="15" customHeight="1" x14ac:dyDescent="0.2">
      <c r="A43" s="6" t="s">
        <v>2100</v>
      </c>
      <c r="B43" s="6"/>
      <c r="C43" s="583" t="s">
        <v>620</v>
      </c>
      <c r="D43" s="583" t="s">
        <v>76</v>
      </c>
      <c r="E43" s="583"/>
      <c r="F43" s="583">
        <v>229208</v>
      </c>
      <c r="G43" s="585" t="s">
        <v>2096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2052</v>
      </c>
    </row>
    <row r="44" spans="1:18" s="135" customFormat="1" ht="15" customHeight="1" x14ac:dyDescent="0.2">
      <c r="A44" s="6" t="s">
        <v>2100</v>
      </c>
      <c r="B44" s="6"/>
      <c r="C44" s="583" t="s">
        <v>620</v>
      </c>
      <c r="D44" s="583" t="s">
        <v>639</v>
      </c>
      <c r="E44" s="583"/>
      <c r="F44" s="583">
        <v>229208</v>
      </c>
      <c r="G44" s="585" t="s">
        <v>2096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163</v>
      </c>
    </row>
    <row r="45" spans="1:18" s="135" customFormat="1" ht="15" customHeight="1" x14ac:dyDescent="0.2">
      <c r="A45" s="6" t="s">
        <v>2100</v>
      </c>
      <c r="B45" s="6"/>
      <c r="C45" s="583" t="s">
        <v>620</v>
      </c>
      <c r="D45" s="583" t="s">
        <v>639</v>
      </c>
      <c r="E45" s="583"/>
      <c r="F45" s="583">
        <v>229208</v>
      </c>
      <c r="G45" s="585" t="s">
        <v>2096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164</v>
      </c>
    </row>
    <row r="46" spans="1:18" s="135" customFormat="1" ht="15" customHeight="1" thickBot="1" x14ac:dyDescent="0.25">
      <c r="A46" s="6" t="s">
        <v>2100</v>
      </c>
      <c r="B46" s="6"/>
      <c r="C46" s="583" t="s">
        <v>620</v>
      </c>
      <c r="D46" s="583" t="s">
        <v>639</v>
      </c>
      <c r="E46" s="583"/>
      <c r="F46" s="583">
        <v>229208</v>
      </c>
      <c r="G46" s="585" t="s">
        <v>2096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165</v>
      </c>
    </row>
    <row r="47" spans="1:18" s="135" customFormat="1" ht="15" customHeight="1" x14ac:dyDescent="0.2">
      <c r="A47" s="6" t="s">
        <v>2100</v>
      </c>
      <c r="B47" s="6"/>
      <c r="C47" s="583" t="s">
        <v>620</v>
      </c>
      <c r="D47" s="583" t="s">
        <v>74</v>
      </c>
      <c r="E47" s="583"/>
      <c r="F47" s="583">
        <v>229208</v>
      </c>
      <c r="G47" s="585" t="s">
        <v>2096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2052</v>
      </c>
    </row>
    <row r="48" spans="1:18" s="135" customFormat="1" ht="15" customHeight="1" x14ac:dyDescent="0.2">
      <c r="A48" s="6" t="s">
        <v>2100</v>
      </c>
      <c r="B48" s="6"/>
      <c r="C48" s="583" t="s">
        <v>620</v>
      </c>
      <c r="D48" s="583" t="s">
        <v>74</v>
      </c>
      <c r="E48" s="583"/>
      <c r="F48" s="583">
        <v>229208</v>
      </c>
      <c r="G48" s="585" t="s">
        <v>2096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163</v>
      </c>
    </row>
    <row r="49" spans="1:18" s="135" customFormat="1" ht="15" customHeight="1" x14ac:dyDescent="0.2">
      <c r="A49" s="6" t="s">
        <v>2100</v>
      </c>
      <c r="B49" s="6"/>
      <c r="C49" s="583" t="s">
        <v>620</v>
      </c>
      <c r="D49" s="583" t="s">
        <v>99</v>
      </c>
      <c r="E49" s="583"/>
      <c r="F49" s="583">
        <v>229208</v>
      </c>
      <c r="G49" s="585" t="s">
        <v>2096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164</v>
      </c>
    </row>
    <row r="50" spans="1:18" s="135" customFormat="1" ht="15" customHeight="1" x14ac:dyDescent="0.2">
      <c r="A50" s="6" t="s">
        <v>2100</v>
      </c>
      <c r="B50" s="6"/>
      <c r="C50" s="583" t="s">
        <v>620</v>
      </c>
      <c r="D50" s="583" t="s">
        <v>73</v>
      </c>
      <c r="E50" s="583"/>
      <c r="F50" s="583">
        <v>229208</v>
      </c>
      <c r="G50" s="585" t="s">
        <v>2096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165</v>
      </c>
    </row>
    <row r="51" spans="1:18" s="135" customFormat="1" ht="15" customHeight="1" x14ac:dyDescent="0.2">
      <c r="A51" s="6" t="s">
        <v>2100</v>
      </c>
      <c r="B51" s="6"/>
      <c r="C51" s="583" t="s">
        <v>620</v>
      </c>
      <c r="D51" s="583" t="s">
        <v>95</v>
      </c>
      <c r="E51" s="583"/>
      <c r="F51" s="583" t="s">
        <v>131</v>
      </c>
      <c r="G51" s="585" t="s">
        <v>2096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166</v>
      </c>
    </row>
    <row r="52" spans="1:18" s="135" customFormat="1" ht="15" customHeight="1" x14ac:dyDescent="0.2">
      <c r="A52" s="6" t="s">
        <v>2100</v>
      </c>
      <c r="B52" s="6"/>
      <c r="C52" s="583" t="s">
        <v>620</v>
      </c>
      <c r="D52" s="583" t="s">
        <v>72</v>
      </c>
      <c r="E52" s="583"/>
      <c r="F52" s="583">
        <v>229208</v>
      </c>
      <c r="G52" s="585" t="s">
        <v>2096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2052</v>
      </c>
    </row>
    <row r="53" spans="1:18" s="135" customFormat="1" ht="15" customHeight="1" x14ac:dyDescent="0.2">
      <c r="A53" s="6" t="s">
        <v>2100</v>
      </c>
      <c r="B53" s="6"/>
      <c r="C53" s="583" t="s">
        <v>620</v>
      </c>
      <c r="D53" s="583" t="s">
        <v>73</v>
      </c>
      <c r="E53" s="583"/>
      <c r="F53" s="583">
        <v>229208</v>
      </c>
      <c r="G53" s="585" t="s">
        <v>2096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163</v>
      </c>
    </row>
    <row r="54" spans="1:18" ht="15" customHeight="1" x14ac:dyDescent="0.2">
      <c r="A54" s="6" t="s">
        <v>2100</v>
      </c>
      <c r="B54" s="6"/>
      <c r="C54" s="583" t="s">
        <v>620</v>
      </c>
      <c r="D54" s="583" t="s">
        <v>72</v>
      </c>
      <c r="E54" s="583"/>
      <c r="F54" s="583">
        <v>229208</v>
      </c>
      <c r="G54" s="585" t="s">
        <v>2096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164</v>
      </c>
      <c r="R54" s="135"/>
    </row>
    <row r="55" spans="1:18" s="135" customFormat="1" ht="15" customHeight="1" thickBot="1" x14ac:dyDescent="0.25">
      <c r="A55" s="6" t="s">
        <v>2100</v>
      </c>
      <c r="B55" s="6"/>
      <c r="C55" s="583" t="s">
        <v>620</v>
      </c>
      <c r="D55" s="583" t="s">
        <v>72</v>
      </c>
      <c r="E55" s="583"/>
      <c r="F55" s="583">
        <v>229208</v>
      </c>
      <c r="G55" s="585" t="s">
        <v>2096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165</v>
      </c>
    </row>
    <row r="56" spans="1:18" s="135" customFormat="1" ht="15" customHeight="1" x14ac:dyDescent="0.2">
      <c r="A56" s="6" t="s">
        <v>2100</v>
      </c>
      <c r="B56" s="6"/>
      <c r="C56" s="583" t="s">
        <v>620</v>
      </c>
      <c r="D56" s="583" t="s">
        <v>72</v>
      </c>
      <c r="E56" s="583"/>
      <c r="F56" s="583">
        <v>229208</v>
      </c>
      <c r="G56" s="585" t="s">
        <v>2096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2052</v>
      </c>
    </row>
    <row r="57" spans="1:18" s="135" customFormat="1" ht="15" customHeight="1" x14ac:dyDescent="0.2">
      <c r="A57" s="6" t="s">
        <v>2100</v>
      </c>
      <c r="B57" s="6"/>
      <c r="C57" s="583" t="s">
        <v>620</v>
      </c>
      <c r="D57" s="583" t="s">
        <v>72</v>
      </c>
      <c r="E57" s="583"/>
      <c r="F57" s="583">
        <v>229208</v>
      </c>
      <c r="G57" s="585" t="s">
        <v>2096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164</v>
      </c>
    </row>
    <row r="58" spans="1:18" s="135" customFormat="1" ht="15" customHeight="1" x14ac:dyDescent="0.2">
      <c r="A58" s="6" t="s">
        <v>2100</v>
      </c>
      <c r="B58" s="6"/>
      <c r="C58" s="583" t="s">
        <v>620</v>
      </c>
      <c r="D58" s="583" t="s">
        <v>72</v>
      </c>
      <c r="E58" s="583"/>
      <c r="F58" s="583">
        <v>229208</v>
      </c>
      <c r="G58" s="585" t="s">
        <v>2096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165</v>
      </c>
    </row>
    <row r="59" spans="1:18" s="135" customFormat="1" ht="15" customHeight="1" x14ac:dyDescent="0.2">
      <c r="A59" s="6" t="s">
        <v>2100</v>
      </c>
      <c r="B59" s="6"/>
      <c r="C59" s="250" t="s">
        <v>117</v>
      </c>
      <c r="D59" s="250"/>
      <c r="E59" s="250"/>
      <c r="F59" s="250">
        <v>230876</v>
      </c>
      <c r="G59" s="44" t="s">
        <v>925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2100</v>
      </c>
      <c r="B60" s="6"/>
      <c r="C60" s="250" t="s">
        <v>117</v>
      </c>
      <c r="D60" s="250"/>
      <c r="E60" s="250"/>
      <c r="F60" s="250">
        <v>230876</v>
      </c>
      <c r="G60" s="44" t="s">
        <v>925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2100</v>
      </c>
      <c r="B61" s="6"/>
      <c r="C61" s="250" t="s">
        <v>117</v>
      </c>
      <c r="D61" s="250"/>
      <c r="E61" s="250"/>
      <c r="F61" s="250">
        <v>230876</v>
      </c>
      <c r="G61" s="44" t="s">
        <v>925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2100</v>
      </c>
      <c r="B62" s="6"/>
      <c r="C62" s="250" t="s">
        <v>117</v>
      </c>
      <c r="D62" s="250"/>
      <c r="E62" s="250"/>
      <c r="F62" s="250">
        <v>230876</v>
      </c>
      <c r="G62" s="44" t="s">
        <v>925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2100</v>
      </c>
      <c r="B63" s="6"/>
      <c r="C63" s="250" t="s">
        <v>117</v>
      </c>
      <c r="D63" s="250"/>
      <c r="E63" s="250"/>
      <c r="F63" s="250">
        <v>230876</v>
      </c>
      <c r="G63" s="44" t="s">
        <v>925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2100</v>
      </c>
      <c r="B64" s="6"/>
      <c r="C64" s="250" t="s">
        <v>117</v>
      </c>
      <c r="D64" s="250"/>
      <c r="E64" s="250"/>
      <c r="F64" s="250">
        <v>230876</v>
      </c>
      <c r="G64" s="44" t="s">
        <v>925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2100</v>
      </c>
      <c r="B65" s="6"/>
      <c r="C65" s="250" t="s">
        <v>117</v>
      </c>
      <c r="D65" s="250"/>
      <c r="E65" s="250"/>
      <c r="F65" s="250">
        <v>230876</v>
      </c>
      <c r="G65" s="44" t="s">
        <v>925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1211</v>
      </c>
      <c r="C66" s="286" t="s">
        <v>952</v>
      </c>
      <c r="D66" s="38" t="s">
        <v>953</v>
      </c>
      <c r="E66" s="285" t="s">
        <v>954</v>
      </c>
      <c r="F66" s="285"/>
      <c r="G66" s="285" t="s">
        <v>916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2100</v>
      </c>
      <c r="B67" s="6"/>
      <c r="C67" s="1" t="s">
        <v>127</v>
      </c>
      <c r="D67" s="1"/>
      <c r="E67" s="1"/>
      <c r="F67" s="1">
        <v>163807</v>
      </c>
      <c r="G67" s="252" t="s">
        <v>2061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2100</v>
      </c>
      <c r="B68" s="6"/>
      <c r="C68" s="1" t="s">
        <v>127</v>
      </c>
      <c r="D68" s="1"/>
      <c r="E68" s="1"/>
      <c r="F68" s="1">
        <v>163807</v>
      </c>
      <c r="G68" s="252" t="s">
        <v>2061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2100</v>
      </c>
      <c r="B69" s="6"/>
      <c r="C69" s="1" t="s">
        <v>127</v>
      </c>
      <c r="D69" s="1"/>
      <c r="E69" s="1"/>
      <c r="F69" s="1">
        <v>163807</v>
      </c>
      <c r="G69" s="252" t="s">
        <v>2061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2100</v>
      </c>
      <c r="B70" s="6"/>
      <c r="C70" s="250" t="s">
        <v>96</v>
      </c>
      <c r="D70" s="250"/>
      <c r="E70" s="250"/>
      <c r="F70" s="250">
        <v>164428</v>
      </c>
      <c r="G70" s="185" t="s">
        <v>772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2100</v>
      </c>
      <c r="B71" s="6"/>
      <c r="C71" s="250" t="s">
        <v>96</v>
      </c>
      <c r="D71" s="250"/>
      <c r="E71" s="250"/>
      <c r="F71" s="250">
        <v>164428</v>
      </c>
      <c r="G71" s="185" t="s">
        <v>772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2100</v>
      </c>
      <c r="B72" s="6"/>
      <c r="C72" s="250" t="s">
        <v>96</v>
      </c>
      <c r="D72" s="250"/>
      <c r="E72" s="250"/>
      <c r="F72" s="250">
        <v>164428</v>
      </c>
      <c r="G72" s="185" t="s">
        <v>772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2100</v>
      </c>
      <c r="B73" s="6"/>
      <c r="C73" s="1" t="s">
        <v>109</v>
      </c>
      <c r="D73" s="186" t="s">
        <v>103</v>
      </c>
      <c r="E73" s="1"/>
      <c r="F73" s="1">
        <v>168969</v>
      </c>
      <c r="G73" s="252" t="s">
        <v>2061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2100</v>
      </c>
      <c r="B74" s="6"/>
      <c r="C74" s="1" t="s">
        <v>109</v>
      </c>
      <c r="D74" s="1"/>
      <c r="E74" s="1"/>
      <c r="F74" s="1">
        <v>226488</v>
      </c>
      <c r="G74" s="252" t="s">
        <v>2061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2100</v>
      </c>
      <c r="B75" s="6"/>
      <c r="C75" s="1" t="s">
        <v>109</v>
      </c>
      <c r="D75" s="1"/>
      <c r="E75" s="1"/>
      <c r="F75" s="1">
        <v>226488</v>
      </c>
      <c r="G75" s="252" t="s">
        <v>2061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2100</v>
      </c>
      <c r="B76" s="329" t="s">
        <v>1212</v>
      </c>
      <c r="C76" s="6" t="s">
        <v>960</v>
      </c>
      <c r="D76" s="38">
        <v>353680</v>
      </c>
      <c r="E76" s="285" t="s">
        <v>961</v>
      </c>
      <c r="F76" s="285"/>
      <c r="G76" s="285" t="s">
        <v>938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2100</v>
      </c>
      <c r="B77" s="329" t="s">
        <v>1212</v>
      </c>
      <c r="C77" s="6" t="s">
        <v>960</v>
      </c>
      <c r="D77" s="38">
        <v>353680</v>
      </c>
      <c r="E77" s="285" t="s">
        <v>961</v>
      </c>
      <c r="F77" s="285"/>
      <c r="G77" s="285" t="s">
        <v>938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2100</v>
      </c>
      <c r="B78" s="329" t="s">
        <v>597</v>
      </c>
      <c r="C78" s="6" t="s">
        <v>960</v>
      </c>
      <c r="D78" s="38">
        <v>353680</v>
      </c>
      <c r="E78" s="285" t="s">
        <v>961</v>
      </c>
      <c r="F78" s="285"/>
      <c r="G78" s="285" t="s">
        <v>938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1200</v>
      </c>
      <c r="B79" s="6"/>
      <c r="C79" s="6" t="s">
        <v>1213</v>
      </c>
      <c r="D79" s="334" t="s">
        <v>963</v>
      </c>
      <c r="E79" s="8" t="s">
        <v>964</v>
      </c>
      <c r="F79" s="8"/>
      <c r="G79" s="10" t="s">
        <v>965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1190</v>
      </c>
      <c r="B80" s="329" t="s">
        <v>1214</v>
      </c>
      <c r="C80" s="6" t="s">
        <v>1215</v>
      </c>
      <c r="D80" s="6">
        <v>20747</v>
      </c>
      <c r="E80" s="6" t="s">
        <v>1216</v>
      </c>
      <c r="F80" s="6"/>
      <c r="G80" s="9" t="s">
        <v>1217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2100</v>
      </c>
      <c r="B81" s="689"/>
      <c r="C81" s="690" t="s">
        <v>78</v>
      </c>
      <c r="D81" s="690"/>
      <c r="E81" s="1"/>
      <c r="F81" s="1">
        <v>163778</v>
      </c>
      <c r="G81" s="252" t="s">
        <v>2097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2100</v>
      </c>
      <c r="B82" s="312"/>
      <c r="C82" s="250" t="s">
        <v>111</v>
      </c>
      <c r="D82" s="692"/>
      <c r="E82" s="693"/>
      <c r="F82" s="250">
        <v>140970</v>
      </c>
      <c r="G82" s="185" t="s">
        <v>1935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2100</v>
      </c>
      <c r="B83" s="312"/>
      <c r="C83" s="250" t="s">
        <v>111</v>
      </c>
      <c r="D83" s="692"/>
      <c r="E83" s="693"/>
      <c r="F83" s="250">
        <v>140970</v>
      </c>
      <c r="G83" s="185" t="s">
        <v>1935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2100</v>
      </c>
      <c r="B84" s="312"/>
      <c r="C84" s="250" t="s">
        <v>111</v>
      </c>
      <c r="D84" s="692"/>
      <c r="E84" s="693"/>
      <c r="F84" s="250">
        <v>140970</v>
      </c>
      <c r="G84" s="185" t="s">
        <v>1935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1190</v>
      </c>
      <c r="B85" s="691" t="s">
        <v>1218</v>
      </c>
      <c r="C85" s="331" t="s">
        <v>1219</v>
      </c>
      <c r="D85" s="331">
        <v>37148</v>
      </c>
      <c r="E85" s="6" t="s">
        <v>1014</v>
      </c>
      <c r="F85" s="6"/>
      <c r="G85" s="9" t="s">
        <v>2067</v>
      </c>
      <c r="H85" s="312">
        <v>821780</v>
      </c>
      <c r="I85" s="183">
        <f t="shared" si="11"/>
        <v>1904.4675</v>
      </c>
      <c r="J85" s="17">
        <f t="shared" si="16"/>
        <v>2238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3981.02</v>
      </c>
    </row>
    <row r="86" spans="1:18" ht="15" customHeight="1" x14ac:dyDescent="0.2">
      <c r="A86" s="6" t="s">
        <v>2100</v>
      </c>
      <c r="B86" s="6"/>
      <c r="C86" s="1" t="s">
        <v>899</v>
      </c>
      <c r="D86" s="1"/>
      <c r="E86" s="1"/>
      <c r="F86" s="1">
        <v>310531</v>
      </c>
      <c r="G86" s="252" t="s">
        <v>773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1200</v>
      </c>
      <c r="B87" s="329" t="s">
        <v>1220</v>
      </c>
      <c r="C87" s="6" t="s">
        <v>1221</v>
      </c>
      <c r="D87" s="6">
        <v>25611</v>
      </c>
      <c r="E87" s="6" t="s">
        <v>1222</v>
      </c>
      <c r="F87" s="6"/>
      <c r="G87" s="9" t="s">
        <v>1223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1220</v>
      </c>
      <c r="C88" s="6" t="s">
        <v>1221</v>
      </c>
      <c r="D88" s="6">
        <v>25611</v>
      </c>
      <c r="E88" s="6" t="s">
        <v>1222</v>
      </c>
      <c r="F88" s="6"/>
      <c r="G88" s="9" t="s">
        <v>1223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1200</v>
      </c>
      <c r="B89" s="329" t="s">
        <v>1220</v>
      </c>
      <c r="C89" s="6" t="s">
        <v>1221</v>
      </c>
      <c r="D89" s="6">
        <v>25611</v>
      </c>
      <c r="E89" s="6" t="s">
        <v>1222</v>
      </c>
      <c r="F89" s="6"/>
      <c r="G89" s="9" t="s">
        <v>1223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1200</v>
      </c>
      <c r="B90" s="329" t="s">
        <v>1220</v>
      </c>
      <c r="C90" s="6" t="s">
        <v>1221</v>
      </c>
      <c r="D90" s="6">
        <v>25611</v>
      </c>
      <c r="E90" s="6" t="s">
        <v>1222</v>
      </c>
      <c r="F90" s="6"/>
      <c r="G90" s="9" t="s">
        <v>1223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2100</v>
      </c>
      <c r="B91" s="16"/>
      <c r="C91" s="16" t="s">
        <v>79</v>
      </c>
      <c r="D91" s="16"/>
      <c r="E91" s="16"/>
      <c r="F91" s="16">
        <v>164498</v>
      </c>
      <c r="G91" s="17" t="s">
        <v>2096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2100</v>
      </c>
      <c r="B92" s="16"/>
      <c r="C92" s="16" t="s">
        <v>79</v>
      </c>
      <c r="D92" s="16"/>
      <c r="E92" s="16"/>
      <c r="F92" s="16">
        <v>164498</v>
      </c>
      <c r="G92" s="17" t="s">
        <v>2096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2100</v>
      </c>
      <c r="B93" s="16"/>
      <c r="C93" s="16" t="s">
        <v>79</v>
      </c>
      <c r="D93" s="16"/>
      <c r="E93" s="16"/>
      <c r="F93" s="16">
        <v>164498</v>
      </c>
      <c r="G93" s="17" t="s">
        <v>2096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2100</v>
      </c>
      <c r="B94" s="16"/>
      <c r="C94" s="16" t="s">
        <v>79</v>
      </c>
      <c r="D94" s="16"/>
      <c r="E94" s="16"/>
      <c r="F94" s="16">
        <v>164498</v>
      </c>
      <c r="G94" s="17" t="s">
        <v>2096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2100</v>
      </c>
      <c r="B95" s="16"/>
      <c r="C95" s="16" t="s">
        <v>79</v>
      </c>
      <c r="D95" s="16"/>
      <c r="E95" s="16"/>
      <c r="F95" s="16">
        <v>164498</v>
      </c>
      <c r="G95" s="17" t="s">
        <v>2096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2100</v>
      </c>
      <c r="B96" s="16"/>
      <c r="C96" s="16" t="s">
        <v>79</v>
      </c>
      <c r="D96" s="16"/>
      <c r="E96" s="16"/>
      <c r="F96" s="16">
        <v>164498</v>
      </c>
      <c r="G96" s="17" t="s">
        <v>2096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2100</v>
      </c>
      <c r="B97" s="6"/>
      <c r="C97" s="1" t="s">
        <v>81</v>
      </c>
      <c r="D97" s="1"/>
      <c r="E97" s="1"/>
      <c r="F97" s="1">
        <v>163824</v>
      </c>
      <c r="G97" s="252" t="s">
        <v>2096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1200</v>
      </c>
      <c r="B98" s="329" t="s">
        <v>1224</v>
      </c>
      <c r="C98" s="6" t="s">
        <v>1225</v>
      </c>
      <c r="D98" s="6">
        <v>26720</v>
      </c>
      <c r="E98" s="6" t="s">
        <v>1226</v>
      </c>
      <c r="F98" s="6"/>
      <c r="G98" s="9" t="s">
        <v>2097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2100</v>
      </c>
      <c r="B99" s="6"/>
      <c r="C99" s="271" t="s">
        <v>2080</v>
      </c>
      <c r="D99" s="271"/>
      <c r="E99" s="271"/>
      <c r="F99" s="271">
        <v>551133</v>
      </c>
      <c r="G99" s="270" t="s">
        <v>2096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2100</v>
      </c>
      <c r="B100" s="6"/>
      <c r="C100" s="250" t="s">
        <v>100</v>
      </c>
      <c r="D100" s="250"/>
      <c r="E100" s="250"/>
      <c r="F100" s="250">
        <v>168967</v>
      </c>
      <c r="G100" s="185" t="s">
        <v>2096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2100</v>
      </c>
      <c r="B101" s="6"/>
      <c r="C101" s="250" t="s">
        <v>100</v>
      </c>
      <c r="D101" s="250"/>
      <c r="E101" s="250"/>
      <c r="F101" s="250">
        <v>168967</v>
      </c>
      <c r="G101" s="185" t="s">
        <v>2096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2100</v>
      </c>
      <c r="B102" s="6"/>
      <c r="C102" s="250" t="s">
        <v>100</v>
      </c>
      <c r="D102" s="250"/>
      <c r="E102" s="250"/>
      <c r="F102" s="250">
        <v>168967</v>
      </c>
      <c r="G102" s="185" t="s">
        <v>2096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2100</v>
      </c>
      <c r="B103" s="6"/>
      <c r="C103" s="250" t="s">
        <v>100</v>
      </c>
      <c r="D103" s="250"/>
      <c r="E103" s="250"/>
      <c r="F103" s="250">
        <v>168967</v>
      </c>
      <c r="G103" s="185" t="s">
        <v>2096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2100</v>
      </c>
      <c r="B104" s="6"/>
      <c r="C104" s="250" t="s">
        <v>100</v>
      </c>
      <c r="D104" s="250"/>
      <c r="E104" s="250"/>
      <c r="F104" s="250">
        <v>168967</v>
      </c>
      <c r="G104" s="185" t="s">
        <v>2096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2100</v>
      </c>
      <c r="B105" s="6"/>
      <c r="C105" s="250" t="s">
        <v>100</v>
      </c>
      <c r="D105" s="250"/>
      <c r="E105" s="250"/>
      <c r="F105" s="250">
        <v>168967</v>
      </c>
      <c r="G105" s="185" t="s">
        <v>2096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2100</v>
      </c>
      <c r="B106" s="6"/>
      <c r="C106" s="250" t="s">
        <v>100</v>
      </c>
      <c r="D106" s="250"/>
      <c r="E106" s="250"/>
      <c r="F106" s="250">
        <v>168967</v>
      </c>
      <c r="G106" s="185" t="s">
        <v>2096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2100</v>
      </c>
      <c r="B107" s="6"/>
      <c r="C107" s="250" t="s">
        <v>100</v>
      </c>
      <c r="D107" s="250"/>
      <c r="E107" s="250"/>
      <c r="F107" s="250">
        <v>168967</v>
      </c>
      <c r="G107" s="185" t="s">
        <v>2096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2100</v>
      </c>
      <c r="B108" s="6"/>
      <c r="C108" s="250" t="s">
        <v>100</v>
      </c>
      <c r="D108" s="250"/>
      <c r="E108" s="250"/>
      <c r="F108" s="250">
        <v>168967</v>
      </c>
      <c r="G108" s="185" t="s">
        <v>2096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2100</v>
      </c>
      <c r="B109" s="6"/>
      <c r="C109" s="250" t="s">
        <v>100</v>
      </c>
      <c r="D109" s="250"/>
      <c r="E109" s="250"/>
      <c r="F109" s="250">
        <v>168967</v>
      </c>
      <c r="G109" s="185" t="s">
        <v>2096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2100</v>
      </c>
      <c r="B110" s="6"/>
      <c r="C110" s="6" t="s">
        <v>106</v>
      </c>
      <c r="D110" s="6"/>
      <c r="E110" s="6"/>
      <c r="F110" s="6">
        <v>1668970</v>
      </c>
      <c r="G110" s="9" t="s">
        <v>2096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2100</v>
      </c>
      <c r="B111" s="6"/>
      <c r="C111" s="1" t="s">
        <v>106</v>
      </c>
      <c r="D111" s="1"/>
      <c r="E111" s="1"/>
      <c r="F111" s="1">
        <v>1668970</v>
      </c>
      <c r="G111" s="9" t="s">
        <v>2096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2100</v>
      </c>
      <c r="B112" s="6"/>
      <c r="C112" s="1" t="s">
        <v>106</v>
      </c>
      <c r="D112" s="1"/>
      <c r="E112" s="1"/>
      <c r="F112" s="1">
        <v>1668970</v>
      </c>
      <c r="G112" s="9" t="s">
        <v>2096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2100</v>
      </c>
      <c r="B113" s="6"/>
      <c r="C113" s="1" t="s">
        <v>106</v>
      </c>
      <c r="D113" s="1"/>
      <c r="E113" s="1"/>
      <c r="F113" s="1">
        <v>1668970</v>
      </c>
      <c r="G113" s="9" t="s">
        <v>2096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2100</v>
      </c>
      <c r="B114" s="6"/>
      <c r="C114" s="1" t="s">
        <v>106</v>
      </c>
      <c r="D114" s="1"/>
      <c r="E114" s="1"/>
      <c r="F114" s="1">
        <v>1668970</v>
      </c>
      <c r="G114" s="9" t="s">
        <v>2096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2100</v>
      </c>
      <c r="B115" s="6"/>
      <c r="C115" s="1" t="s">
        <v>61</v>
      </c>
      <c r="D115" s="1"/>
      <c r="E115" s="1"/>
      <c r="F115" s="1">
        <v>163812</v>
      </c>
      <c r="G115" s="252" t="s">
        <v>2061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2100</v>
      </c>
      <c r="B116" s="6"/>
      <c r="C116" s="250" t="s">
        <v>104</v>
      </c>
      <c r="D116" s="250"/>
      <c r="E116" s="250"/>
      <c r="F116" s="250">
        <v>300916</v>
      </c>
      <c r="G116" s="185" t="s">
        <v>128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2171</v>
      </c>
    </row>
    <row r="117" spans="1:18" ht="15" customHeight="1" x14ac:dyDescent="0.2">
      <c r="A117" s="6" t="s">
        <v>2100</v>
      </c>
      <c r="B117" s="6"/>
      <c r="C117" s="250" t="s">
        <v>104</v>
      </c>
      <c r="D117" s="250"/>
      <c r="E117" s="250"/>
      <c r="F117" s="250">
        <v>300916</v>
      </c>
      <c r="G117" s="185" t="s">
        <v>128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2172</v>
      </c>
    </row>
    <row r="118" spans="1:18" ht="15" customHeight="1" x14ac:dyDescent="0.2">
      <c r="A118" s="6" t="s">
        <v>2100</v>
      </c>
      <c r="B118" s="6"/>
      <c r="C118" s="250" t="s">
        <v>104</v>
      </c>
      <c r="D118" s="250"/>
      <c r="E118" s="250"/>
      <c r="F118" s="250">
        <v>300916</v>
      </c>
      <c r="G118" s="185" t="s">
        <v>128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2173</v>
      </c>
    </row>
    <row r="119" spans="1:18" ht="15" customHeight="1" x14ac:dyDescent="0.2">
      <c r="A119" s="6" t="s">
        <v>2100</v>
      </c>
      <c r="B119" s="6"/>
      <c r="C119" s="250" t="s">
        <v>104</v>
      </c>
      <c r="D119" s="250"/>
      <c r="E119" s="250"/>
      <c r="F119" s="250">
        <v>300916</v>
      </c>
      <c r="G119" s="185" t="s">
        <v>128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2174</v>
      </c>
    </row>
    <row r="120" spans="1:18" ht="15" customHeight="1" x14ac:dyDescent="0.2">
      <c r="A120" s="6" t="s">
        <v>2100</v>
      </c>
      <c r="B120" s="6"/>
      <c r="C120" s="250" t="s">
        <v>104</v>
      </c>
      <c r="D120" s="250"/>
      <c r="E120" s="250"/>
      <c r="F120" s="250">
        <v>300916</v>
      </c>
      <c r="G120" s="185" t="s">
        <v>128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2175</v>
      </c>
    </row>
    <row r="121" spans="1:18" ht="15" customHeight="1" x14ac:dyDescent="0.2">
      <c r="A121" s="6" t="s">
        <v>2100</v>
      </c>
      <c r="B121" s="6"/>
      <c r="C121" s="250" t="s">
        <v>104</v>
      </c>
      <c r="D121" s="250"/>
      <c r="E121" s="250"/>
      <c r="F121" s="250">
        <v>300916</v>
      </c>
      <c r="G121" s="185" t="s">
        <v>128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2176</v>
      </c>
    </row>
    <row r="122" spans="1:18" ht="15" customHeight="1" x14ac:dyDescent="0.2">
      <c r="A122" s="6" t="s">
        <v>2100</v>
      </c>
      <c r="B122" s="6"/>
      <c r="C122" s="250" t="s">
        <v>104</v>
      </c>
      <c r="D122" s="250"/>
      <c r="E122" s="250"/>
      <c r="F122" s="250">
        <v>300916</v>
      </c>
      <c r="G122" s="185" t="s">
        <v>128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2177</v>
      </c>
    </row>
    <row r="123" spans="1:18" ht="15" customHeight="1" x14ac:dyDescent="0.2">
      <c r="A123" s="6" t="s">
        <v>2100</v>
      </c>
      <c r="B123" s="6"/>
      <c r="C123" s="250" t="s">
        <v>104</v>
      </c>
      <c r="D123" s="250"/>
      <c r="E123" s="250"/>
      <c r="F123" s="250">
        <v>300916</v>
      </c>
      <c r="G123" s="185" t="s">
        <v>128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2179</v>
      </c>
    </row>
    <row r="124" spans="1:18" ht="15" customHeight="1" thickBot="1" x14ac:dyDescent="0.25">
      <c r="A124" s="6" t="s">
        <v>2100</v>
      </c>
      <c r="B124" s="6"/>
      <c r="C124" s="250" t="s">
        <v>104</v>
      </c>
      <c r="D124" s="250"/>
      <c r="E124" s="250"/>
      <c r="F124" s="250">
        <v>300916</v>
      </c>
      <c r="G124" s="185" t="s">
        <v>128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2178</v>
      </c>
    </row>
    <row r="125" spans="1:18" ht="15" customHeight="1" x14ac:dyDescent="0.2">
      <c r="A125" s="6" t="s">
        <v>2100</v>
      </c>
      <c r="B125" s="6"/>
      <c r="C125" s="1" t="s">
        <v>118</v>
      </c>
      <c r="D125" s="1"/>
      <c r="E125" s="1"/>
      <c r="F125" s="1">
        <v>279940</v>
      </c>
      <c r="G125" s="252" t="s">
        <v>2061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2100</v>
      </c>
      <c r="B126" s="6"/>
      <c r="C126" s="1" t="s">
        <v>118</v>
      </c>
      <c r="D126" s="1"/>
      <c r="E126" s="1"/>
      <c r="F126" s="1">
        <v>279940</v>
      </c>
      <c r="G126" s="252" t="s">
        <v>2061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2100</v>
      </c>
      <c r="B127" s="6"/>
      <c r="C127" s="1" t="s">
        <v>118</v>
      </c>
      <c r="D127" s="1"/>
      <c r="E127" s="1"/>
      <c r="F127" s="1">
        <v>279940</v>
      </c>
      <c r="G127" s="252" t="s">
        <v>2061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2100</v>
      </c>
      <c r="B128" s="6"/>
      <c r="C128" s="1" t="s">
        <v>118</v>
      </c>
      <c r="D128" s="1"/>
      <c r="E128" s="1"/>
      <c r="F128" s="1">
        <v>279940</v>
      </c>
      <c r="G128" s="252" t="s">
        <v>2061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2100</v>
      </c>
      <c r="B129" s="6"/>
      <c r="C129" s="1" t="s">
        <v>118</v>
      </c>
      <c r="D129" s="1"/>
      <c r="E129" s="1"/>
      <c r="F129" s="1">
        <v>279940</v>
      </c>
      <c r="G129" s="252" t="s">
        <v>2061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2100</v>
      </c>
      <c r="B130" s="6"/>
      <c r="C130" s="1" t="s">
        <v>118</v>
      </c>
      <c r="D130" s="1"/>
      <c r="E130" s="1"/>
      <c r="F130" s="1">
        <v>279940</v>
      </c>
      <c r="G130" s="252" t="s">
        <v>2061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2100</v>
      </c>
      <c r="B131" s="6"/>
      <c r="C131" s="1" t="s">
        <v>118</v>
      </c>
      <c r="D131" s="1"/>
      <c r="E131" s="1"/>
      <c r="F131" s="1">
        <v>279940</v>
      </c>
      <c r="G131" s="252" t="s">
        <v>2061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2100</v>
      </c>
      <c r="B132" s="6"/>
      <c r="C132" s="736" t="s">
        <v>2030</v>
      </c>
      <c r="D132" s="736"/>
      <c r="E132" s="736"/>
      <c r="F132" s="736">
        <v>280374</v>
      </c>
      <c r="G132" s="588" t="s">
        <v>1182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1049</v>
      </c>
      <c r="R132" s="135"/>
    </row>
    <row r="133" spans="1:18" ht="15" customHeight="1" x14ac:dyDescent="0.2">
      <c r="A133" s="6" t="s">
        <v>2100</v>
      </c>
      <c r="B133" s="6"/>
      <c r="C133" s="736" t="s">
        <v>2030</v>
      </c>
      <c r="D133" s="736"/>
      <c r="E133" s="736"/>
      <c r="F133" s="736">
        <v>280374</v>
      </c>
      <c r="G133" s="588" t="s">
        <v>1182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2152</v>
      </c>
      <c r="R133" s="135"/>
    </row>
    <row r="134" spans="1:18" ht="15" customHeight="1" x14ac:dyDescent="0.2">
      <c r="A134" s="6" t="s">
        <v>2100</v>
      </c>
      <c r="B134" s="6"/>
      <c r="C134" s="736" t="s">
        <v>2030</v>
      </c>
      <c r="D134" s="736"/>
      <c r="E134" s="736"/>
      <c r="F134" s="736">
        <v>280374</v>
      </c>
      <c r="G134" s="588" t="s">
        <v>1182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1050</v>
      </c>
      <c r="R134" s="47"/>
    </row>
    <row r="135" spans="1:18" ht="15" customHeight="1" x14ac:dyDescent="0.2">
      <c r="A135" s="6" t="s">
        <v>2100</v>
      </c>
      <c r="B135" s="6"/>
      <c r="C135" s="736" t="s">
        <v>2030</v>
      </c>
      <c r="D135" s="736"/>
      <c r="E135" s="736"/>
      <c r="F135" s="736">
        <v>280374</v>
      </c>
      <c r="G135" s="588" t="s">
        <v>1182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1051</v>
      </c>
      <c r="R135" s="47"/>
    </row>
    <row r="136" spans="1:18" ht="15" customHeight="1" x14ac:dyDescent="0.2">
      <c r="A136" s="6" t="s">
        <v>2100</v>
      </c>
      <c r="B136" s="6"/>
      <c r="C136" s="736" t="s">
        <v>2030</v>
      </c>
      <c r="D136" s="736"/>
      <c r="E136" s="736"/>
      <c r="F136" s="736">
        <v>280374</v>
      </c>
      <c r="G136" s="588" t="s">
        <v>1182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1052</v>
      </c>
      <c r="R136" s="47"/>
    </row>
    <row r="137" spans="1:18" ht="15" customHeight="1" x14ac:dyDescent="0.2">
      <c r="A137" s="6" t="s">
        <v>2100</v>
      </c>
      <c r="B137" s="6"/>
      <c r="C137" s="736" t="s">
        <v>2030</v>
      </c>
      <c r="D137" s="736"/>
      <c r="E137" s="736"/>
      <c r="F137" s="736">
        <v>280374</v>
      </c>
      <c r="G137" s="588" t="s">
        <v>1182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1049</v>
      </c>
      <c r="R137" s="47"/>
    </row>
    <row r="138" spans="1:18" ht="15" customHeight="1" x14ac:dyDescent="0.2">
      <c r="A138" s="6" t="s">
        <v>2100</v>
      </c>
      <c r="B138" s="6"/>
      <c r="C138" s="736" t="s">
        <v>2030</v>
      </c>
      <c r="D138" s="736"/>
      <c r="E138" s="736"/>
      <c r="F138" s="736">
        <v>280374</v>
      </c>
      <c r="G138" s="588" t="s">
        <v>1182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2152</v>
      </c>
      <c r="R138" s="135"/>
    </row>
    <row r="139" spans="1:18" ht="15" customHeight="1" x14ac:dyDescent="0.2">
      <c r="A139" s="6" t="s">
        <v>2100</v>
      </c>
      <c r="B139" s="6"/>
      <c r="C139" s="736" t="s">
        <v>2030</v>
      </c>
      <c r="D139" s="736"/>
      <c r="E139" s="736"/>
      <c r="F139" s="736">
        <v>280374</v>
      </c>
      <c r="G139" s="588" t="s">
        <v>1182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1050</v>
      </c>
      <c r="R139" s="135"/>
    </row>
    <row r="140" spans="1:18" ht="15" customHeight="1" x14ac:dyDescent="0.2">
      <c r="A140" s="6" t="s">
        <v>2100</v>
      </c>
      <c r="B140" s="6"/>
      <c r="C140" s="736" t="s">
        <v>2030</v>
      </c>
      <c r="D140" s="736"/>
      <c r="E140" s="736"/>
      <c r="F140" s="736">
        <v>280374</v>
      </c>
      <c r="G140" s="588" t="s">
        <v>1182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1051</v>
      </c>
      <c r="R140" s="135"/>
    </row>
    <row r="141" spans="1:18" ht="15" customHeight="1" x14ac:dyDescent="0.2">
      <c r="A141" s="6" t="s">
        <v>2100</v>
      </c>
      <c r="B141" s="6"/>
      <c r="C141" s="736" t="s">
        <v>2030</v>
      </c>
      <c r="D141" s="736"/>
      <c r="E141" s="736"/>
      <c r="F141" s="736">
        <v>280374</v>
      </c>
      <c r="G141" s="588" t="s">
        <v>1182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1052</v>
      </c>
      <c r="R141" s="135"/>
    </row>
    <row r="142" spans="1:18" ht="15" customHeight="1" x14ac:dyDescent="0.2">
      <c r="A142" s="6" t="s">
        <v>2100</v>
      </c>
      <c r="B142" s="6"/>
      <c r="C142" s="1" t="s">
        <v>1531</v>
      </c>
      <c r="D142" s="1"/>
      <c r="E142" s="1"/>
      <c r="F142" s="1">
        <v>163811</v>
      </c>
      <c r="G142" s="9" t="s">
        <v>2096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2100</v>
      </c>
      <c r="B143" s="6"/>
      <c r="C143" s="1" t="s">
        <v>1531</v>
      </c>
      <c r="D143" s="1"/>
      <c r="E143" s="1"/>
      <c r="F143" s="1">
        <v>163811</v>
      </c>
      <c r="G143" s="9" t="s">
        <v>2096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2100</v>
      </c>
      <c r="B144" s="6"/>
      <c r="C144" s="1" t="s">
        <v>1531</v>
      </c>
      <c r="D144" s="1"/>
      <c r="E144" s="1"/>
      <c r="F144" s="1">
        <v>163811</v>
      </c>
      <c r="G144" s="9" t="s">
        <v>2096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2100</v>
      </c>
      <c r="B145" s="6"/>
      <c r="C145" s="137" t="s">
        <v>1529</v>
      </c>
      <c r="D145" s="1"/>
      <c r="E145" s="1"/>
      <c r="F145" s="1"/>
      <c r="G145" s="252" t="s">
        <v>2097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2100</v>
      </c>
      <c r="B146" s="6"/>
      <c r="C146" s="137" t="s">
        <v>1529</v>
      </c>
      <c r="D146" s="1"/>
      <c r="E146" s="1"/>
      <c r="F146" s="1"/>
      <c r="G146" s="252" t="s">
        <v>2097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2100</v>
      </c>
      <c r="B147" s="6"/>
      <c r="C147" s="137" t="s">
        <v>1529</v>
      </c>
      <c r="D147" s="1"/>
      <c r="E147" s="1"/>
      <c r="F147" s="1"/>
      <c r="G147" s="252" t="s">
        <v>2097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2100</v>
      </c>
      <c r="B148" s="6"/>
      <c r="C148" s="1" t="s">
        <v>119</v>
      </c>
      <c r="D148" s="1"/>
      <c r="E148" s="1"/>
      <c r="F148" s="1">
        <v>165355</v>
      </c>
      <c r="G148" s="588" t="s">
        <v>2096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2100</v>
      </c>
      <c r="B149" s="6"/>
      <c r="C149" s="1" t="s">
        <v>119</v>
      </c>
      <c r="D149" s="1"/>
      <c r="E149" s="1"/>
      <c r="F149" s="1">
        <v>165355</v>
      </c>
      <c r="G149" s="588" t="s">
        <v>2096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2100</v>
      </c>
      <c r="B150" s="6"/>
      <c r="C150" s="1" t="s">
        <v>119</v>
      </c>
      <c r="D150" s="1"/>
      <c r="E150" s="1"/>
      <c r="F150" s="1">
        <v>165355</v>
      </c>
      <c r="G150" s="588" t="s">
        <v>2096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2100</v>
      </c>
      <c r="B151" s="6"/>
      <c r="C151" s="1" t="s">
        <v>119</v>
      </c>
      <c r="D151" s="1"/>
      <c r="E151" s="1"/>
      <c r="F151" s="1">
        <v>165355</v>
      </c>
      <c r="G151" s="588" t="s">
        <v>2096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2100</v>
      </c>
      <c r="B152" s="6"/>
      <c r="C152" s="1" t="s">
        <v>83</v>
      </c>
      <c r="D152" s="1"/>
      <c r="E152" s="1"/>
      <c r="F152" s="1"/>
      <c r="G152" s="9" t="s">
        <v>2096</v>
      </c>
      <c r="H152" s="338">
        <v>805080</v>
      </c>
      <c r="I152" s="183">
        <f t="shared" si="24"/>
        <v>717.16750000000002</v>
      </c>
      <c r="J152" s="17">
        <f t="shared" si="25"/>
        <v>802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1434.64</v>
      </c>
    </row>
    <row r="153" spans="1:18" ht="15" customHeight="1" x14ac:dyDescent="0.2">
      <c r="A153" s="6" t="s">
        <v>2100</v>
      </c>
      <c r="B153" s="6"/>
      <c r="C153" s="1" t="s">
        <v>2032</v>
      </c>
      <c r="D153" s="1"/>
      <c r="E153" s="1"/>
      <c r="F153" s="1">
        <v>163818</v>
      </c>
      <c r="G153" s="252" t="s">
        <v>2061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2100</v>
      </c>
      <c r="B154" s="6"/>
      <c r="C154" s="1" t="s">
        <v>60</v>
      </c>
      <c r="D154" s="1"/>
      <c r="E154" s="1"/>
      <c r="F154" s="1">
        <v>163919</v>
      </c>
      <c r="G154" s="252" t="s">
        <v>129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2100</v>
      </c>
      <c r="B155" s="6"/>
      <c r="C155" s="1" t="s">
        <v>60</v>
      </c>
      <c r="D155" s="1"/>
      <c r="E155" s="1"/>
      <c r="F155" s="1">
        <v>163919</v>
      </c>
      <c r="G155" s="252" t="s">
        <v>129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2100</v>
      </c>
      <c r="B156" s="6"/>
      <c r="C156" s="1" t="s">
        <v>60</v>
      </c>
      <c r="D156" s="1"/>
      <c r="E156" s="1"/>
      <c r="F156" s="1">
        <v>163919</v>
      </c>
      <c r="G156" s="252" t="s">
        <v>129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2100</v>
      </c>
      <c r="B157" s="6"/>
      <c r="C157" s="1" t="s">
        <v>60</v>
      </c>
      <c r="D157" s="1"/>
      <c r="E157" s="1"/>
      <c r="F157" s="1">
        <v>163919</v>
      </c>
      <c r="G157" s="252" t="s">
        <v>129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2100</v>
      </c>
      <c r="B158" s="6"/>
      <c r="C158" s="1" t="s">
        <v>60</v>
      </c>
      <c r="D158" s="1"/>
      <c r="E158" s="1"/>
      <c r="F158" s="1">
        <v>163919</v>
      </c>
      <c r="G158" s="252" t="s">
        <v>129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2100</v>
      </c>
      <c r="B159" s="6"/>
      <c r="C159" s="1" t="s">
        <v>60</v>
      </c>
      <c r="D159" s="1"/>
      <c r="E159" s="1"/>
      <c r="F159" s="1">
        <v>163919</v>
      </c>
      <c r="G159" s="252" t="s">
        <v>129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2100</v>
      </c>
      <c r="B160" s="6"/>
      <c r="C160" s="1" t="s">
        <v>60</v>
      </c>
      <c r="D160" s="1"/>
      <c r="E160" s="1"/>
      <c r="F160" s="1">
        <v>163919</v>
      </c>
      <c r="G160" s="252" t="s">
        <v>129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2100</v>
      </c>
      <c r="B161" s="6"/>
      <c r="C161" s="1" t="s">
        <v>60</v>
      </c>
      <c r="D161" s="1"/>
      <c r="E161" s="1"/>
      <c r="F161" s="1">
        <v>163919</v>
      </c>
      <c r="G161" s="252" t="s">
        <v>129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2100</v>
      </c>
      <c r="B162" s="6"/>
      <c r="C162" s="1" t="s">
        <v>60</v>
      </c>
      <c r="D162" s="1"/>
      <c r="E162" s="1"/>
      <c r="F162" s="1">
        <v>163919</v>
      </c>
      <c r="G162" s="252" t="s">
        <v>129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2100</v>
      </c>
      <c r="B163" s="6"/>
      <c r="C163" s="1" t="s">
        <v>60</v>
      </c>
      <c r="D163" s="1"/>
      <c r="E163" s="1"/>
      <c r="F163" s="1">
        <v>163919</v>
      </c>
      <c r="G163" s="252" t="s">
        <v>129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2100</v>
      </c>
      <c r="B164" s="6"/>
      <c r="C164" s="1" t="s">
        <v>60</v>
      </c>
      <c r="D164" s="1"/>
      <c r="E164" s="1"/>
      <c r="F164" s="1">
        <v>163919</v>
      </c>
      <c r="G164" s="252" t="s">
        <v>129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2100</v>
      </c>
      <c r="B165" s="6"/>
      <c r="C165" s="1" t="s">
        <v>60</v>
      </c>
      <c r="D165" s="1"/>
      <c r="E165" s="1"/>
      <c r="F165" s="1">
        <v>163919</v>
      </c>
      <c r="G165" s="252" t="s">
        <v>129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2100</v>
      </c>
      <c r="B166" s="6"/>
      <c r="C166" s="1" t="s">
        <v>60</v>
      </c>
      <c r="D166" s="1"/>
      <c r="E166" s="1"/>
      <c r="F166" s="1">
        <v>163919</v>
      </c>
      <c r="G166" s="252" t="s">
        <v>129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1227</v>
      </c>
      <c r="B167" s="335" t="s">
        <v>1228</v>
      </c>
      <c r="C167" s="72" t="s">
        <v>1229</v>
      </c>
      <c r="D167" s="72">
        <v>44361</v>
      </c>
      <c r="E167" s="72" t="s">
        <v>1230</v>
      </c>
      <c r="F167" s="72"/>
      <c r="G167" s="71" t="s">
        <v>1231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2100</v>
      </c>
      <c r="B168" s="271"/>
      <c r="C168" s="271" t="s">
        <v>387</v>
      </c>
      <c r="D168" s="271"/>
      <c r="E168" s="271"/>
      <c r="F168" s="271">
        <v>163919</v>
      </c>
      <c r="G168" s="270" t="s">
        <v>129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1105</v>
      </c>
      <c r="R168" s="269"/>
    </row>
    <row r="169" spans="1:18" ht="15" customHeight="1" x14ac:dyDescent="0.2">
      <c r="A169" s="6" t="s">
        <v>2100</v>
      </c>
      <c r="B169" s="6"/>
      <c r="C169" s="250" t="s">
        <v>71</v>
      </c>
      <c r="D169" s="250"/>
      <c r="E169" s="250"/>
      <c r="F169" s="250">
        <v>164514</v>
      </c>
      <c r="G169" s="185" t="s">
        <v>17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2100</v>
      </c>
      <c r="B170" s="6"/>
      <c r="C170" s="250" t="s">
        <v>71</v>
      </c>
      <c r="D170" s="250"/>
      <c r="E170" s="250"/>
      <c r="F170" s="250">
        <v>164514</v>
      </c>
      <c r="G170" s="185" t="s">
        <v>17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2100</v>
      </c>
      <c r="B171" s="6"/>
      <c r="C171" s="250" t="s">
        <v>71</v>
      </c>
      <c r="D171" s="250"/>
      <c r="E171" s="250"/>
      <c r="F171" s="250">
        <v>164514</v>
      </c>
      <c r="G171" s="185" t="s">
        <v>17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2100</v>
      </c>
      <c r="B172" s="6"/>
      <c r="C172" s="250" t="s">
        <v>71</v>
      </c>
      <c r="D172" s="250"/>
      <c r="E172" s="250"/>
      <c r="F172" s="250">
        <v>164514</v>
      </c>
      <c r="G172" s="185" t="s">
        <v>17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2100</v>
      </c>
      <c r="B173" s="6"/>
      <c r="C173" s="250" t="s">
        <v>71</v>
      </c>
      <c r="D173" s="250"/>
      <c r="E173" s="250"/>
      <c r="F173" s="250">
        <v>164514</v>
      </c>
      <c r="G173" s="185" t="s">
        <v>17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2100</v>
      </c>
      <c r="B174" s="6"/>
      <c r="C174" s="250" t="s">
        <v>71</v>
      </c>
      <c r="D174" s="250"/>
      <c r="E174" s="250"/>
      <c r="F174" s="250">
        <v>164514</v>
      </c>
      <c r="G174" s="185" t="s">
        <v>17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2100</v>
      </c>
      <c r="B175" s="6"/>
      <c r="C175" s="250" t="s">
        <v>71</v>
      </c>
      <c r="D175" s="250"/>
      <c r="E175" s="250"/>
      <c r="F175" s="250">
        <v>164514</v>
      </c>
      <c r="G175" s="185" t="s">
        <v>17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2100</v>
      </c>
      <c r="B176" s="6"/>
      <c r="C176" s="250" t="s">
        <v>71</v>
      </c>
      <c r="D176" s="250"/>
      <c r="E176" s="250"/>
      <c r="F176" s="250">
        <v>164514</v>
      </c>
      <c r="G176" s="185" t="s">
        <v>17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2100</v>
      </c>
      <c r="B177" s="6"/>
      <c r="C177" s="250" t="s">
        <v>71</v>
      </c>
      <c r="D177" s="250"/>
      <c r="E177" s="250"/>
      <c r="F177" s="250">
        <v>164514</v>
      </c>
      <c r="G177" s="185" t="s">
        <v>17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2100</v>
      </c>
      <c r="B178" s="6"/>
      <c r="C178" s="250" t="s">
        <v>71</v>
      </c>
      <c r="D178" s="250"/>
      <c r="E178" s="250"/>
      <c r="F178" s="250">
        <v>164514</v>
      </c>
      <c r="G178" s="185" t="s">
        <v>17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2100</v>
      </c>
      <c r="B179" s="6"/>
      <c r="C179" s="250" t="s">
        <v>71</v>
      </c>
      <c r="D179" s="250"/>
      <c r="E179" s="250"/>
      <c r="F179" s="250">
        <v>164514</v>
      </c>
      <c r="G179" s="185" t="s">
        <v>17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2100</v>
      </c>
      <c r="B180" s="6"/>
      <c r="C180" s="250" t="s">
        <v>71</v>
      </c>
      <c r="D180" s="250"/>
      <c r="E180" s="250"/>
      <c r="F180" s="250">
        <v>164514</v>
      </c>
      <c r="G180" s="185" t="s">
        <v>17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2100</v>
      </c>
      <c r="B181" s="6"/>
      <c r="C181" s="250" t="s">
        <v>71</v>
      </c>
      <c r="D181" s="250"/>
      <c r="E181" s="250"/>
      <c r="F181" s="250">
        <v>164514</v>
      </c>
      <c r="G181" s="185" t="s">
        <v>17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2100</v>
      </c>
      <c r="B182" s="6"/>
      <c r="C182" s="250" t="s">
        <v>71</v>
      </c>
      <c r="D182" s="250"/>
      <c r="E182" s="250"/>
      <c r="F182" s="250">
        <v>164514</v>
      </c>
      <c r="G182" s="185" t="s">
        <v>17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2100</v>
      </c>
      <c r="B183" s="6"/>
      <c r="C183" s="250" t="s">
        <v>71</v>
      </c>
      <c r="D183" s="250"/>
      <c r="E183" s="250"/>
      <c r="F183" s="250">
        <v>164514</v>
      </c>
      <c r="G183" s="185" t="s">
        <v>17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2100</v>
      </c>
      <c r="B184" s="6"/>
      <c r="C184" s="250" t="s">
        <v>71</v>
      </c>
      <c r="D184" s="250"/>
      <c r="E184" s="250"/>
      <c r="F184" s="250">
        <v>164514</v>
      </c>
      <c r="G184" s="185" t="s">
        <v>17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2100</v>
      </c>
      <c r="B185" s="6"/>
      <c r="C185" s="250" t="s">
        <v>71</v>
      </c>
      <c r="D185" s="250"/>
      <c r="E185" s="250"/>
      <c r="F185" s="250">
        <v>164514</v>
      </c>
      <c r="G185" s="185" t="s">
        <v>17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2100</v>
      </c>
      <c r="B186" s="6"/>
      <c r="C186" s="250" t="s">
        <v>71</v>
      </c>
      <c r="D186" s="250"/>
      <c r="E186" s="250"/>
      <c r="F186" s="250">
        <v>164514</v>
      </c>
      <c r="G186" s="185" t="s">
        <v>17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2100</v>
      </c>
      <c r="B187" s="6"/>
      <c r="C187" s="250" t="s">
        <v>71</v>
      </c>
      <c r="D187" s="250"/>
      <c r="E187" s="250"/>
      <c r="F187" s="250">
        <v>164514</v>
      </c>
      <c r="G187" s="185" t="s">
        <v>17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2100</v>
      </c>
      <c r="B188" s="6"/>
      <c r="C188" s="250" t="s">
        <v>71</v>
      </c>
      <c r="D188" s="250"/>
      <c r="E188" s="250"/>
      <c r="F188" s="250">
        <v>164514</v>
      </c>
      <c r="G188" s="185" t="s">
        <v>17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2100</v>
      </c>
      <c r="B189" s="6"/>
      <c r="C189" s="250" t="s">
        <v>71</v>
      </c>
      <c r="D189" s="250"/>
      <c r="E189" s="250"/>
      <c r="F189" s="250">
        <v>164514</v>
      </c>
      <c r="G189" s="185" t="s">
        <v>17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2100</v>
      </c>
      <c r="B190" s="6"/>
      <c r="C190" s="250" t="s">
        <v>71</v>
      </c>
      <c r="D190" s="250"/>
      <c r="E190" s="250"/>
      <c r="F190" s="250">
        <v>164514</v>
      </c>
      <c r="G190" s="185" t="s">
        <v>17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2100</v>
      </c>
      <c r="B191" s="6"/>
      <c r="C191" s="250" t="s">
        <v>71</v>
      </c>
      <c r="D191" s="250"/>
      <c r="E191" s="250"/>
      <c r="F191" s="250">
        <v>164514</v>
      </c>
      <c r="G191" s="185" t="s">
        <v>17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2100</v>
      </c>
      <c r="B192" s="6"/>
      <c r="C192" s="250" t="s">
        <v>71</v>
      </c>
      <c r="D192" s="250"/>
      <c r="E192" s="250"/>
      <c r="F192" s="250">
        <v>164514</v>
      </c>
      <c r="G192" s="185" t="s">
        <v>17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2100</v>
      </c>
      <c r="B193" s="6"/>
      <c r="C193" s="250" t="s">
        <v>71</v>
      </c>
      <c r="D193" s="250"/>
      <c r="E193" s="250"/>
      <c r="F193" s="250">
        <v>164514</v>
      </c>
      <c r="G193" s="185" t="s">
        <v>17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2100</v>
      </c>
      <c r="B194" s="6"/>
      <c r="C194" s="250" t="s">
        <v>71</v>
      </c>
      <c r="D194" s="250"/>
      <c r="E194" s="250"/>
      <c r="F194" s="250">
        <v>164514</v>
      </c>
      <c r="G194" s="185" t="s">
        <v>17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2100</v>
      </c>
      <c r="B195" s="6"/>
      <c r="C195" s="250" t="s">
        <v>71</v>
      </c>
      <c r="D195" s="489"/>
      <c r="E195" s="250"/>
      <c r="F195" s="250">
        <v>164514</v>
      </c>
      <c r="G195" s="185" t="s">
        <v>17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2100</v>
      </c>
      <c r="B196" s="6"/>
      <c r="C196" s="250" t="s">
        <v>71</v>
      </c>
      <c r="D196" s="489"/>
      <c r="E196" s="250"/>
      <c r="F196" s="250">
        <v>164514</v>
      </c>
      <c r="G196" s="185" t="s">
        <v>17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2100</v>
      </c>
      <c r="B197" s="6"/>
      <c r="C197" s="250" t="s">
        <v>71</v>
      </c>
      <c r="D197" s="489"/>
      <c r="E197" s="250"/>
      <c r="F197" s="250">
        <v>164514</v>
      </c>
      <c r="G197" s="185" t="s">
        <v>17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2100</v>
      </c>
      <c r="B198" s="6"/>
      <c r="C198" s="1" t="s">
        <v>862</v>
      </c>
      <c r="E198" s="1"/>
      <c r="F198" s="1">
        <v>275277</v>
      </c>
      <c r="G198" s="252" t="s">
        <v>2097</v>
      </c>
      <c r="H198" s="225">
        <v>800289</v>
      </c>
      <c r="I198" s="183">
        <f t="shared" si="37"/>
        <v>32.555</v>
      </c>
      <c r="J198" s="17">
        <f t="shared" si="38"/>
        <v>48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59.278400000000005</v>
      </c>
      <c r="Q198" s="269"/>
      <c r="R198" s="269"/>
    </row>
    <row r="199" spans="1:18" ht="15" customHeight="1" x14ac:dyDescent="0.2">
      <c r="A199" s="6" t="s">
        <v>2100</v>
      </c>
      <c r="B199" s="6"/>
      <c r="C199" s="1" t="s">
        <v>862</v>
      </c>
      <c r="E199" s="1"/>
      <c r="F199" s="1">
        <v>275277</v>
      </c>
      <c r="G199" s="252" t="s">
        <v>2097</v>
      </c>
      <c r="H199" s="225">
        <v>833596</v>
      </c>
      <c r="I199" s="183">
        <f t="shared" si="37"/>
        <v>212.565</v>
      </c>
      <c r="J199" s="17">
        <f t="shared" si="38"/>
        <v>269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447.31020000000001</v>
      </c>
    </row>
    <row r="200" spans="1:18" ht="15" customHeight="1" x14ac:dyDescent="0.2">
      <c r="A200" s="6" t="s">
        <v>2100</v>
      </c>
      <c r="B200" s="6"/>
      <c r="C200" s="1" t="s">
        <v>862</v>
      </c>
      <c r="E200" s="1"/>
      <c r="F200" s="1">
        <v>275277</v>
      </c>
      <c r="G200" s="252" t="s">
        <v>2097</v>
      </c>
      <c r="H200" s="225">
        <v>833848</v>
      </c>
      <c r="I200" s="183">
        <f t="shared" si="37"/>
        <v>295.86750000000001</v>
      </c>
      <c r="J200" s="17">
        <f t="shared" si="38"/>
        <v>501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854.6558</v>
      </c>
    </row>
    <row r="201" spans="1:18" ht="15" customHeight="1" x14ac:dyDescent="0.2">
      <c r="A201" s="6" t="s">
        <v>2100</v>
      </c>
      <c r="B201" s="6"/>
      <c r="C201" s="1" t="s">
        <v>130</v>
      </c>
      <c r="D201" s="1"/>
      <c r="E201" s="1"/>
      <c r="F201" s="1">
        <v>163813</v>
      </c>
      <c r="G201" s="252" t="s">
        <v>2096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2100</v>
      </c>
      <c r="B202" s="6"/>
      <c r="C202" s="250" t="s">
        <v>112</v>
      </c>
      <c r="D202" s="250"/>
      <c r="E202" s="250"/>
      <c r="F202" s="250">
        <v>163814</v>
      </c>
      <c r="G202" s="185" t="s">
        <v>1586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2100</v>
      </c>
      <c r="B203" s="6"/>
      <c r="C203" s="1" t="s">
        <v>644</v>
      </c>
      <c r="D203" s="409" t="s">
        <v>113</v>
      </c>
      <c r="E203" s="1"/>
      <c r="F203" s="1"/>
      <c r="G203" s="252" t="s">
        <v>2096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2100</v>
      </c>
      <c r="B204" s="6"/>
      <c r="C204" s="1" t="s">
        <v>644</v>
      </c>
      <c r="D204" s="409" t="s">
        <v>113</v>
      </c>
      <c r="E204" s="1"/>
      <c r="F204" s="1"/>
      <c r="G204" s="252" t="s">
        <v>2096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2100</v>
      </c>
      <c r="B205" s="6"/>
      <c r="C205" s="271" t="s">
        <v>644</v>
      </c>
      <c r="D205" s="409" t="s">
        <v>113</v>
      </c>
      <c r="E205" s="1"/>
      <c r="F205" s="1"/>
      <c r="G205" s="252" t="s">
        <v>2096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2100</v>
      </c>
      <c r="B206" s="6"/>
      <c r="C206" s="1" t="s">
        <v>644</v>
      </c>
      <c r="D206" s="409" t="s">
        <v>113</v>
      </c>
      <c r="E206" s="1"/>
      <c r="F206" s="1"/>
      <c r="G206" s="252" t="s">
        <v>2096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1207</v>
      </c>
      <c r="B207" s="329" t="s">
        <v>1208</v>
      </c>
      <c r="C207" s="6" t="s">
        <v>175</v>
      </c>
      <c r="D207" s="6">
        <v>81779</v>
      </c>
      <c r="E207" s="6" t="s">
        <v>1209</v>
      </c>
      <c r="F207" s="6"/>
      <c r="G207" s="9" t="s">
        <v>1210</v>
      </c>
      <c r="H207" s="312">
        <v>801852</v>
      </c>
      <c r="I207" s="183">
        <f>IF(ISNA(VLOOKUP(H207,CNRGas,4,FALSE)),"na",VLOOKUP(H207,CNRGas,4,FALSE))</f>
        <v>546.73249999999996</v>
      </c>
      <c r="J207" s="17">
        <f>IF(ISNA(VLOOKUP(H207,CNRGas,3,FALSE)),"na",VLOOKUP(H207,CNRGas,3,FALSE))</f>
        <v>701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1134.8044999999997</v>
      </c>
      <c r="Q207" s="269">
        <f>(-P207)*0.045</f>
        <v>-51.066202499999989</v>
      </c>
      <c r="R207" s="269">
        <f>+P207+Q207</f>
        <v>1083.7382974999998</v>
      </c>
    </row>
    <row r="208" spans="1:18" ht="15" customHeight="1" x14ac:dyDescent="0.2">
      <c r="A208" s="6"/>
      <c r="B208" s="329" t="s">
        <v>1232</v>
      </c>
      <c r="C208" s="286" t="s">
        <v>1013</v>
      </c>
      <c r="D208" s="334">
        <v>66649</v>
      </c>
      <c r="E208" s="285" t="s">
        <v>1014</v>
      </c>
      <c r="F208" s="285"/>
      <c r="G208" s="285" t="s">
        <v>1015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2100</v>
      </c>
      <c r="B209" s="6"/>
      <c r="C209" s="1" t="s">
        <v>84</v>
      </c>
      <c r="D209" s="1"/>
      <c r="E209" s="1"/>
      <c r="F209" s="1">
        <v>168383</v>
      </c>
      <c r="G209" s="252" t="s">
        <v>2061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2100</v>
      </c>
      <c r="B210" s="6"/>
      <c r="C210" s="1" t="s">
        <v>105</v>
      </c>
      <c r="D210" s="1"/>
      <c r="E210" s="1"/>
      <c r="F210" s="1">
        <v>168440</v>
      </c>
      <c r="G210" s="252" t="s">
        <v>2061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1190</v>
      </c>
      <c r="B211" s="329" t="s">
        <v>1233</v>
      </c>
      <c r="C211" s="6" t="s">
        <v>1234</v>
      </c>
      <c r="D211" s="6">
        <v>59179</v>
      </c>
      <c r="E211" s="331" t="s">
        <v>1235</v>
      </c>
      <c r="F211" s="331"/>
      <c r="G211" s="9" t="s">
        <v>2099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1236</v>
      </c>
      <c r="C212" s="336" t="s">
        <v>1237</v>
      </c>
      <c r="D212" s="336">
        <v>59622</v>
      </c>
      <c r="E212" s="336" t="s">
        <v>1238</v>
      </c>
      <c r="F212" s="336"/>
      <c r="G212" s="17" t="s">
        <v>1241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1207</v>
      </c>
      <c r="B213" s="337" t="s">
        <v>1236</v>
      </c>
      <c r="C213" s="6" t="s">
        <v>1237</v>
      </c>
      <c r="D213" s="6">
        <v>59622</v>
      </c>
      <c r="E213" s="6" t="s">
        <v>1238</v>
      </c>
      <c r="F213" s="6"/>
      <c r="G213" s="9" t="s">
        <v>1242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1200</v>
      </c>
      <c r="B214" s="337" t="s">
        <v>1236</v>
      </c>
      <c r="C214" s="6" t="s">
        <v>1237</v>
      </c>
      <c r="D214" s="6">
        <v>59622</v>
      </c>
      <c r="E214" s="6" t="s">
        <v>1238</v>
      </c>
      <c r="F214" s="6"/>
      <c r="G214" s="9" t="s">
        <v>1242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1200</v>
      </c>
      <c r="B215" s="337" t="s">
        <v>1236</v>
      </c>
      <c r="C215" s="6" t="s">
        <v>1237</v>
      </c>
      <c r="D215" s="6">
        <v>59622</v>
      </c>
      <c r="E215" s="6"/>
      <c r="F215" s="6"/>
      <c r="G215" s="9" t="s">
        <v>1242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1200</v>
      </c>
      <c r="B216" s="337" t="s">
        <v>1236</v>
      </c>
      <c r="C216" s="6" t="s">
        <v>1237</v>
      </c>
      <c r="D216" s="6">
        <v>59622</v>
      </c>
      <c r="E216" s="6"/>
      <c r="F216" s="6"/>
      <c r="G216" s="9" t="s">
        <v>1242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1200</v>
      </c>
      <c r="B217" s="337" t="s">
        <v>1236</v>
      </c>
      <c r="C217" s="6" t="s">
        <v>1237</v>
      </c>
      <c r="D217" s="6">
        <v>59622</v>
      </c>
      <c r="E217" s="6"/>
      <c r="F217" s="6"/>
      <c r="G217" s="9" t="s">
        <v>1242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1200</v>
      </c>
      <c r="B218" s="337" t="s">
        <v>1236</v>
      </c>
      <c r="C218" s="6" t="s">
        <v>1237</v>
      </c>
      <c r="D218" s="6">
        <v>59622</v>
      </c>
      <c r="E218" s="6"/>
      <c r="F218" s="6"/>
      <c r="G218" s="9" t="s">
        <v>1242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1200</v>
      </c>
      <c r="B219" s="337" t="s">
        <v>1236</v>
      </c>
      <c r="C219" s="6" t="s">
        <v>1237</v>
      </c>
      <c r="D219" s="6">
        <v>59622</v>
      </c>
      <c r="E219" s="6"/>
      <c r="F219" s="6"/>
      <c r="G219" s="9" t="s">
        <v>1242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1200</v>
      </c>
      <c r="B220" s="337" t="s">
        <v>1236</v>
      </c>
      <c r="C220" s="6" t="s">
        <v>1237</v>
      </c>
      <c r="D220" s="6">
        <v>59622</v>
      </c>
      <c r="E220" s="6"/>
      <c r="F220" s="6"/>
      <c r="G220" s="9" t="s">
        <v>1242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1200</v>
      </c>
      <c r="B221" s="337" t="s">
        <v>1236</v>
      </c>
      <c r="C221" s="6" t="s">
        <v>1237</v>
      </c>
      <c r="D221" s="6">
        <v>59622</v>
      </c>
      <c r="E221" s="6"/>
      <c r="F221" s="6"/>
      <c r="G221" s="9" t="s">
        <v>1242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1200</v>
      </c>
      <c r="B222" s="337" t="s">
        <v>1236</v>
      </c>
      <c r="C222" s="6" t="s">
        <v>1237</v>
      </c>
      <c r="D222" s="6">
        <v>59622</v>
      </c>
      <c r="E222" s="6"/>
      <c r="F222" s="6"/>
      <c r="G222" s="9" t="s">
        <v>1242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1207</v>
      </c>
      <c r="B223" s="337" t="s">
        <v>1236</v>
      </c>
      <c r="C223" s="6" t="s">
        <v>1237</v>
      </c>
      <c r="D223" s="6">
        <v>59622</v>
      </c>
      <c r="E223" s="6" t="s">
        <v>1238</v>
      </c>
      <c r="F223" s="6"/>
      <c r="G223" s="9" t="s">
        <v>1242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1200</v>
      </c>
      <c r="B224" s="350" t="s">
        <v>1236</v>
      </c>
      <c r="C224" s="6" t="s">
        <v>1237</v>
      </c>
      <c r="D224" s="6">
        <v>59622</v>
      </c>
      <c r="E224" s="6"/>
      <c r="F224" s="6"/>
      <c r="G224" s="9" t="s">
        <v>1242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2134</v>
      </c>
    </row>
    <row r="225" spans="1:19" ht="15" customHeight="1" x14ac:dyDescent="0.2">
      <c r="A225" s="6" t="s">
        <v>1200</v>
      </c>
      <c r="B225" s="337" t="s">
        <v>1236</v>
      </c>
      <c r="C225" s="6" t="s">
        <v>1237</v>
      </c>
      <c r="D225" s="6">
        <v>59622</v>
      </c>
      <c r="E225" s="6" t="s">
        <v>1238</v>
      </c>
      <c r="F225" s="6"/>
      <c r="G225" s="9" t="s">
        <v>1242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1200</v>
      </c>
      <c r="B226" s="337" t="s">
        <v>1236</v>
      </c>
      <c r="C226" s="6" t="s">
        <v>1237</v>
      </c>
      <c r="D226" s="6">
        <v>59622</v>
      </c>
      <c r="E226" s="6" t="s">
        <v>1238</v>
      </c>
      <c r="F226" s="6"/>
      <c r="G226" s="9" t="s">
        <v>1242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1200</v>
      </c>
      <c r="B227" s="337" t="s">
        <v>1236</v>
      </c>
      <c r="C227" s="6" t="s">
        <v>1237</v>
      </c>
      <c r="D227" s="6">
        <v>59622</v>
      </c>
      <c r="E227" s="6" t="s">
        <v>1238</v>
      </c>
      <c r="F227" s="6"/>
      <c r="G227" s="9" t="s">
        <v>1242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1200</v>
      </c>
      <c r="B228" s="337" t="s">
        <v>1236</v>
      </c>
      <c r="C228" s="6" t="s">
        <v>1237</v>
      </c>
      <c r="D228" s="6">
        <v>59622</v>
      </c>
      <c r="E228" s="6" t="s">
        <v>1238</v>
      </c>
      <c r="F228" s="6"/>
      <c r="G228" s="9" t="s">
        <v>1242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1200</v>
      </c>
      <c r="B229" s="337" t="s">
        <v>1236</v>
      </c>
      <c r="C229" s="6" t="s">
        <v>1237</v>
      </c>
      <c r="D229" s="6">
        <v>59622</v>
      </c>
      <c r="E229" s="6" t="s">
        <v>1238</v>
      </c>
      <c r="F229" s="6"/>
      <c r="G229" s="9" t="s">
        <v>1242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1200</v>
      </c>
      <c r="B230" s="337" t="s">
        <v>1236</v>
      </c>
      <c r="C230" s="6" t="s">
        <v>1237</v>
      </c>
      <c r="D230" s="6">
        <v>59622</v>
      </c>
      <c r="E230" s="6" t="s">
        <v>1238</v>
      </c>
      <c r="F230" s="6"/>
      <c r="G230" s="9" t="s">
        <v>1242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1200</v>
      </c>
      <c r="B231" s="337" t="s">
        <v>1236</v>
      </c>
      <c r="C231" s="6" t="s">
        <v>1237</v>
      </c>
      <c r="D231" s="6">
        <v>59622</v>
      </c>
      <c r="E231" s="6" t="s">
        <v>1238</v>
      </c>
      <c r="F231" s="6"/>
      <c r="G231" s="9" t="s">
        <v>1242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1200</v>
      </c>
      <c r="B232" s="337" t="s">
        <v>1236</v>
      </c>
      <c r="C232" s="6" t="s">
        <v>1237</v>
      </c>
      <c r="D232" s="6">
        <v>59622</v>
      </c>
      <c r="E232" s="6" t="s">
        <v>1238</v>
      </c>
      <c r="F232" s="6"/>
      <c r="G232" s="9" t="s">
        <v>1242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1200</v>
      </c>
      <c r="B233" s="337" t="s">
        <v>1236</v>
      </c>
      <c r="C233" s="6" t="s">
        <v>1237</v>
      </c>
      <c r="D233" s="6">
        <v>59622</v>
      </c>
      <c r="E233" s="6" t="s">
        <v>1238</v>
      </c>
      <c r="F233" s="6"/>
      <c r="G233" s="9" t="s">
        <v>1242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1200</v>
      </c>
      <c r="B234" s="337" t="s">
        <v>1236</v>
      </c>
      <c r="C234" s="6" t="s">
        <v>1237</v>
      </c>
      <c r="D234" s="6">
        <v>59622</v>
      </c>
      <c r="E234" s="6" t="s">
        <v>1238</v>
      </c>
      <c r="F234" s="6"/>
      <c r="G234" s="9" t="s">
        <v>1242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2100</v>
      </c>
      <c r="B235" s="6"/>
      <c r="C235" s="1" t="s">
        <v>648</v>
      </c>
      <c r="D235" s="1"/>
      <c r="E235" s="1"/>
      <c r="F235" s="1">
        <v>168454</v>
      </c>
      <c r="G235" s="9" t="s">
        <v>2061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2100</v>
      </c>
      <c r="B236" s="6"/>
      <c r="C236" s="1" t="s">
        <v>648</v>
      </c>
      <c r="D236" s="1"/>
      <c r="E236" s="1"/>
      <c r="F236" s="1">
        <v>168454</v>
      </c>
      <c r="G236" s="9" t="s">
        <v>2061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2100</v>
      </c>
      <c r="B237" s="6"/>
      <c r="C237" s="1" t="s">
        <v>90</v>
      </c>
      <c r="D237" s="1"/>
      <c r="E237" s="1"/>
      <c r="F237" s="1">
        <v>168468</v>
      </c>
      <c r="G237" s="252" t="s">
        <v>2097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2100</v>
      </c>
      <c r="B238" s="6"/>
      <c r="C238" s="1" t="s">
        <v>120</v>
      </c>
      <c r="D238" s="1"/>
      <c r="E238" s="1"/>
      <c r="F238" s="186">
        <v>225493</v>
      </c>
      <c r="G238" s="252" t="s">
        <v>2061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1190</v>
      </c>
      <c r="B239" s="329" t="s">
        <v>1243</v>
      </c>
      <c r="C239" s="6" t="s">
        <v>1244</v>
      </c>
      <c r="D239" s="6">
        <v>65229</v>
      </c>
      <c r="E239" s="6" t="s">
        <v>1245</v>
      </c>
      <c r="F239" s="6"/>
      <c r="G239" s="9" t="s">
        <v>1217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2100</v>
      </c>
      <c r="B240" s="6"/>
      <c r="C240" s="1" t="s">
        <v>107</v>
      </c>
      <c r="D240" s="1"/>
      <c r="E240" s="1"/>
      <c r="F240" s="1">
        <v>163381</v>
      </c>
      <c r="G240" s="9" t="s">
        <v>2096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2100</v>
      </c>
      <c r="B241" s="6"/>
      <c r="C241" s="1" t="s">
        <v>107</v>
      </c>
      <c r="D241" s="1"/>
      <c r="E241" s="1"/>
      <c r="F241" s="1">
        <v>163381</v>
      </c>
      <c r="G241" s="9" t="s">
        <v>2096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2100</v>
      </c>
      <c r="B242" s="6"/>
      <c r="C242" s="1" t="s">
        <v>92</v>
      </c>
      <c r="D242" s="1"/>
      <c r="E242" s="1"/>
      <c r="F242" s="1">
        <v>163815</v>
      </c>
      <c r="G242" s="252" t="s">
        <v>2061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2100</v>
      </c>
      <c r="B243" s="6"/>
      <c r="C243" s="1" t="s">
        <v>66</v>
      </c>
      <c r="D243" s="1"/>
      <c r="E243" s="1"/>
      <c r="F243" s="1">
        <v>163817</v>
      </c>
      <c r="G243" s="252" t="s">
        <v>2061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1190</v>
      </c>
      <c r="B244" s="329" t="s">
        <v>1246</v>
      </c>
      <c r="C244" s="666" t="s">
        <v>1247</v>
      </c>
      <c r="D244" s="666">
        <v>67883</v>
      </c>
      <c r="E244" s="666" t="s">
        <v>1248</v>
      </c>
      <c r="F244" s="666"/>
      <c r="G244" s="831" t="s">
        <v>1249</v>
      </c>
      <c r="H244" s="339">
        <v>804452</v>
      </c>
      <c r="I244" s="879">
        <f t="shared" si="37"/>
        <v>112.985</v>
      </c>
      <c r="J244" s="536">
        <f t="shared" si="46"/>
        <v>136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207.56</v>
      </c>
      <c r="Q244" s="881" t="s">
        <v>508</v>
      </c>
    </row>
    <row r="245" spans="1:18" ht="15" customHeight="1" x14ac:dyDescent="0.2">
      <c r="A245" s="6" t="s">
        <v>2100</v>
      </c>
      <c r="B245" s="6"/>
      <c r="C245" s="1" t="s">
        <v>64</v>
      </c>
      <c r="D245" s="271" t="s">
        <v>2325</v>
      </c>
      <c r="E245" s="1"/>
      <c r="F245" s="1">
        <v>166887</v>
      </c>
      <c r="G245" s="252" t="s">
        <v>2096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2100</v>
      </c>
      <c r="B246" s="6"/>
      <c r="C246" s="244" t="s">
        <v>64</v>
      </c>
      <c r="D246" s="244" t="s">
        <v>2326</v>
      </c>
      <c r="E246" s="1"/>
      <c r="F246" s="1">
        <v>166887</v>
      </c>
      <c r="G246" s="252" t="s">
        <v>2096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2100</v>
      </c>
      <c r="B247" s="6"/>
      <c r="C247" s="244" t="s">
        <v>64</v>
      </c>
      <c r="D247" s="244" t="s">
        <v>2326</v>
      </c>
      <c r="E247" s="1"/>
      <c r="F247" s="1">
        <v>166887</v>
      </c>
      <c r="G247" s="252" t="s">
        <v>2096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2100</v>
      </c>
      <c r="B248" s="6"/>
      <c r="C248" s="1" t="s">
        <v>647</v>
      </c>
      <c r="D248" s="186" t="s">
        <v>108</v>
      </c>
      <c r="E248" s="1"/>
      <c r="F248" s="1">
        <v>164268</v>
      </c>
      <c r="G248" s="252" t="s">
        <v>2168</v>
      </c>
      <c r="H248" s="338">
        <v>804513</v>
      </c>
      <c r="I248" s="263">
        <f t="shared" si="37"/>
        <v>2403.3249999999998</v>
      </c>
      <c r="J248" s="263">
        <f t="shared" si="46"/>
        <v>3021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5412.8</v>
      </c>
      <c r="Q248" s="135"/>
      <c r="R248" s="135"/>
    </row>
    <row r="249" spans="1:18" ht="15" customHeight="1" x14ac:dyDescent="0.2">
      <c r="A249" s="6" t="s">
        <v>2100</v>
      </c>
      <c r="B249" s="6"/>
      <c r="C249" s="1" t="s">
        <v>647</v>
      </c>
      <c r="D249" s="186" t="s">
        <v>108</v>
      </c>
      <c r="E249" s="1"/>
      <c r="F249" s="1">
        <v>225487</v>
      </c>
      <c r="G249" s="252" t="s">
        <v>2168</v>
      </c>
      <c r="H249" s="338">
        <v>826176</v>
      </c>
      <c r="I249" s="263">
        <f t="shared" si="37"/>
        <v>38.299999999999997</v>
      </c>
      <c r="J249" s="263">
        <f t="shared" si="46"/>
        <v>43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52.400000000000006</v>
      </c>
      <c r="Q249" s="135"/>
      <c r="R249" s="135"/>
    </row>
    <row r="250" spans="1:18" ht="15" customHeight="1" x14ac:dyDescent="0.2">
      <c r="A250" s="6" t="s">
        <v>2100</v>
      </c>
      <c r="B250" s="6"/>
      <c r="C250" s="1" t="s">
        <v>93</v>
      </c>
      <c r="D250" s="1"/>
      <c r="E250" s="1"/>
      <c r="F250" s="1">
        <v>163816</v>
      </c>
      <c r="G250" s="9" t="s">
        <v>2096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2100</v>
      </c>
      <c r="B251" s="6"/>
      <c r="C251" s="1" t="s">
        <v>93</v>
      </c>
      <c r="D251" s="1"/>
      <c r="E251" s="1"/>
      <c r="F251" s="1">
        <v>163816</v>
      </c>
      <c r="G251" s="9" t="s">
        <v>2096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2100</v>
      </c>
      <c r="B252" s="6"/>
      <c r="C252" s="1" t="s">
        <v>93</v>
      </c>
      <c r="D252" s="1"/>
      <c r="E252" s="1"/>
      <c r="F252" s="1">
        <v>163816</v>
      </c>
      <c r="G252" s="9" t="s">
        <v>2096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2100</v>
      </c>
      <c r="B253" s="6"/>
      <c r="C253" s="1" t="s">
        <v>94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91.92</v>
      </c>
      <c r="J253" s="17">
        <f t="shared" si="50"/>
        <v>109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191.91</v>
      </c>
    </row>
    <row r="254" spans="1:18" ht="15" customHeight="1" x14ac:dyDescent="0.2">
      <c r="A254" s="6" t="s">
        <v>2100</v>
      </c>
      <c r="B254" s="6"/>
      <c r="C254" s="464" t="s">
        <v>97</v>
      </c>
      <c r="D254" s="464"/>
      <c r="E254" s="464"/>
      <c r="F254" s="464">
        <v>222927</v>
      </c>
      <c r="G254" s="521" t="s">
        <v>132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161</v>
      </c>
      <c r="R254" s="531"/>
    </row>
    <row r="255" spans="1:18" ht="15" customHeight="1" thickBot="1" x14ac:dyDescent="0.25">
      <c r="A255" s="6" t="s">
        <v>2100</v>
      </c>
      <c r="B255" s="6"/>
      <c r="C255" s="464" t="s">
        <v>97</v>
      </c>
      <c r="D255" s="464"/>
      <c r="E255" s="464"/>
      <c r="F255" s="464">
        <v>222927</v>
      </c>
      <c r="G255" s="521" t="s">
        <v>132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162</v>
      </c>
      <c r="R255" s="533"/>
    </row>
    <row r="256" spans="1:18" ht="15" customHeight="1" x14ac:dyDescent="0.2">
      <c r="A256" s="6" t="s">
        <v>2100</v>
      </c>
      <c r="B256" s="6"/>
      <c r="C256" s="1" t="s">
        <v>98</v>
      </c>
      <c r="D256" s="1"/>
      <c r="E256" s="1"/>
      <c r="F256" s="1">
        <v>163821</v>
      </c>
      <c r="G256" s="252" t="s">
        <v>2096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2100</v>
      </c>
      <c r="B257" s="6"/>
      <c r="C257" s="358" t="s">
        <v>1262</v>
      </c>
      <c r="D257" s="1"/>
      <c r="E257" s="1"/>
      <c r="F257" s="1"/>
      <c r="G257" s="419" t="s">
        <v>1690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2100</v>
      </c>
      <c r="B258" s="6"/>
      <c r="C258" s="358" t="s">
        <v>1262</v>
      </c>
      <c r="D258" s="1"/>
      <c r="E258" s="1"/>
      <c r="F258" s="1"/>
      <c r="G258" s="419" t="s">
        <v>1690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2100</v>
      </c>
      <c r="B259" s="6"/>
      <c r="C259" s="358" t="s">
        <v>1262</v>
      </c>
      <c r="D259" s="1"/>
      <c r="E259" s="1"/>
      <c r="F259" s="1"/>
      <c r="G259" s="419" t="s">
        <v>1690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2100</v>
      </c>
      <c r="B260" s="6"/>
      <c r="C260" s="358" t="s">
        <v>1262</v>
      </c>
      <c r="D260" s="1"/>
      <c r="E260" s="1"/>
      <c r="F260" s="1"/>
      <c r="G260" s="419" t="s">
        <v>1690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2100</v>
      </c>
      <c r="B261" s="6"/>
      <c r="C261" s="358" t="s">
        <v>1262</v>
      </c>
      <c r="D261" s="1"/>
      <c r="E261" s="1"/>
      <c r="F261" s="1"/>
      <c r="G261" s="419" t="s">
        <v>1690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2100</v>
      </c>
      <c r="B262" s="6"/>
      <c r="C262" s="1" t="s">
        <v>121</v>
      </c>
      <c r="D262" s="1"/>
      <c r="E262" s="1"/>
      <c r="F262" s="1">
        <v>163823</v>
      </c>
      <c r="G262" s="252" t="s">
        <v>2097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2100</v>
      </c>
      <c r="B263" s="6"/>
      <c r="C263" s="1" t="s">
        <v>121</v>
      </c>
      <c r="D263" s="1"/>
      <c r="E263" s="1"/>
      <c r="F263" s="1">
        <v>163823</v>
      </c>
      <c r="G263" s="252" t="s">
        <v>2097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2100</v>
      </c>
      <c r="B264" s="6"/>
      <c r="C264" s="1" t="s">
        <v>121</v>
      </c>
      <c r="D264" s="1"/>
      <c r="E264" s="1"/>
      <c r="F264" s="1">
        <v>163823</v>
      </c>
      <c r="G264" s="252" t="s">
        <v>2097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2100</v>
      </c>
      <c r="B265" s="6"/>
      <c r="C265" s="1" t="s">
        <v>124</v>
      </c>
      <c r="D265" s="1"/>
      <c r="E265" s="1"/>
      <c r="F265" s="1">
        <v>163825</v>
      </c>
      <c r="G265" s="252" t="s">
        <v>2061</v>
      </c>
      <c r="H265" s="338">
        <v>834862</v>
      </c>
      <c r="I265" s="183">
        <f t="shared" si="49"/>
        <v>52.662500000000001</v>
      </c>
      <c r="J265" s="17">
        <f t="shared" si="50"/>
        <v>69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97.626799999999989</v>
      </c>
    </row>
    <row r="266" spans="1:18" ht="15" customHeight="1" x14ac:dyDescent="0.2">
      <c r="A266" s="6" t="s">
        <v>2100</v>
      </c>
      <c r="B266" s="6"/>
      <c r="C266" s="1" t="s">
        <v>101</v>
      </c>
      <c r="D266" s="1"/>
      <c r="E266" s="1"/>
      <c r="F266" s="1">
        <v>163829</v>
      </c>
      <c r="G266" s="252" t="s">
        <v>2061</v>
      </c>
      <c r="H266" s="338">
        <v>801153</v>
      </c>
      <c r="I266" s="183">
        <f t="shared" si="49"/>
        <v>5.7450000000000001</v>
      </c>
      <c r="J266" s="17">
        <f t="shared" si="50"/>
        <v>7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-12.559600000000001</v>
      </c>
      <c r="Q266" s="269">
        <f>(-P266)*0.045</f>
        <v>0.56518200000000007</v>
      </c>
      <c r="R266" s="269">
        <f>+P266+Q266</f>
        <v>-11.994418000000001</v>
      </c>
    </row>
    <row r="267" spans="1:18" ht="15" customHeight="1" x14ac:dyDescent="0.2">
      <c r="A267" s="6" t="s">
        <v>2100</v>
      </c>
      <c r="B267" s="6"/>
      <c r="C267" s="250" t="s">
        <v>110</v>
      </c>
      <c r="D267" s="250"/>
      <c r="E267" s="250"/>
      <c r="F267" s="250">
        <v>266987</v>
      </c>
      <c r="G267" s="185" t="s">
        <v>133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2100</v>
      </c>
      <c r="B268" s="6"/>
      <c r="C268" s="250" t="s">
        <v>110</v>
      </c>
      <c r="D268" s="250"/>
      <c r="E268" s="250"/>
      <c r="F268" s="250">
        <v>266987</v>
      </c>
      <c r="G268" s="185" t="s">
        <v>133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2100</v>
      </c>
      <c r="B269" s="6"/>
      <c r="C269" s="250" t="s">
        <v>110</v>
      </c>
      <c r="D269" s="250"/>
      <c r="E269" s="250"/>
      <c r="F269" s="250">
        <v>266987</v>
      </c>
      <c r="G269" s="185" t="s">
        <v>133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2100</v>
      </c>
      <c r="B270" s="6"/>
      <c r="C270" s="250" t="s">
        <v>110</v>
      </c>
      <c r="D270" s="250"/>
      <c r="E270" s="250"/>
      <c r="F270" s="250">
        <v>266987</v>
      </c>
      <c r="G270" s="185" t="s">
        <v>133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2100</v>
      </c>
      <c r="B271" s="6"/>
      <c r="C271" s="250" t="s">
        <v>110</v>
      </c>
      <c r="D271" s="250"/>
      <c r="E271" s="250"/>
      <c r="F271" s="250">
        <v>266987</v>
      </c>
      <c r="G271" s="185" t="s">
        <v>133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2100</v>
      </c>
      <c r="B272" s="6"/>
      <c r="C272" s="250" t="s">
        <v>110</v>
      </c>
      <c r="D272" s="250"/>
      <c r="E272" s="250"/>
      <c r="F272" s="250">
        <v>266987</v>
      </c>
      <c r="G272" s="185" t="s">
        <v>133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2100</v>
      </c>
      <c r="B273" s="6"/>
      <c r="C273" s="1" t="s">
        <v>102</v>
      </c>
      <c r="D273" s="1"/>
      <c r="E273" s="1"/>
      <c r="F273" s="1">
        <v>168352</v>
      </c>
      <c r="G273" s="252" t="s">
        <v>2096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2100</v>
      </c>
      <c r="B274" s="6"/>
      <c r="C274" s="1" t="s">
        <v>102</v>
      </c>
      <c r="D274" s="1"/>
      <c r="E274" s="1"/>
      <c r="F274" s="1">
        <v>168352</v>
      </c>
      <c r="G274" s="252" t="s">
        <v>2096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2100</v>
      </c>
      <c r="B275" s="6"/>
      <c r="C275" s="1" t="s">
        <v>102</v>
      </c>
      <c r="D275" s="1"/>
      <c r="E275" s="1"/>
      <c r="F275" s="1">
        <v>168352</v>
      </c>
      <c r="G275" s="252" t="s">
        <v>2096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2100</v>
      </c>
      <c r="B276" s="6"/>
      <c r="C276" s="1" t="s">
        <v>650</v>
      </c>
      <c r="D276" s="186" t="s">
        <v>122</v>
      </c>
      <c r="E276" s="1"/>
      <c r="F276" s="186">
        <v>163827</v>
      </c>
      <c r="G276" s="252" t="s">
        <v>2096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2100</v>
      </c>
      <c r="B277" s="6"/>
      <c r="C277" s="1" t="s">
        <v>650</v>
      </c>
      <c r="D277" s="186" t="s">
        <v>122</v>
      </c>
      <c r="E277" s="1"/>
      <c r="F277" s="186">
        <v>163827</v>
      </c>
      <c r="G277" s="252" t="s">
        <v>2096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2100</v>
      </c>
      <c r="B278" s="6"/>
      <c r="C278" s="1" t="s">
        <v>89</v>
      </c>
      <c r="D278" s="1"/>
      <c r="E278" s="1"/>
      <c r="F278" s="186">
        <v>163869</v>
      </c>
      <c r="G278" s="252" t="s">
        <v>2096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2100</v>
      </c>
      <c r="B279" s="6"/>
      <c r="C279" s="1" t="s">
        <v>89</v>
      </c>
      <c r="D279" s="1"/>
      <c r="E279" s="1"/>
      <c r="F279" s="186">
        <v>163869</v>
      </c>
      <c r="G279" s="252" t="s">
        <v>2096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2100</v>
      </c>
      <c r="B280" s="6"/>
      <c r="C280" s="1" t="s">
        <v>89</v>
      </c>
      <c r="D280" s="1"/>
      <c r="E280" s="1"/>
      <c r="F280" s="186">
        <v>163869</v>
      </c>
      <c r="G280" s="252" t="s">
        <v>2096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2100</v>
      </c>
      <c r="B281" s="6"/>
      <c r="C281" s="1" t="s">
        <v>89</v>
      </c>
      <c r="D281" s="1"/>
      <c r="E281" s="1"/>
      <c r="F281" s="186">
        <v>163869</v>
      </c>
      <c r="G281" s="252" t="s">
        <v>2096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1227</v>
      </c>
      <c r="B282" s="329" t="s">
        <v>1254</v>
      </c>
      <c r="C282" s="6" t="s">
        <v>1255</v>
      </c>
      <c r="D282" s="6">
        <v>93501</v>
      </c>
      <c r="E282" s="6" t="s">
        <v>1257</v>
      </c>
      <c r="F282" s="6"/>
      <c r="G282" s="9" t="s">
        <v>1258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1227</v>
      </c>
      <c r="B283" s="329" t="s">
        <v>1254</v>
      </c>
      <c r="C283" s="6" t="s">
        <v>1255</v>
      </c>
      <c r="D283" s="6">
        <v>93501</v>
      </c>
      <c r="E283" s="6" t="s">
        <v>1257</v>
      </c>
      <c r="F283" s="6"/>
      <c r="G283" s="9" t="s">
        <v>1258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2100</v>
      </c>
      <c r="B284" s="6"/>
      <c r="C284" s="1" t="s">
        <v>2039</v>
      </c>
      <c r="D284" s="186" t="s">
        <v>123</v>
      </c>
      <c r="E284" s="1"/>
      <c r="F284" s="186">
        <v>163801</v>
      </c>
      <c r="G284" s="9" t="s">
        <v>2061</v>
      </c>
      <c r="H284" s="338">
        <v>800134</v>
      </c>
      <c r="I284" s="183">
        <f t="shared" si="49"/>
        <v>24.895</v>
      </c>
      <c r="J284" s="17">
        <f t="shared" si="50"/>
        <v>40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58.587999999999994</v>
      </c>
    </row>
    <row r="285" spans="1:18" ht="15" customHeight="1" x14ac:dyDescent="0.2">
      <c r="A285" s="6" t="s">
        <v>2100</v>
      </c>
      <c r="B285" s="6"/>
      <c r="C285" s="1" t="s">
        <v>2039</v>
      </c>
      <c r="D285" s="186" t="s">
        <v>123</v>
      </c>
      <c r="E285" s="1"/>
      <c r="F285" s="186">
        <v>163801</v>
      </c>
      <c r="G285" s="9" t="s">
        <v>2061</v>
      </c>
      <c r="H285" s="338">
        <v>800176</v>
      </c>
      <c r="I285" s="183">
        <f t="shared" si="49"/>
        <v>278.63249999999999</v>
      </c>
      <c r="J285" s="17">
        <f t="shared" si="50"/>
        <v>432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755.2503999999999</v>
      </c>
    </row>
    <row r="286" spans="1:18" ht="15" customHeight="1" x14ac:dyDescent="0.2">
      <c r="J286" s="852">
        <f>SUM(J5:J285)-SUM(J11:J19)-SUM(J38:J58)-SUM(J254:J255)</f>
        <v>10367</v>
      </c>
    </row>
    <row r="287" spans="1:18" ht="15" customHeight="1" x14ac:dyDescent="0.2">
      <c r="I287" s="349">
        <f>SUM(I5:I286)</f>
        <v>8313.9725000000017</v>
      </c>
      <c r="J287" s="4">
        <f>SUM(J5:J285)</f>
        <v>10367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82</v>
      </c>
      <c r="B3" s="149"/>
      <c r="C3" s="463"/>
      <c r="D3" s="463"/>
      <c r="E3" s="452" t="s">
        <v>1684</v>
      </c>
      <c r="F3" s="149"/>
    </row>
    <row r="4" spans="1:26" x14ac:dyDescent="0.2">
      <c r="A4" s="463">
        <v>13000</v>
      </c>
      <c r="B4" s="463">
        <v>3.0750000000000002</v>
      </c>
      <c r="C4" s="452" t="s">
        <v>842</v>
      </c>
      <c r="D4" s="463"/>
      <c r="E4" s="554" t="s">
        <v>1094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2117</v>
      </c>
      <c r="F6" s="139"/>
      <c r="G6" s="157">
        <f>cgas!$J$5</f>
        <v>2.14</v>
      </c>
    </row>
    <row r="8" spans="1:26" x14ac:dyDescent="0.2">
      <c r="A8" t="s">
        <v>2118</v>
      </c>
      <c r="C8" t="s">
        <v>2060</v>
      </c>
      <c r="D8" t="s">
        <v>2081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2121</v>
      </c>
    </row>
    <row r="11" spans="1:26" x14ac:dyDescent="0.2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1659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1660</v>
      </c>
      <c r="D16" s="463"/>
      <c r="E16" s="452" t="s">
        <v>2167</v>
      </c>
      <c r="F16" s="553"/>
    </row>
    <row r="17" spans="1:26" x14ac:dyDescent="0.2">
      <c r="A17" s="145">
        <v>2500</v>
      </c>
      <c r="B17" s="403">
        <v>3.01</v>
      </c>
      <c r="C17" s="146" t="s">
        <v>922</v>
      </c>
      <c r="D17" s="145"/>
      <c r="E17" s="554" t="s">
        <v>2147</v>
      </c>
      <c r="F17" s="553"/>
    </row>
    <row r="18" spans="1:26" x14ac:dyDescent="0.2">
      <c r="A18" s="145">
        <v>1250</v>
      </c>
      <c r="B18" s="145">
        <v>5.32</v>
      </c>
      <c r="C18" s="146" t="s">
        <v>1939</v>
      </c>
      <c r="D18" s="145"/>
      <c r="E18" s="554" t="s">
        <v>923</v>
      </c>
      <c r="F18" s="553"/>
    </row>
    <row r="19" spans="1:26" x14ac:dyDescent="0.2">
      <c r="E19" s="138" t="s">
        <v>2117</v>
      </c>
      <c r="F19" s="139"/>
      <c r="G19" s="157">
        <f>cgas!$J$5</f>
        <v>2.14</v>
      </c>
    </row>
    <row r="21" spans="1:26" x14ac:dyDescent="0.2">
      <c r="A21" t="s">
        <v>2118</v>
      </c>
      <c r="C21" t="s">
        <v>2060</v>
      </c>
      <c r="D21" t="s">
        <v>2081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2121</v>
      </c>
    </row>
    <row r="26" spans="1:26" x14ac:dyDescent="0.2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592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922</v>
      </c>
      <c r="D31" s="145"/>
      <c r="E31" s="554" t="s">
        <v>923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2117</v>
      </c>
      <c r="F33" s="139"/>
      <c r="G33" s="157">
        <f>cgas!$J$5</f>
        <v>2.14</v>
      </c>
    </row>
    <row r="35" spans="1:26" x14ac:dyDescent="0.2">
      <c r="A35" t="s">
        <v>2118</v>
      </c>
      <c r="C35" t="s">
        <v>2060</v>
      </c>
      <c r="D35" t="s">
        <v>2081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2121</v>
      </c>
    </row>
    <row r="38" spans="1:26" x14ac:dyDescent="0.2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1668</v>
      </c>
      <c r="B40" s="391"/>
      <c r="E40" s="173"/>
    </row>
    <row r="41" spans="1:26" x14ac:dyDescent="0.2">
      <c r="A41" s="463" t="s">
        <v>1669</v>
      </c>
      <c r="B41" s="725">
        <v>2.6</v>
      </c>
      <c r="C41" s="452" t="s">
        <v>1670</v>
      </c>
      <c r="D41" s="463"/>
      <c r="E41" s="173"/>
    </row>
    <row r="42" spans="1:26" x14ac:dyDescent="0.2">
      <c r="A42" s="391" t="s">
        <v>2102</v>
      </c>
      <c r="B42" s="391"/>
      <c r="C42" s="452" t="s">
        <v>1684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1457</v>
      </c>
      <c r="B44" s="145"/>
      <c r="E44" s="393" t="s">
        <v>2117</v>
      </c>
      <c r="F44" s="139"/>
      <c r="G44" s="157">
        <f>cgas!$J$5</f>
        <v>2.14</v>
      </c>
    </row>
    <row r="45" spans="1:26" x14ac:dyDescent="0.2">
      <c r="A45" s="391"/>
      <c r="B45" s="391"/>
      <c r="E45" s="173"/>
    </row>
    <row r="46" spans="1:26" x14ac:dyDescent="0.2">
      <c r="A46" s="391" t="s">
        <v>2118</v>
      </c>
      <c r="B46" s="391"/>
      <c r="C46" t="s">
        <v>2060</v>
      </c>
      <c r="D46" t="s">
        <v>2081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2121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612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1684</v>
      </c>
      <c r="D54" s="145"/>
    </row>
    <row r="56" spans="1:26" x14ac:dyDescent="0.2">
      <c r="E56" s="138" t="s">
        <v>2117</v>
      </c>
      <c r="F56" s="139"/>
      <c r="G56" s="157">
        <f>cgas!$J$5</f>
        <v>2.14</v>
      </c>
    </row>
    <row r="58" spans="1:26" x14ac:dyDescent="0.2">
      <c r="A58" t="s">
        <v>2118</v>
      </c>
      <c r="C58" t="s">
        <v>2060</v>
      </c>
      <c r="D58" t="s">
        <v>2081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2.14</v>
      </c>
      <c r="E60" s="189">
        <f>C60*D60</f>
        <v>0</v>
      </c>
      <c r="G60" s="154" t="s">
        <v>2121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1946</v>
      </c>
      <c r="B65" s="463"/>
      <c r="C65" s="452" t="s">
        <v>1684</v>
      </c>
      <c r="D65" s="463"/>
    </row>
    <row r="66" spans="1:9" x14ac:dyDescent="0.2">
      <c r="A66" s="463">
        <v>0</v>
      </c>
      <c r="B66" s="463">
        <v>2.98</v>
      </c>
      <c r="C66" s="452" t="s">
        <v>842</v>
      </c>
      <c r="D66" s="463"/>
      <c r="E66" s="74"/>
    </row>
    <row r="67" spans="1:9" x14ac:dyDescent="0.2">
      <c r="E67" s="138" t="s">
        <v>1947</v>
      </c>
      <c r="F67" s="139"/>
      <c r="G67" s="157">
        <f>cgas!$J$5-0.02</f>
        <v>2.12</v>
      </c>
    </row>
    <row r="69" spans="1:9" x14ac:dyDescent="0.2">
      <c r="A69" t="s">
        <v>2118</v>
      </c>
      <c r="C69" t="s">
        <v>2060</v>
      </c>
      <c r="D69" t="s">
        <v>2081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2121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613</v>
      </c>
      <c r="B76" s="145"/>
      <c r="C76" s="452" t="s">
        <v>1684</v>
      </c>
      <c r="D76" s="145"/>
    </row>
    <row r="77" spans="1:9" x14ac:dyDescent="0.2">
      <c r="A77" s="463">
        <v>8000</v>
      </c>
      <c r="B77" s="463">
        <v>2.86</v>
      </c>
      <c r="C77" s="452" t="s">
        <v>1703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2117</v>
      </c>
      <c r="F79" s="139"/>
      <c r="G79" s="157">
        <f>cgas!$J$5</f>
        <v>2.14</v>
      </c>
    </row>
    <row r="81" spans="1:26" x14ac:dyDescent="0.2">
      <c r="A81" t="s">
        <v>2118</v>
      </c>
      <c r="C81" t="s">
        <v>2060</v>
      </c>
      <c r="D81" t="s">
        <v>2081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2121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2251</v>
      </c>
      <c r="B87" s="145"/>
      <c r="C87" s="145"/>
      <c r="D87" s="145"/>
    </row>
    <row r="88" spans="1:26" x14ac:dyDescent="0.2">
      <c r="A88" s="650" t="s">
        <v>605</v>
      </c>
      <c r="B88" s="671">
        <v>2.91</v>
      </c>
      <c r="C88" s="649" t="s">
        <v>606</v>
      </c>
      <c r="D88" s="650"/>
      <c r="E88" s="452" t="s">
        <v>1684</v>
      </c>
    </row>
    <row r="89" spans="1:26" x14ac:dyDescent="0.2">
      <c r="A89" s="145" t="s">
        <v>2102</v>
      </c>
      <c r="B89" s="145"/>
      <c r="C89" s="145"/>
      <c r="D89" s="145"/>
    </row>
    <row r="90" spans="1:26" x14ac:dyDescent="0.2">
      <c r="A90" s="143"/>
      <c r="B90" s="149"/>
      <c r="E90" s="138" t="s">
        <v>2117</v>
      </c>
      <c r="F90" s="139"/>
      <c r="G90" s="157">
        <f>cgas!$J$5</f>
        <v>2.14</v>
      </c>
    </row>
    <row r="91" spans="1:26" x14ac:dyDescent="0.2">
      <c r="A91" s="149"/>
      <c r="B91" s="149"/>
    </row>
    <row r="92" spans="1:26" x14ac:dyDescent="0.2">
      <c r="A92" s="149" t="s">
        <v>2118</v>
      </c>
      <c r="B92" s="149"/>
      <c r="C92" t="s">
        <v>2060</v>
      </c>
      <c r="D92" t="s">
        <v>2081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2121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2273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1453</v>
      </c>
      <c r="D100" s="463"/>
      <c r="E100" s="452" t="s">
        <v>1684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2117</v>
      </c>
      <c r="F102" s="139"/>
      <c r="G102" s="157">
        <f>cgas!$J$5</f>
        <v>2.14</v>
      </c>
    </row>
    <row r="103" spans="1:26" x14ac:dyDescent="0.2">
      <c r="A103" s="149"/>
      <c r="B103" s="149"/>
    </row>
    <row r="104" spans="1:26" x14ac:dyDescent="0.2">
      <c r="A104" s="149" t="s">
        <v>2118</v>
      </c>
      <c r="B104" s="149"/>
      <c r="C104" t="s">
        <v>2060</v>
      </c>
      <c r="D104" t="s">
        <v>2081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2121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1674</v>
      </c>
      <c r="B113" s="147"/>
      <c r="C113" s="147"/>
      <c r="D113" s="729"/>
      <c r="E113" s="452" t="s">
        <v>1684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1675</v>
      </c>
      <c r="B114" s="147">
        <v>3.01</v>
      </c>
      <c r="C114" s="147"/>
      <c r="D114" s="452" t="s">
        <v>1676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2117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2118</v>
      </c>
      <c r="B119"/>
      <c r="C119" t="s">
        <v>2060</v>
      </c>
      <c r="D119" t="s">
        <v>2081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2121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76</v>
      </c>
      <c r="B126" s="562"/>
      <c r="C126" s="563" t="s">
        <v>1716</v>
      </c>
      <c r="D126" s="562"/>
      <c r="E126" s="562"/>
      <c r="F126" s="562"/>
      <c r="G126" s="564"/>
      <c r="H126" s="562"/>
    </row>
    <row r="127" spans="1:26" x14ac:dyDescent="0.2">
      <c r="A127" s="562" t="s">
        <v>134</v>
      </c>
      <c r="B127" s="562">
        <v>2.91</v>
      </c>
      <c r="C127" s="565" t="s">
        <v>2151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2117</v>
      </c>
      <c r="F128" s="568"/>
      <c r="G128" s="569">
        <f>cgas!$J$5</f>
        <v>2.14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2118</v>
      </c>
      <c r="B130" s="562"/>
      <c r="C130" s="562" t="s">
        <v>2060</v>
      </c>
      <c r="D130" s="562" t="s">
        <v>2081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2121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116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1703</v>
      </c>
      <c r="D139" s="145"/>
      <c r="E139" s="554" t="s">
        <v>941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2117</v>
      </c>
      <c r="F141" s="139"/>
      <c r="G141" s="157">
        <f>cgas!$J$5</f>
        <v>2.14</v>
      </c>
    </row>
    <row r="143" spans="1:9" x14ac:dyDescent="0.2">
      <c r="A143" t="s">
        <v>2118</v>
      </c>
      <c r="C143" t="s">
        <v>2060</v>
      </c>
      <c r="D143" t="s">
        <v>2081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2121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1671</v>
      </c>
      <c r="B149" s="172"/>
    </row>
    <row r="150" spans="1:26" x14ac:dyDescent="0.2">
      <c r="A150" s="172" t="s">
        <v>1672</v>
      </c>
      <c r="B150" s="399">
        <v>3.34</v>
      </c>
      <c r="C150" s="22" t="s">
        <v>1673</v>
      </c>
      <c r="E150" s="452" t="s">
        <v>1684</v>
      </c>
    </row>
    <row r="151" spans="1:26" x14ac:dyDescent="0.2">
      <c r="A151" s="172" t="s">
        <v>2102</v>
      </c>
      <c r="B151" s="172"/>
    </row>
    <row r="152" spans="1:26" x14ac:dyDescent="0.2">
      <c r="A152" s="172"/>
      <c r="B152" s="172"/>
    </row>
    <row r="153" spans="1:26" x14ac:dyDescent="0.2">
      <c r="A153" s="400" t="s">
        <v>1457</v>
      </c>
      <c r="B153" s="172"/>
      <c r="E153" s="138" t="s">
        <v>2117</v>
      </c>
      <c r="F153" s="139"/>
      <c r="G153" s="157">
        <f>cgas!$J$5+0.02</f>
        <v>2.16</v>
      </c>
    </row>
    <row r="154" spans="1:26" x14ac:dyDescent="0.2">
      <c r="A154" s="172"/>
      <c r="B154" s="172"/>
    </row>
    <row r="155" spans="1:26" x14ac:dyDescent="0.2">
      <c r="A155" s="172" t="s">
        <v>2118</v>
      </c>
      <c r="B155" s="172"/>
      <c r="C155" t="s">
        <v>2060</v>
      </c>
      <c r="D155" t="s">
        <v>2081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2121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924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1677</v>
      </c>
      <c r="D162" s="145"/>
      <c r="E162" s="452" t="s">
        <v>1684</v>
      </c>
    </row>
    <row r="163" spans="1:26" x14ac:dyDescent="0.2">
      <c r="A163" s="143"/>
      <c r="E163" s="138" t="s">
        <v>2117</v>
      </c>
      <c r="F163" s="139"/>
      <c r="G163" s="157">
        <f>cgas!$J$5</f>
        <v>2.14</v>
      </c>
    </row>
    <row r="165" spans="1:26" x14ac:dyDescent="0.2">
      <c r="A165" t="s">
        <v>2118</v>
      </c>
      <c r="C165" t="s">
        <v>2060</v>
      </c>
      <c r="D165" t="s">
        <v>2081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2121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96</v>
      </c>
      <c r="B172" s="145"/>
      <c r="C172" s="145"/>
      <c r="D172" s="145"/>
      <c r="E172" s="452" t="s">
        <v>1684</v>
      </c>
    </row>
    <row r="173" spans="1:26" x14ac:dyDescent="0.2">
      <c r="A173" s="145">
        <v>3000</v>
      </c>
      <c r="B173" s="145">
        <v>6.07</v>
      </c>
      <c r="C173" s="146" t="s">
        <v>896</v>
      </c>
      <c r="D173" s="145"/>
      <c r="E173" s="554" t="s">
        <v>942</v>
      </c>
    </row>
    <row r="174" spans="1:26" x14ac:dyDescent="0.2">
      <c r="A174" s="143"/>
      <c r="E174" s="138" t="s">
        <v>2117</v>
      </c>
      <c r="F174" s="139"/>
      <c r="G174" s="157">
        <f>cgas!$J$5</f>
        <v>2.14</v>
      </c>
    </row>
    <row r="176" spans="1:26" x14ac:dyDescent="0.2">
      <c r="A176" t="s">
        <v>2118</v>
      </c>
      <c r="C176" t="s">
        <v>2060</v>
      </c>
      <c r="D176" t="s">
        <v>2081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2121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1478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600</v>
      </c>
      <c r="E182" s="554" t="s">
        <v>2133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2132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2118</v>
      </c>
      <c r="C185" t="s">
        <v>2060</v>
      </c>
      <c r="D185" t="s">
        <v>2081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2121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1938</v>
      </c>
      <c r="B191" s="145"/>
      <c r="C191" s="145"/>
      <c r="D191" s="145"/>
      <c r="E191" s="452" t="s">
        <v>1684</v>
      </c>
    </row>
    <row r="192" spans="1:15" x14ac:dyDescent="0.2">
      <c r="A192" s="145">
        <v>9300</v>
      </c>
      <c r="B192" s="145">
        <v>5.25</v>
      </c>
      <c r="C192" s="146" t="s">
        <v>2026</v>
      </c>
      <c r="D192" s="145"/>
      <c r="E192" s="145" t="s">
        <v>1936</v>
      </c>
      <c r="F192" s="145"/>
    </row>
    <row r="193" spans="1:26" x14ac:dyDescent="0.2">
      <c r="A193" s="145">
        <v>12400</v>
      </c>
      <c r="B193" s="403">
        <v>5.8</v>
      </c>
      <c r="C193" s="146" t="s">
        <v>896</v>
      </c>
      <c r="D193" s="145"/>
      <c r="E193" s="145" t="s">
        <v>1937</v>
      </c>
      <c r="F193" s="145"/>
    </row>
    <row r="194" spans="1:26" x14ac:dyDescent="0.2">
      <c r="E194" s="138" t="s">
        <v>2117</v>
      </c>
      <c r="F194" s="139"/>
      <c r="G194" s="157">
        <f>cgas!$J$5</f>
        <v>2.14</v>
      </c>
    </row>
    <row r="195" spans="1:26" x14ac:dyDescent="0.2">
      <c r="A195" t="s">
        <v>2118</v>
      </c>
      <c r="C195" t="s">
        <v>2060</v>
      </c>
      <c r="D195" t="s">
        <v>2081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2121</v>
      </c>
      <c r="I198" s="750">
        <v>0</v>
      </c>
      <c r="J198" s="750">
        <v>10.53</v>
      </c>
      <c r="K198" s="750">
        <v>0</v>
      </c>
      <c r="L198" s="750"/>
      <c r="M198" s="750" t="s">
        <v>2121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621</v>
      </c>
      <c r="B202" s="147"/>
      <c r="C202" s="147"/>
      <c r="D202" s="147"/>
      <c r="E202" s="452" t="s">
        <v>1684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1700</v>
      </c>
      <c r="D203" s="147"/>
      <c r="E203" s="759" t="s">
        <v>2158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896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896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2117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2118</v>
      </c>
      <c r="B208"/>
      <c r="C208" t="s">
        <v>2060</v>
      </c>
      <c r="D208" t="s">
        <v>2081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2121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567</v>
      </c>
      <c r="B218" s="145"/>
      <c r="C218" s="145"/>
      <c r="D218" s="145"/>
      <c r="E218" s="146"/>
      <c r="F218" s="145"/>
      <c r="G218" s="643" t="s">
        <v>722</v>
      </c>
    </row>
    <row r="219" spans="1:26" x14ac:dyDescent="0.2">
      <c r="A219" s="145">
        <v>600</v>
      </c>
      <c r="B219" s="403">
        <v>3.8</v>
      </c>
      <c r="C219" s="146" t="s">
        <v>142</v>
      </c>
      <c r="D219" s="145"/>
      <c r="E219" s="553"/>
      <c r="H219" s="145">
        <v>2.98</v>
      </c>
      <c r="I219" s="146" t="s">
        <v>1703</v>
      </c>
      <c r="J219" s="145"/>
    </row>
    <row r="220" spans="1:26" x14ac:dyDescent="0.2">
      <c r="A220" s="143"/>
      <c r="E220" s="138" t="s">
        <v>1655</v>
      </c>
      <c r="F220" s="139"/>
      <c r="G220" s="157">
        <f>cgas!$J$5*0.95</f>
        <v>2.0329999999999999</v>
      </c>
    </row>
    <row r="222" spans="1:26" x14ac:dyDescent="0.2">
      <c r="A222" t="s">
        <v>2118</v>
      </c>
      <c r="C222" t="s">
        <v>2060</v>
      </c>
      <c r="D222" t="s">
        <v>2081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2121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645</v>
      </c>
      <c r="B229" s="145"/>
      <c r="C229" s="145"/>
      <c r="D229" s="145"/>
      <c r="E229" t="s">
        <v>2318</v>
      </c>
    </row>
    <row r="230" spans="1:9" x14ac:dyDescent="0.2">
      <c r="A230" s="145">
        <v>26000</v>
      </c>
      <c r="B230" s="145">
        <v>2.77</v>
      </c>
      <c r="C230" s="146" t="s">
        <v>2166</v>
      </c>
      <c r="D230" s="145"/>
      <c r="E230" s="452" t="s">
        <v>1684</v>
      </c>
    </row>
    <row r="231" spans="1:9" x14ac:dyDescent="0.2">
      <c r="A231" s="143"/>
      <c r="E231" s="138" t="s">
        <v>2117</v>
      </c>
      <c r="F231" s="139"/>
      <c r="G231" s="157">
        <f>cgas!$J$5</f>
        <v>2.14</v>
      </c>
    </row>
    <row r="233" spans="1:9" x14ac:dyDescent="0.2">
      <c r="A233" t="s">
        <v>2118</v>
      </c>
      <c r="C233" t="s">
        <v>2060</v>
      </c>
      <c r="D233" t="s">
        <v>2081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2121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1592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2148</v>
      </c>
      <c r="D241" s="145"/>
      <c r="E241" s="554" t="s">
        <v>2149</v>
      </c>
    </row>
    <row r="242" spans="1:9" x14ac:dyDescent="0.2">
      <c r="A242" s="143"/>
      <c r="E242" s="138" t="s">
        <v>2117</v>
      </c>
      <c r="F242" s="139"/>
      <c r="G242" s="157">
        <f>cgas!$J$5</f>
        <v>2.14</v>
      </c>
    </row>
    <row r="244" spans="1:9" x14ac:dyDescent="0.2">
      <c r="A244" t="s">
        <v>2118</v>
      </c>
      <c r="C244" t="s">
        <v>2060</v>
      </c>
      <c r="D244" t="s">
        <v>2081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2121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590</v>
      </c>
      <c r="B252" s="145"/>
      <c r="C252" s="145"/>
      <c r="D252" s="145"/>
    </row>
    <row r="253" spans="1:9" x14ac:dyDescent="0.2">
      <c r="A253" s="145" t="s">
        <v>622</v>
      </c>
      <c r="B253" s="145">
        <v>2.72</v>
      </c>
      <c r="C253" s="146" t="s">
        <v>2166</v>
      </c>
      <c r="D253" s="145"/>
      <c r="E253" s="452" t="s">
        <v>1684</v>
      </c>
    </row>
    <row r="254" spans="1:9" x14ac:dyDescent="0.2">
      <c r="A254" s="143"/>
      <c r="E254" s="138" t="s">
        <v>2117</v>
      </c>
      <c r="F254" s="139"/>
      <c r="G254" s="157">
        <f>cgas!$J$5</f>
        <v>2.14</v>
      </c>
    </row>
    <row r="256" spans="1:9" x14ac:dyDescent="0.2">
      <c r="A256" t="s">
        <v>2118</v>
      </c>
      <c r="C256" t="s">
        <v>2060</v>
      </c>
      <c r="D256" t="s">
        <v>2081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2121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2103</v>
      </c>
      <c r="B264" s="145"/>
      <c r="C264" s="145"/>
      <c r="D264" s="145"/>
      <c r="E264" s="452" t="s">
        <v>1684</v>
      </c>
    </row>
    <row r="265" spans="1:9" x14ac:dyDescent="0.2">
      <c r="A265" s="145">
        <v>10000</v>
      </c>
      <c r="B265" s="145">
        <v>4.34</v>
      </c>
      <c r="C265" s="146" t="s">
        <v>1676</v>
      </c>
      <c r="D265" s="145"/>
      <c r="E265" s="553"/>
    </row>
    <row r="266" spans="1:9" x14ac:dyDescent="0.2">
      <c r="A266" s="143"/>
      <c r="E266" s="138" t="s">
        <v>2117</v>
      </c>
      <c r="F266" s="139"/>
      <c r="G266" s="157">
        <f>cgas!$J$5</f>
        <v>2.14</v>
      </c>
    </row>
    <row r="268" spans="1:9" x14ac:dyDescent="0.2">
      <c r="A268" t="s">
        <v>2118</v>
      </c>
      <c r="C268" t="s">
        <v>2060</v>
      </c>
      <c r="D268" t="s">
        <v>2081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2121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623</v>
      </c>
      <c r="B276" s="145"/>
      <c r="C276" s="145"/>
      <c r="D276" s="145"/>
      <c r="E276" s="452" t="s">
        <v>1684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1633</v>
      </c>
      <c r="F277" s="554"/>
    </row>
    <row r="278" spans="1:9" x14ac:dyDescent="0.2">
      <c r="A278" s="149"/>
      <c r="B278" s="149"/>
      <c r="C278" s="74"/>
      <c r="D278" s="149"/>
      <c r="E278" s="138" t="s">
        <v>2117</v>
      </c>
      <c r="F278" s="139"/>
      <c r="G278" s="157">
        <f>cgas!$J$5</f>
        <v>2.14</v>
      </c>
    </row>
    <row r="280" spans="1:9" x14ac:dyDescent="0.2">
      <c r="A280" t="s">
        <v>2118</v>
      </c>
      <c r="C280" t="s">
        <v>2060</v>
      </c>
      <c r="D280" t="s">
        <v>2081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2121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642</v>
      </c>
      <c r="B288" s="145"/>
      <c r="C288" s="145"/>
      <c r="D288" s="145"/>
      <c r="E288" s="452" t="s">
        <v>1684</v>
      </c>
    </row>
    <row r="289" spans="1:9" x14ac:dyDescent="0.2">
      <c r="A289" s="145">
        <v>0</v>
      </c>
      <c r="B289" s="145">
        <v>4.62</v>
      </c>
      <c r="C289" s="146" t="s">
        <v>2165</v>
      </c>
      <c r="D289" s="145"/>
      <c r="E289" s="553" t="s">
        <v>1093</v>
      </c>
    </row>
    <row r="290" spans="1:9" x14ac:dyDescent="0.2">
      <c r="A290" s="145">
        <v>0</v>
      </c>
      <c r="B290" s="403">
        <v>4.8</v>
      </c>
      <c r="C290" s="146" t="s">
        <v>2165</v>
      </c>
      <c r="D290" s="145"/>
      <c r="E290" s="553" t="s">
        <v>1092</v>
      </c>
    </row>
    <row r="291" spans="1:9" x14ac:dyDescent="0.2">
      <c r="A291" s="143"/>
      <c r="E291" s="138" t="s">
        <v>2117</v>
      </c>
      <c r="F291" s="139"/>
      <c r="G291" s="157">
        <f>cgas!$J$5</f>
        <v>2.14</v>
      </c>
    </row>
    <row r="293" spans="1:9" x14ac:dyDescent="0.2">
      <c r="A293" t="s">
        <v>2118</v>
      </c>
      <c r="C293" t="s">
        <v>2060</v>
      </c>
      <c r="D293" t="s">
        <v>2081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2121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1678</v>
      </c>
      <c r="B300" s="145"/>
      <c r="C300" s="145"/>
      <c r="D300" s="145"/>
    </row>
    <row r="301" spans="1:9" x14ac:dyDescent="0.2">
      <c r="A301" s="650" t="s">
        <v>1679</v>
      </c>
      <c r="B301" s="650">
        <v>2.83</v>
      </c>
      <c r="C301" s="649" t="s">
        <v>2151</v>
      </c>
      <c r="D301" s="650"/>
      <c r="E301" s="452" t="s">
        <v>1684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1140</v>
      </c>
      <c r="E303" s="138" t="s">
        <v>921</v>
      </c>
      <c r="F303" s="139"/>
      <c r="G303" s="157">
        <f>cgas!$J$5</f>
        <v>2.14</v>
      </c>
    </row>
    <row r="305" spans="1:9" x14ac:dyDescent="0.2">
      <c r="A305" t="s">
        <v>2118</v>
      </c>
      <c r="C305" t="s">
        <v>2060</v>
      </c>
      <c r="D305" t="s">
        <v>2081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2121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720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1676</v>
      </c>
      <c r="D312" s="145"/>
      <c r="E312" s="452" t="s">
        <v>1684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721</v>
      </c>
      <c r="F314" s="139"/>
      <c r="G314" s="157">
        <f>cgas!$J$5-0.03</f>
        <v>2.1100000000000003</v>
      </c>
    </row>
    <row r="316" spans="1:9" x14ac:dyDescent="0.2">
      <c r="A316" t="s">
        <v>2118</v>
      </c>
      <c r="C316" t="s">
        <v>2060</v>
      </c>
      <c r="D316" t="s">
        <v>2081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2121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1680</v>
      </c>
      <c r="B323" s="145"/>
      <c r="C323" s="145"/>
      <c r="D323" s="145"/>
    </row>
    <row r="324" spans="1:9" x14ac:dyDescent="0.2">
      <c r="A324" s="145" t="s">
        <v>1681</v>
      </c>
      <c r="B324" s="145" t="s">
        <v>1682</v>
      </c>
      <c r="C324" s="146" t="s">
        <v>1683</v>
      </c>
      <c r="D324" s="145"/>
      <c r="E324" s="452" t="s">
        <v>1684</v>
      </c>
    </row>
    <row r="325" spans="1:9" x14ac:dyDescent="0.2">
      <c r="A325" s="145"/>
      <c r="B325" s="145" t="s">
        <v>1685</v>
      </c>
      <c r="C325" s="145"/>
      <c r="D325" s="145"/>
    </row>
    <row r="326" spans="1:9" x14ac:dyDescent="0.2">
      <c r="B326" s="402" t="s">
        <v>1686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2117</v>
      </c>
      <c r="F329" s="139"/>
      <c r="G329" s="157">
        <f>cgas!$J$5</f>
        <v>2.14</v>
      </c>
    </row>
    <row r="331" spans="1:9" x14ac:dyDescent="0.2">
      <c r="A331" t="s">
        <v>2118</v>
      </c>
      <c r="C331" t="s">
        <v>2060</v>
      </c>
      <c r="D331" t="s">
        <v>2081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2121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1687</v>
      </c>
      <c r="B338" s="145"/>
    </row>
    <row r="339" spans="1:9" x14ac:dyDescent="0.2">
      <c r="A339" s="650" t="s">
        <v>1688</v>
      </c>
      <c r="B339" s="650"/>
      <c r="C339" s="650"/>
      <c r="D339" s="649" t="s">
        <v>2167</v>
      </c>
      <c r="E339" s="452" t="s">
        <v>1684</v>
      </c>
    </row>
    <row r="340" spans="1:9" x14ac:dyDescent="0.2">
      <c r="A340" t="s">
        <v>2102</v>
      </c>
    </row>
    <row r="343" spans="1:9" x14ac:dyDescent="0.2">
      <c r="E343" s="138" t="s">
        <v>931</v>
      </c>
      <c r="F343" s="139"/>
      <c r="G343" s="157">
        <f>cgas!$J$5*0.97</f>
        <v>2.0758000000000001</v>
      </c>
    </row>
    <row r="345" spans="1:9" x14ac:dyDescent="0.2">
      <c r="A345" t="s">
        <v>2118</v>
      </c>
      <c r="C345" t="s">
        <v>2060</v>
      </c>
      <c r="D345" t="s">
        <v>2081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2121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651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896</v>
      </c>
      <c r="D353" s="463"/>
      <c r="E353" s="553" t="s">
        <v>1024</v>
      </c>
      <c r="F353" s="452" t="s">
        <v>1684</v>
      </c>
    </row>
    <row r="354" spans="1:10" x14ac:dyDescent="0.2">
      <c r="A354" s="149">
        <v>0</v>
      </c>
      <c r="B354" s="149">
        <v>5.12</v>
      </c>
      <c r="C354" s="74" t="s">
        <v>1939</v>
      </c>
      <c r="D354" s="149"/>
      <c r="E354" s="553" t="s">
        <v>1024</v>
      </c>
    </row>
    <row r="355" spans="1:10" x14ac:dyDescent="0.2">
      <c r="A355" s="143"/>
      <c r="E355" s="138" t="s">
        <v>2117</v>
      </c>
      <c r="F355" s="139"/>
      <c r="G355" s="157">
        <f>cgas!$J$5</f>
        <v>2.14</v>
      </c>
    </row>
    <row r="357" spans="1:10" x14ac:dyDescent="0.2">
      <c r="A357" t="s">
        <v>2118</v>
      </c>
      <c r="C357" t="s">
        <v>2060</v>
      </c>
      <c r="D357" t="s">
        <v>2081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2121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71</v>
      </c>
      <c r="B365" s="145"/>
    </row>
    <row r="366" spans="1:10" x14ac:dyDescent="0.2">
      <c r="A366">
        <v>30000</v>
      </c>
      <c r="B366" s="727">
        <v>2.85</v>
      </c>
      <c r="C366" s="903">
        <v>37561</v>
      </c>
      <c r="D366" s="452"/>
      <c r="E366" s="902" t="s">
        <v>433</v>
      </c>
      <c r="F366" s="145"/>
      <c r="G366" s="643"/>
      <c r="H366" s="146" t="s">
        <v>1091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2303</v>
      </c>
      <c r="E367" s="145"/>
      <c r="F367" s="145"/>
      <c r="G367" s="643"/>
      <c r="H367" s="146" t="s">
        <v>1091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1091</v>
      </c>
      <c r="I368" s="403"/>
      <c r="J368" s="98"/>
    </row>
    <row r="369" spans="1:9" x14ac:dyDescent="0.2">
      <c r="A369" t="s">
        <v>2102</v>
      </c>
    </row>
    <row r="370" spans="1:9" x14ac:dyDescent="0.2">
      <c r="E370" s="138" t="s">
        <v>2117</v>
      </c>
      <c r="F370" s="139"/>
      <c r="G370" s="157">
        <f>cgas!$J$5</f>
        <v>2.14</v>
      </c>
    </row>
    <row r="372" spans="1:9" x14ac:dyDescent="0.2">
      <c r="A372" t="s">
        <v>2118</v>
      </c>
      <c r="C372" t="s">
        <v>2060</v>
      </c>
      <c r="D372" t="s">
        <v>2081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2121</v>
      </c>
    </row>
    <row r="377" spans="1:9" x14ac:dyDescent="0.2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1836</v>
      </c>
      <c r="B381" s="553"/>
      <c r="C381" s="187" t="s">
        <v>1837</v>
      </c>
      <c r="D381" s="145"/>
      <c r="E381" s="452" t="s">
        <v>1684</v>
      </c>
    </row>
    <row r="382" spans="1:9" x14ac:dyDescent="0.2">
      <c r="A382" s="145" t="s">
        <v>2311</v>
      </c>
      <c r="B382" s="145">
        <v>3.15</v>
      </c>
      <c r="C382" s="146" t="s">
        <v>1676</v>
      </c>
      <c r="D382" s="145"/>
      <c r="E382" s="553"/>
    </row>
    <row r="383" spans="1:9" x14ac:dyDescent="0.2">
      <c r="A383" s="143"/>
      <c r="E383" s="138" t="s">
        <v>2117</v>
      </c>
      <c r="F383" s="139"/>
      <c r="G383" s="157">
        <f>cgas!$J$5</f>
        <v>2.14</v>
      </c>
      <c r="I383">
        <v>0.95</v>
      </c>
    </row>
    <row r="385" spans="1:9" x14ac:dyDescent="0.2">
      <c r="A385" t="s">
        <v>2118</v>
      </c>
      <c r="C385" t="s">
        <v>2060</v>
      </c>
      <c r="D385" t="s">
        <v>2081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2121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635</v>
      </c>
      <c r="B392" s="145"/>
      <c r="C392" s="145"/>
      <c r="D392" s="145"/>
    </row>
    <row r="393" spans="1:9" x14ac:dyDescent="0.2">
      <c r="A393" s="145" t="s">
        <v>636</v>
      </c>
      <c r="B393" s="145">
        <v>2.64</v>
      </c>
      <c r="C393" s="452" t="s">
        <v>2022</v>
      </c>
      <c r="D393" s="463"/>
      <c r="E393" s="452" t="s">
        <v>1684</v>
      </c>
    </row>
    <row r="394" spans="1:9" x14ac:dyDescent="0.2">
      <c r="A394" s="143"/>
      <c r="E394" s="138" t="s">
        <v>2023</v>
      </c>
      <c r="F394" s="139"/>
      <c r="G394" s="157">
        <f>cgas!$J$5*0.98</f>
        <v>2.0972</v>
      </c>
    </row>
    <row r="396" spans="1:9" x14ac:dyDescent="0.2">
      <c r="A396" t="s">
        <v>2118</v>
      </c>
      <c r="C396" t="s">
        <v>2060</v>
      </c>
      <c r="D396" t="s">
        <v>2081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2121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1587</v>
      </c>
      <c r="B403" s="145"/>
      <c r="C403" s="145"/>
      <c r="D403" s="145"/>
      <c r="E403" s="452" t="s">
        <v>1684</v>
      </c>
    </row>
    <row r="404" spans="1:9" x14ac:dyDescent="0.2">
      <c r="A404" s="145">
        <v>5000</v>
      </c>
      <c r="B404" s="145">
        <v>4.07</v>
      </c>
      <c r="C404" s="146" t="s">
        <v>1588</v>
      </c>
      <c r="D404" s="145"/>
      <c r="E404" t="s">
        <v>1589</v>
      </c>
    </row>
    <row r="405" spans="1:9" x14ac:dyDescent="0.2">
      <c r="A405" s="143"/>
      <c r="E405" s="138" t="s">
        <v>2117</v>
      </c>
      <c r="F405" s="139"/>
      <c r="G405" s="157">
        <f>cgas!$J$5</f>
        <v>2.14</v>
      </c>
    </row>
    <row r="407" spans="1:9" x14ac:dyDescent="0.2">
      <c r="A407" t="s">
        <v>2118</v>
      </c>
      <c r="C407" t="s">
        <v>2060</v>
      </c>
      <c r="D407" t="s">
        <v>2081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2121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2000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2001</v>
      </c>
      <c r="D415" s="145"/>
      <c r="E415" s="553" t="s">
        <v>2002</v>
      </c>
    </row>
    <row r="416" spans="1:9" x14ac:dyDescent="0.2">
      <c r="A416" s="143"/>
      <c r="E416" s="138" t="s">
        <v>2117</v>
      </c>
      <c r="F416" s="139"/>
      <c r="G416" s="157">
        <f>cgas!$J$5</f>
        <v>2.14</v>
      </c>
    </row>
    <row r="418" spans="1:26" x14ac:dyDescent="0.2">
      <c r="A418" t="s">
        <v>2118</v>
      </c>
      <c r="C418" t="s">
        <v>2060</v>
      </c>
      <c r="D418" t="s">
        <v>2081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2121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2069</v>
      </c>
      <c r="B425" s="147"/>
      <c r="C425" s="147"/>
      <c r="D425" s="147"/>
      <c r="E425" s="135"/>
      <c r="F425" s="147" t="s">
        <v>1464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1466</v>
      </c>
      <c r="D426" s="575"/>
      <c r="E426" s="574"/>
      <c r="F426" s="881" t="s">
        <v>1465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2117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2118</v>
      </c>
      <c r="B430"/>
      <c r="C430" t="s">
        <v>2060</v>
      </c>
      <c r="D430" t="s">
        <v>2081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2121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624</v>
      </c>
      <c r="B437" s="145"/>
      <c r="C437" s="463"/>
      <c r="D437" s="463"/>
      <c r="E437" s="463"/>
      <c r="F437" s="452" t="s">
        <v>1684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625</v>
      </c>
      <c r="B438" s="145">
        <v>2.2999999999999998</v>
      </c>
      <c r="C438" s="146" t="s">
        <v>608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2117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2118</v>
      </c>
      <c r="B443"/>
      <c r="C443" t="s">
        <v>2060</v>
      </c>
      <c r="D443" t="s">
        <v>2081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2121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607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813</v>
      </c>
      <c r="D450" s="145"/>
      <c r="E450" s="554" t="s">
        <v>923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2117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2118</v>
      </c>
      <c r="B455"/>
      <c r="C455" t="s">
        <v>2060</v>
      </c>
      <c r="D455" t="s">
        <v>2081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2121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609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2304</v>
      </c>
      <c r="D463" s="145"/>
      <c r="E463" s="554" t="s">
        <v>2305</v>
      </c>
      <c r="F463" s="553"/>
      <c r="G463" s="933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2117</v>
      </c>
      <c r="F466" s="139"/>
      <c r="G466" s="157">
        <f>cgas!$J$5</f>
        <v>2.14</v>
      </c>
    </row>
    <row r="468" spans="1:9" x14ac:dyDescent="0.2">
      <c r="A468" t="s">
        <v>2118</v>
      </c>
      <c r="C468" t="s">
        <v>2060</v>
      </c>
      <c r="D468" t="s">
        <v>2081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2121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940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943</v>
      </c>
      <c r="D476" s="145"/>
      <c r="E476" s="452" t="s">
        <v>1684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2117</v>
      </c>
      <c r="F479" s="139"/>
      <c r="G479" s="157">
        <f>cgas!$J$5</f>
        <v>2.14</v>
      </c>
    </row>
    <row r="481" spans="1:9" x14ac:dyDescent="0.2">
      <c r="A481" t="s">
        <v>2118</v>
      </c>
      <c r="C481" t="s">
        <v>2060</v>
      </c>
      <c r="D481" t="s">
        <v>2081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2121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617</v>
      </c>
      <c r="B488" s="463"/>
      <c r="C488" s="463"/>
      <c r="D488" s="463"/>
      <c r="E488" s="452" t="s">
        <v>1684</v>
      </c>
    </row>
    <row r="489" spans="1:9" x14ac:dyDescent="0.2">
      <c r="A489" s="145">
        <v>2000</v>
      </c>
      <c r="B489" s="145">
        <v>2.5739999999999998</v>
      </c>
      <c r="C489" s="146" t="s">
        <v>608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2117</v>
      </c>
      <c r="F492" s="139"/>
      <c r="G492" s="157">
        <f>cgas!$J$5</f>
        <v>2.14</v>
      </c>
    </row>
    <row r="494" spans="1:9" x14ac:dyDescent="0.2">
      <c r="A494" t="s">
        <v>2118</v>
      </c>
      <c r="C494" t="s">
        <v>2060</v>
      </c>
      <c r="D494" t="s">
        <v>2081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2121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1714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1636</v>
      </c>
      <c r="D501" s="145"/>
      <c r="E501" s="452" t="s">
        <v>1684</v>
      </c>
    </row>
    <row r="502" spans="1:9" x14ac:dyDescent="0.2">
      <c r="A502" s="145">
        <v>5000</v>
      </c>
      <c r="B502" s="264">
        <v>3.7</v>
      </c>
      <c r="C502" s="146" t="s">
        <v>2026</v>
      </c>
      <c r="D502" s="145"/>
      <c r="E502" s="553"/>
    </row>
    <row r="503" spans="1:9" x14ac:dyDescent="0.2">
      <c r="A503">
        <v>10000</v>
      </c>
      <c r="B503">
        <v>5.29</v>
      </c>
      <c r="C503" t="s">
        <v>2026</v>
      </c>
      <c r="E503" t="s">
        <v>522</v>
      </c>
      <c r="F503" t="s">
        <v>523</v>
      </c>
    </row>
    <row r="504" spans="1:9" x14ac:dyDescent="0.2">
      <c r="E504" s="138" t="s">
        <v>2117</v>
      </c>
      <c r="F504" s="139"/>
      <c r="G504" s="157">
        <f>cgas!$J$5</f>
        <v>2.14</v>
      </c>
    </row>
    <row r="506" spans="1:9" x14ac:dyDescent="0.2">
      <c r="A506" t="s">
        <v>2118</v>
      </c>
      <c r="C506" t="s">
        <v>2060</v>
      </c>
      <c r="D506" t="s">
        <v>2081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2121</v>
      </c>
    </row>
    <row r="511" spans="1:9" x14ac:dyDescent="0.2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156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814</v>
      </c>
      <c r="D517" s="147"/>
      <c r="E517" s="575" t="s">
        <v>923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814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2117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2118</v>
      </c>
      <c r="B521"/>
      <c r="C521" t="s">
        <v>2060</v>
      </c>
      <c r="D521" t="s">
        <v>2081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2121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611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1007</v>
      </c>
      <c r="D530" s="145"/>
      <c r="E530" s="554"/>
    </row>
    <row r="532" spans="1:9" x14ac:dyDescent="0.2">
      <c r="E532" s="138" t="s">
        <v>2117</v>
      </c>
      <c r="F532" s="139"/>
      <c r="G532" s="157">
        <f>cgas!$J$5</f>
        <v>2.14</v>
      </c>
    </row>
    <row r="534" spans="1:9" x14ac:dyDescent="0.2">
      <c r="A534" t="s">
        <v>2118</v>
      </c>
      <c r="C534" t="s">
        <v>2060</v>
      </c>
      <c r="D534" t="s">
        <v>2081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2121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1689</v>
      </c>
    </row>
    <row r="541" spans="1:9" x14ac:dyDescent="0.2">
      <c r="A541" s="145" t="s">
        <v>2155</v>
      </c>
      <c r="B541" s="403">
        <v>3.37</v>
      </c>
      <c r="C541" s="146" t="s">
        <v>1673</v>
      </c>
      <c r="D541" s="145"/>
      <c r="E541" s="452" t="s">
        <v>1684</v>
      </c>
    </row>
    <row r="542" spans="1:9" x14ac:dyDescent="0.2">
      <c r="B542" s="98"/>
      <c r="C542" s="22"/>
    </row>
    <row r="543" spans="1:9" x14ac:dyDescent="0.2">
      <c r="A543" s="404" t="s">
        <v>1690</v>
      </c>
      <c r="D543" s="138" t="s">
        <v>1691</v>
      </c>
      <c r="F543" s="139"/>
      <c r="G543" s="157">
        <f>cgas!$J$5+0.02</f>
        <v>2.16</v>
      </c>
    </row>
    <row r="545" spans="1:9" x14ac:dyDescent="0.2">
      <c r="A545" t="s">
        <v>2118</v>
      </c>
      <c r="C545" t="s">
        <v>2060</v>
      </c>
      <c r="D545" t="s">
        <v>2081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2121</v>
      </c>
    </row>
    <row r="550" spans="1:9" x14ac:dyDescent="0.2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1697</v>
      </c>
    </row>
    <row r="554" spans="1:9" x14ac:dyDescent="0.2">
      <c r="A554" t="s">
        <v>1698</v>
      </c>
      <c r="D554" s="452" t="s">
        <v>1684</v>
      </c>
    </row>
    <row r="555" spans="1:9" x14ac:dyDescent="0.2">
      <c r="A555" t="s">
        <v>2102</v>
      </c>
    </row>
    <row r="557" spans="1:9" x14ac:dyDescent="0.2">
      <c r="E557" s="138" t="s">
        <v>2117</v>
      </c>
      <c r="F557" s="139"/>
      <c r="G557" s="157">
        <f>+cgas!$J$5</f>
        <v>2.14</v>
      </c>
    </row>
    <row r="559" spans="1:9" x14ac:dyDescent="0.2">
      <c r="A559" t="s">
        <v>2118</v>
      </c>
      <c r="C559" t="s">
        <v>2060</v>
      </c>
      <c r="D559" t="s">
        <v>2081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2121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1699</v>
      </c>
    </row>
    <row r="569" spans="1:9" x14ac:dyDescent="0.2">
      <c r="A569" t="s">
        <v>2102</v>
      </c>
    </row>
    <row r="570" spans="1:9" x14ac:dyDescent="0.2">
      <c r="A570" s="145">
        <v>10000</v>
      </c>
      <c r="B570" s="145">
        <v>2.75</v>
      </c>
      <c r="C570" s="146" t="s">
        <v>347</v>
      </c>
      <c r="D570" s="145"/>
      <c r="E570" s="554" t="s">
        <v>348</v>
      </c>
      <c r="F570" s="553"/>
    </row>
    <row r="572" spans="1:9" x14ac:dyDescent="0.2">
      <c r="E572" s="138" t="s">
        <v>920</v>
      </c>
      <c r="F572" s="663"/>
      <c r="G572" s="157">
        <f>+cgas!$J$5</f>
        <v>2.14</v>
      </c>
    </row>
    <row r="574" spans="1:9" x14ac:dyDescent="0.2">
      <c r="A574" t="s">
        <v>2118</v>
      </c>
      <c r="C574" t="s">
        <v>2060</v>
      </c>
      <c r="D574" t="s">
        <v>2081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2121</v>
      </c>
    </row>
    <row r="577" spans="1:9" x14ac:dyDescent="0.2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110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1095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1095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1095</v>
      </c>
      <c r="E585" s="577"/>
      <c r="F585" s="135"/>
      <c r="G585" s="539"/>
      <c r="H585" s="135"/>
    </row>
    <row r="586" spans="1:9" x14ac:dyDescent="0.2">
      <c r="A586" t="s">
        <v>2102</v>
      </c>
    </row>
    <row r="587" spans="1:9" x14ac:dyDescent="0.2">
      <c r="E587" s="138" t="s">
        <v>2117</v>
      </c>
      <c r="F587" s="139"/>
      <c r="G587" s="157">
        <f>cgas!$J$5</f>
        <v>2.14</v>
      </c>
    </row>
    <row r="589" spans="1:9" x14ac:dyDescent="0.2">
      <c r="A589" t="s">
        <v>2118</v>
      </c>
      <c r="C589" t="s">
        <v>2060</v>
      </c>
      <c r="D589" t="s">
        <v>2081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2121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2007</v>
      </c>
      <c r="B1">
        <v>0</v>
      </c>
      <c r="C1">
        <v>0</v>
      </c>
    </row>
    <row r="2" spans="1:3" x14ac:dyDescent="0.2">
      <c r="A2" t="s">
        <v>587</v>
      </c>
      <c r="B2">
        <v>0</v>
      </c>
      <c r="C2">
        <v>0</v>
      </c>
    </row>
    <row r="3" spans="1:3" x14ac:dyDescent="0.2">
      <c r="A3" t="s">
        <v>1739</v>
      </c>
      <c r="B3">
        <v>0</v>
      </c>
      <c r="C3">
        <v>0</v>
      </c>
    </row>
    <row r="4" spans="1:3" x14ac:dyDescent="0.2">
      <c r="A4" t="s">
        <v>658</v>
      </c>
      <c r="B4">
        <v>0</v>
      </c>
      <c r="C4">
        <v>0</v>
      </c>
    </row>
    <row r="5" spans="1:3" x14ac:dyDescent="0.2">
      <c r="A5" t="s">
        <v>662</v>
      </c>
      <c r="B5">
        <v>0</v>
      </c>
      <c r="C5">
        <v>0</v>
      </c>
    </row>
    <row r="6" spans="1:3" x14ac:dyDescent="0.2">
      <c r="A6" t="s">
        <v>663</v>
      </c>
      <c r="B6">
        <v>0</v>
      </c>
      <c r="C6">
        <v>0</v>
      </c>
    </row>
    <row r="7" spans="1:3" x14ac:dyDescent="0.2">
      <c r="A7" t="s">
        <v>400</v>
      </c>
      <c r="B7">
        <v>0</v>
      </c>
      <c r="C7">
        <v>0</v>
      </c>
    </row>
    <row r="8" spans="1:3" x14ac:dyDescent="0.2">
      <c r="A8" t="s">
        <v>403</v>
      </c>
      <c r="B8">
        <v>0</v>
      </c>
      <c r="C8">
        <v>0</v>
      </c>
    </row>
    <row r="9" spans="1:3" x14ac:dyDescent="0.2">
      <c r="A9" t="s">
        <v>664</v>
      </c>
      <c r="B9">
        <v>0</v>
      </c>
      <c r="C9">
        <v>0</v>
      </c>
    </row>
    <row r="10" spans="1:3" x14ac:dyDescent="0.2">
      <c r="A10" t="s">
        <v>669</v>
      </c>
      <c r="B10">
        <v>0</v>
      </c>
      <c r="C10">
        <v>0</v>
      </c>
    </row>
    <row r="11" spans="1:3" x14ac:dyDescent="0.2">
      <c r="A11" t="s">
        <v>1747</v>
      </c>
      <c r="B11">
        <v>0</v>
      </c>
      <c r="C11">
        <v>0</v>
      </c>
    </row>
    <row r="12" spans="1:3" x14ac:dyDescent="0.2">
      <c r="A12" t="s">
        <v>404</v>
      </c>
      <c r="B12">
        <v>0</v>
      </c>
      <c r="C12">
        <v>0</v>
      </c>
    </row>
    <row r="13" spans="1:3" x14ac:dyDescent="0.2">
      <c r="A13" t="s">
        <v>1749</v>
      </c>
      <c r="B13">
        <v>0</v>
      </c>
      <c r="C13">
        <v>0</v>
      </c>
    </row>
    <row r="14" spans="1:3" x14ac:dyDescent="0.2">
      <c r="A14" t="s">
        <v>898</v>
      </c>
      <c r="B14">
        <v>0</v>
      </c>
      <c r="C14">
        <v>0</v>
      </c>
    </row>
    <row r="15" spans="1:3" x14ac:dyDescent="0.2">
      <c r="A15" t="s">
        <v>1750</v>
      </c>
      <c r="B15">
        <v>0</v>
      </c>
      <c r="C15">
        <v>0</v>
      </c>
    </row>
    <row r="16" spans="1:3" x14ac:dyDescent="0.2">
      <c r="A16" t="s">
        <v>699</v>
      </c>
      <c r="B16">
        <v>0</v>
      </c>
      <c r="C16">
        <v>0</v>
      </c>
    </row>
    <row r="17" spans="1:3" x14ac:dyDescent="0.2">
      <c r="A17" t="s">
        <v>1752</v>
      </c>
      <c r="B17">
        <v>0</v>
      </c>
      <c r="C17">
        <v>0</v>
      </c>
    </row>
    <row r="18" spans="1:3" x14ac:dyDescent="0.2">
      <c r="A18" t="s">
        <v>1754</v>
      </c>
      <c r="B18">
        <v>0</v>
      </c>
      <c r="C18">
        <v>0</v>
      </c>
    </row>
    <row r="19" spans="1:3" x14ac:dyDescent="0.2">
      <c r="A19" t="s">
        <v>711</v>
      </c>
      <c r="B19">
        <v>0</v>
      </c>
      <c r="C19">
        <v>0</v>
      </c>
    </row>
    <row r="20" spans="1:3" x14ac:dyDescent="0.2">
      <c r="A20" t="s">
        <v>1755</v>
      </c>
      <c r="B20">
        <v>0</v>
      </c>
      <c r="C20">
        <v>0</v>
      </c>
    </row>
    <row r="21" spans="1:3" x14ac:dyDescent="0.2">
      <c r="A21" t="s">
        <v>1757</v>
      </c>
      <c r="B21">
        <v>0</v>
      </c>
      <c r="C21">
        <v>0</v>
      </c>
    </row>
    <row r="22" spans="1:3" x14ac:dyDescent="0.2">
      <c r="A22" t="s">
        <v>1758</v>
      </c>
      <c r="B22">
        <v>0</v>
      </c>
      <c r="C22">
        <v>0</v>
      </c>
    </row>
    <row r="23" spans="1:3" x14ac:dyDescent="0.2">
      <c r="A23" t="s">
        <v>1759</v>
      </c>
      <c r="B23">
        <v>0</v>
      </c>
      <c r="C23">
        <v>0</v>
      </c>
    </row>
    <row r="24" spans="1:3" x14ac:dyDescent="0.2">
      <c r="A24" t="s">
        <v>713</v>
      </c>
      <c r="B24">
        <v>0</v>
      </c>
      <c r="C24">
        <v>0</v>
      </c>
    </row>
    <row r="25" spans="1:3" x14ac:dyDescent="0.2">
      <c r="A25" t="s">
        <v>407</v>
      </c>
      <c r="B25">
        <v>0</v>
      </c>
      <c r="C25">
        <v>0</v>
      </c>
    </row>
    <row r="26" spans="1:3" x14ac:dyDescent="0.2">
      <c r="A26" t="s">
        <v>1760</v>
      </c>
      <c r="B26">
        <v>0</v>
      </c>
      <c r="C26">
        <v>0</v>
      </c>
    </row>
    <row r="27" spans="1:3" x14ac:dyDescent="0.2">
      <c r="A27" t="s">
        <v>1761</v>
      </c>
      <c r="B27">
        <v>0</v>
      </c>
      <c r="C27">
        <v>0</v>
      </c>
    </row>
    <row r="28" spans="1:3" x14ac:dyDescent="0.2">
      <c r="A28" t="s">
        <v>1762</v>
      </c>
      <c r="B28">
        <v>0</v>
      </c>
      <c r="C28">
        <v>0</v>
      </c>
    </row>
    <row r="29" spans="1:3" x14ac:dyDescent="0.2">
      <c r="A29" t="s">
        <v>716</v>
      </c>
      <c r="B29">
        <v>0</v>
      </c>
      <c r="C29">
        <v>0</v>
      </c>
    </row>
    <row r="30" spans="1:3" x14ac:dyDescent="0.2">
      <c r="A30" t="s">
        <v>2009</v>
      </c>
      <c r="B30">
        <v>0</v>
      </c>
      <c r="C30">
        <v>0</v>
      </c>
    </row>
    <row r="31" spans="1:3" x14ac:dyDescent="0.2">
      <c r="A31" t="s">
        <v>1763</v>
      </c>
      <c r="B31">
        <v>0</v>
      </c>
      <c r="C31">
        <v>0</v>
      </c>
    </row>
    <row r="32" spans="1:3" x14ac:dyDescent="0.2">
      <c r="A32" t="s">
        <v>718</v>
      </c>
      <c r="B32">
        <v>0</v>
      </c>
      <c r="C32">
        <v>0</v>
      </c>
    </row>
    <row r="33" spans="1:3" x14ac:dyDescent="0.2">
      <c r="A33" t="s">
        <v>1764</v>
      </c>
      <c r="B33">
        <v>0</v>
      </c>
      <c r="C33">
        <v>0</v>
      </c>
    </row>
    <row r="34" spans="1:3" x14ac:dyDescent="0.2">
      <c r="A34" t="s">
        <v>1766</v>
      </c>
      <c r="B34">
        <v>0</v>
      </c>
      <c r="C34">
        <v>0</v>
      </c>
    </row>
    <row r="35" spans="1:3" x14ac:dyDescent="0.2">
      <c r="A35" t="s">
        <v>1767</v>
      </c>
      <c r="B35">
        <v>0</v>
      </c>
      <c r="C35">
        <v>0</v>
      </c>
    </row>
    <row r="36" spans="1:3" x14ac:dyDescent="0.2">
      <c r="A36" t="s">
        <v>733</v>
      </c>
      <c r="B36">
        <v>0</v>
      </c>
      <c r="C36">
        <v>0</v>
      </c>
    </row>
    <row r="37" spans="1:3" x14ac:dyDescent="0.2">
      <c r="A37" t="s">
        <v>734</v>
      </c>
      <c r="B37">
        <v>0</v>
      </c>
      <c r="C37">
        <v>0</v>
      </c>
    </row>
    <row r="38" spans="1:3" x14ac:dyDescent="0.2">
      <c r="A38" t="s">
        <v>1770</v>
      </c>
      <c r="B38">
        <v>0</v>
      </c>
      <c r="C38">
        <v>0</v>
      </c>
    </row>
    <row r="39" spans="1:3" x14ac:dyDescent="0.2">
      <c r="A39" t="s">
        <v>738</v>
      </c>
      <c r="B39">
        <v>0</v>
      </c>
      <c r="C39">
        <v>0</v>
      </c>
    </row>
    <row r="40" spans="1:3" x14ac:dyDescent="0.2">
      <c r="A40" t="s">
        <v>739</v>
      </c>
      <c r="B40">
        <v>0</v>
      </c>
      <c r="C40">
        <v>0</v>
      </c>
    </row>
    <row r="41" spans="1:3" x14ac:dyDescent="0.2">
      <c r="A41" t="s">
        <v>1772</v>
      </c>
      <c r="B41">
        <v>0</v>
      </c>
      <c r="C41">
        <v>0</v>
      </c>
    </row>
    <row r="42" spans="1:3" x14ac:dyDescent="0.2">
      <c r="A42" t="s">
        <v>1787</v>
      </c>
      <c r="B42">
        <v>0</v>
      </c>
      <c r="C42">
        <v>0</v>
      </c>
    </row>
    <row r="43" spans="1:3" x14ac:dyDescent="0.2">
      <c r="A43" t="s">
        <v>740</v>
      </c>
      <c r="B43">
        <v>0</v>
      </c>
      <c r="C43">
        <v>0</v>
      </c>
    </row>
    <row r="44" spans="1:3" x14ac:dyDescent="0.2">
      <c r="A44" t="s">
        <v>1719</v>
      </c>
      <c r="B44">
        <v>0</v>
      </c>
      <c r="C44">
        <v>0</v>
      </c>
    </row>
    <row r="45" spans="1:3" x14ac:dyDescent="0.2">
      <c r="A45" t="s">
        <v>1788</v>
      </c>
      <c r="B45">
        <v>0</v>
      </c>
      <c r="C45">
        <v>0</v>
      </c>
    </row>
    <row r="46" spans="1:3" x14ac:dyDescent="0.2">
      <c r="A46" t="s">
        <v>1789</v>
      </c>
      <c r="B46">
        <v>0</v>
      </c>
      <c r="C46">
        <v>0</v>
      </c>
    </row>
    <row r="47" spans="1:3" x14ac:dyDescent="0.2">
      <c r="A47" t="s">
        <v>1792</v>
      </c>
      <c r="B47">
        <v>0</v>
      </c>
      <c r="C47">
        <v>0</v>
      </c>
    </row>
    <row r="48" spans="1:3" x14ac:dyDescent="0.2">
      <c r="A48" t="s">
        <v>1800</v>
      </c>
      <c r="B48">
        <v>0</v>
      </c>
      <c r="C48">
        <v>0</v>
      </c>
    </row>
    <row r="49" spans="1:3" x14ac:dyDescent="0.2">
      <c r="A49" t="s">
        <v>67</v>
      </c>
      <c r="B49">
        <v>0</v>
      </c>
      <c r="C49">
        <v>0</v>
      </c>
    </row>
    <row r="50" spans="1:3" x14ac:dyDescent="0.2">
      <c r="A50" t="s">
        <v>2010</v>
      </c>
      <c r="B50">
        <v>0</v>
      </c>
      <c r="C50">
        <v>0</v>
      </c>
    </row>
    <row r="51" spans="1:3" x14ac:dyDescent="0.2">
      <c r="A51" t="s">
        <v>138</v>
      </c>
      <c r="B51">
        <v>0</v>
      </c>
      <c r="C51">
        <v>0</v>
      </c>
    </row>
    <row r="52" spans="1:3" x14ac:dyDescent="0.2">
      <c r="A52" t="s">
        <v>140</v>
      </c>
      <c r="B52">
        <v>0</v>
      </c>
      <c r="C52">
        <v>0</v>
      </c>
    </row>
    <row r="53" spans="1:3" x14ac:dyDescent="0.2">
      <c r="A53" t="s">
        <v>68</v>
      </c>
      <c r="B53">
        <v>0</v>
      </c>
      <c r="C53">
        <v>0</v>
      </c>
    </row>
    <row r="54" spans="1:3" x14ac:dyDescent="0.2">
      <c r="A54" t="s">
        <v>1591</v>
      </c>
      <c r="B54">
        <v>0</v>
      </c>
      <c r="C54">
        <v>0</v>
      </c>
    </row>
    <row r="55" spans="1:3" x14ac:dyDescent="0.2">
      <c r="A55" t="s">
        <v>69</v>
      </c>
      <c r="B55">
        <v>0</v>
      </c>
      <c r="C55">
        <v>0</v>
      </c>
    </row>
    <row r="56" spans="1:3" x14ac:dyDescent="0.2">
      <c r="A56" t="s">
        <v>761</v>
      </c>
      <c r="B56">
        <v>0</v>
      </c>
      <c r="C56">
        <v>0</v>
      </c>
    </row>
    <row r="57" spans="1:3" x14ac:dyDescent="0.2">
      <c r="A57" t="s">
        <v>176</v>
      </c>
      <c r="B57">
        <v>0</v>
      </c>
      <c r="C57">
        <v>0</v>
      </c>
    </row>
    <row r="58" spans="1:3" x14ac:dyDescent="0.2">
      <c r="A58" t="s">
        <v>178</v>
      </c>
      <c r="B58">
        <v>0</v>
      </c>
      <c r="C58">
        <v>0</v>
      </c>
    </row>
    <row r="59" spans="1:3" x14ac:dyDescent="0.2">
      <c r="A59" t="s">
        <v>179</v>
      </c>
      <c r="B59">
        <v>0</v>
      </c>
      <c r="C59">
        <v>0</v>
      </c>
    </row>
    <row r="60" spans="1:3" x14ac:dyDescent="0.2">
      <c r="A60" t="s">
        <v>180</v>
      </c>
      <c r="B60">
        <v>0</v>
      </c>
      <c r="C60">
        <v>0</v>
      </c>
    </row>
    <row r="61" spans="1:3" x14ac:dyDescent="0.2">
      <c r="A61" t="s">
        <v>181</v>
      </c>
      <c r="B61">
        <v>0</v>
      </c>
      <c r="C61">
        <v>0</v>
      </c>
    </row>
    <row r="62" spans="1:3" x14ac:dyDescent="0.2">
      <c r="A62" t="s">
        <v>182</v>
      </c>
      <c r="B62">
        <v>0</v>
      </c>
      <c r="C62">
        <v>0</v>
      </c>
    </row>
    <row r="63" spans="1:3" x14ac:dyDescent="0.2">
      <c r="A63" t="s">
        <v>1801</v>
      </c>
      <c r="B63">
        <v>0</v>
      </c>
      <c r="C63">
        <v>0</v>
      </c>
    </row>
    <row r="64" spans="1:3" x14ac:dyDescent="0.2">
      <c r="A64" t="s">
        <v>1802</v>
      </c>
      <c r="B64">
        <v>0</v>
      </c>
      <c r="C64">
        <v>0</v>
      </c>
    </row>
    <row r="65" spans="1:3" x14ac:dyDescent="0.2">
      <c r="A65" t="s">
        <v>1803</v>
      </c>
      <c r="B65">
        <v>0</v>
      </c>
      <c r="C65">
        <v>0</v>
      </c>
    </row>
    <row r="66" spans="1:3" x14ac:dyDescent="0.2">
      <c r="A66" t="s">
        <v>1806</v>
      </c>
      <c r="B66">
        <v>0</v>
      </c>
      <c r="C66">
        <v>0</v>
      </c>
    </row>
    <row r="67" spans="1:3" x14ac:dyDescent="0.2">
      <c r="A67" t="s">
        <v>1808</v>
      </c>
      <c r="B67">
        <v>0</v>
      </c>
      <c r="C67">
        <v>0</v>
      </c>
    </row>
    <row r="68" spans="1:3" x14ac:dyDescent="0.2">
      <c r="A68" t="s">
        <v>1809</v>
      </c>
      <c r="B68">
        <v>0</v>
      </c>
      <c r="C68">
        <v>0</v>
      </c>
    </row>
    <row r="69" spans="1:3" x14ac:dyDescent="0.2">
      <c r="A69" t="s">
        <v>1810</v>
      </c>
      <c r="B69">
        <v>0</v>
      </c>
      <c r="C69">
        <v>0</v>
      </c>
    </row>
    <row r="70" spans="1:3" x14ac:dyDescent="0.2">
      <c r="A70" t="s">
        <v>1722</v>
      </c>
      <c r="B70">
        <v>0</v>
      </c>
      <c r="C70">
        <v>0</v>
      </c>
    </row>
    <row r="71" spans="1:3" x14ac:dyDescent="0.2">
      <c r="A71" t="s">
        <v>1811</v>
      </c>
      <c r="B71">
        <v>0</v>
      </c>
      <c r="C71">
        <v>0</v>
      </c>
    </row>
    <row r="72" spans="1:3" x14ac:dyDescent="0.2">
      <c r="A72" t="s">
        <v>1813</v>
      </c>
      <c r="B72">
        <v>0</v>
      </c>
      <c r="C72">
        <v>0</v>
      </c>
    </row>
    <row r="73" spans="1:3" x14ac:dyDescent="0.2">
      <c r="A73" t="s">
        <v>1815</v>
      </c>
      <c r="B73">
        <v>0</v>
      </c>
      <c r="C73">
        <v>0</v>
      </c>
    </row>
    <row r="74" spans="1:3" x14ac:dyDescent="0.2">
      <c r="A74" t="s">
        <v>1816</v>
      </c>
      <c r="B74">
        <v>0</v>
      </c>
      <c r="C74">
        <v>0</v>
      </c>
    </row>
    <row r="75" spans="1:3" x14ac:dyDescent="0.2">
      <c r="A75" t="s">
        <v>1817</v>
      </c>
      <c r="B75">
        <v>0</v>
      </c>
      <c r="C75">
        <v>0</v>
      </c>
    </row>
    <row r="76" spans="1:3" x14ac:dyDescent="0.2">
      <c r="A76" t="s">
        <v>1819</v>
      </c>
      <c r="B76">
        <v>0</v>
      </c>
      <c r="C76">
        <v>0</v>
      </c>
    </row>
    <row r="77" spans="1:3" x14ac:dyDescent="0.2">
      <c r="A77" t="s">
        <v>1553</v>
      </c>
      <c r="B77">
        <v>0</v>
      </c>
      <c r="C77">
        <v>0</v>
      </c>
    </row>
    <row r="78" spans="1:3" x14ac:dyDescent="0.2">
      <c r="A78" t="s">
        <v>1554</v>
      </c>
      <c r="B78">
        <v>0</v>
      </c>
      <c r="C78">
        <v>0</v>
      </c>
    </row>
    <row r="79" spans="1:3" x14ac:dyDescent="0.2">
      <c r="A79" t="s">
        <v>1193</v>
      </c>
      <c r="B79">
        <v>0</v>
      </c>
      <c r="C79">
        <v>0</v>
      </c>
    </row>
    <row r="80" spans="1:3" x14ac:dyDescent="0.2">
      <c r="A80" t="s">
        <v>586</v>
      </c>
      <c r="B80">
        <v>0</v>
      </c>
      <c r="C80">
        <v>0</v>
      </c>
    </row>
    <row r="81" spans="1:3" x14ac:dyDescent="0.2">
      <c r="A81" t="s">
        <v>1590</v>
      </c>
      <c r="B81">
        <v>0</v>
      </c>
      <c r="C81">
        <v>0</v>
      </c>
    </row>
    <row r="82" spans="1:3" x14ac:dyDescent="0.2">
      <c r="A82" t="s">
        <v>1194</v>
      </c>
      <c r="B82">
        <v>0</v>
      </c>
      <c r="C82">
        <v>0</v>
      </c>
    </row>
    <row r="83" spans="1:3" x14ac:dyDescent="0.2">
      <c r="A83" t="s">
        <v>238</v>
      </c>
      <c r="B83">
        <v>0</v>
      </c>
      <c r="C83">
        <v>0</v>
      </c>
    </row>
    <row r="84" spans="1:3" x14ac:dyDescent="0.2">
      <c r="A84" t="s">
        <v>788</v>
      </c>
      <c r="B84">
        <v>0</v>
      </c>
      <c r="C84">
        <v>0</v>
      </c>
    </row>
    <row r="85" spans="1:3" x14ac:dyDescent="0.2">
      <c r="A85" t="s">
        <v>789</v>
      </c>
      <c r="B85">
        <v>0</v>
      </c>
      <c r="C85">
        <v>0</v>
      </c>
    </row>
    <row r="86" spans="1:3" x14ac:dyDescent="0.2">
      <c r="A86" t="s">
        <v>1821</v>
      </c>
      <c r="B86">
        <v>0</v>
      </c>
      <c r="C86">
        <v>0</v>
      </c>
    </row>
    <row r="87" spans="1:3" x14ac:dyDescent="0.2">
      <c r="A87" t="s">
        <v>1823</v>
      </c>
      <c r="B87">
        <v>0</v>
      </c>
      <c r="C87">
        <v>0</v>
      </c>
    </row>
    <row r="88" spans="1:3" x14ac:dyDescent="0.2">
      <c r="A88" t="s">
        <v>1826</v>
      </c>
      <c r="B88">
        <v>0</v>
      </c>
      <c r="C88">
        <v>0</v>
      </c>
    </row>
    <row r="89" spans="1:3" x14ac:dyDescent="0.2">
      <c r="A89" t="s">
        <v>759</v>
      </c>
      <c r="B89">
        <v>0</v>
      </c>
      <c r="C89">
        <v>0</v>
      </c>
    </row>
    <row r="90" spans="1:3" x14ac:dyDescent="0.2">
      <c r="A90" t="s">
        <v>1828</v>
      </c>
      <c r="B90">
        <v>0</v>
      </c>
      <c r="C90">
        <v>0</v>
      </c>
    </row>
    <row r="91" spans="1:3" x14ac:dyDescent="0.2">
      <c r="A91" t="s">
        <v>1830</v>
      </c>
      <c r="B91">
        <v>0</v>
      </c>
      <c r="C91">
        <v>0</v>
      </c>
    </row>
    <row r="92" spans="1:3" x14ac:dyDescent="0.2">
      <c r="A92" t="s">
        <v>1832</v>
      </c>
      <c r="B92">
        <v>0</v>
      </c>
      <c r="C92">
        <v>0</v>
      </c>
    </row>
    <row r="93" spans="1:3" x14ac:dyDescent="0.2">
      <c r="A93" t="s">
        <v>1838</v>
      </c>
      <c r="B93">
        <v>0</v>
      </c>
      <c r="C93">
        <v>0</v>
      </c>
    </row>
    <row r="94" spans="1:3" x14ac:dyDescent="0.2">
      <c r="A94" t="s">
        <v>1839</v>
      </c>
      <c r="B94">
        <v>0</v>
      </c>
      <c r="C94">
        <v>0</v>
      </c>
    </row>
    <row r="95" spans="1:3" x14ac:dyDescent="0.2">
      <c r="A95" t="s">
        <v>1842</v>
      </c>
      <c r="B95">
        <v>0</v>
      </c>
      <c r="C95">
        <v>0</v>
      </c>
    </row>
    <row r="96" spans="1:3" x14ac:dyDescent="0.2">
      <c r="A96" t="s">
        <v>1906</v>
      </c>
      <c r="B96">
        <v>0</v>
      </c>
      <c r="C96">
        <v>0</v>
      </c>
    </row>
    <row r="97" spans="1:3" x14ac:dyDescent="0.2">
      <c r="A97" t="s">
        <v>1908</v>
      </c>
      <c r="B97">
        <v>0</v>
      </c>
      <c r="C97">
        <v>0</v>
      </c>
    </row>
    <row r="98" spans="1:3" x14ac:dyDescent="0.2">
      <c r="A98" t="s">
        <v>1909</v>
      </c>
      <c r="B98">
        <v>0</v>
      </c>
      <c r="C98">
        <v>0</v>
      </c>
    </row>
    <row r="99" spans="1:3" x14ac:dyDescent="0.2">
      <c r="A99" t="s">
        <v>1911</v>
      </c>
      <c r="B99">
        <v>0</v>
      </c>
      <c r="C99">
        <v>0</v>
      </c>
    </row>
    <row r="100" spans="1:3" x14ac:dyDescent="0.2">
      <c r="A100" t="s">
        <v>2011</v>
      </c>
      <c r="B100">
        <v>0</v>
      </c>
      <c r="C100">
        <v>0</v>
      </c>
    </row>
    <row r="101" spans="1:3" x14ac:dyDescent="0.2">
      <c r="A101" t="s">
        <v>700</v>
      </c>
      <c r="B101">
        <v>0</v>
      </c>
      <c r="C101">
        <v>0</v>
      </c>
    </row>
    <row r="102" spans="1:3" x14ac:dyDescent="0.2">
      <c r="A102" t="s">
        <v>677</v>
      </c>
      <c r="B102">
        <v>0</v>
      </c>
      <c r="C102">
        <v>0</v>
      </c>
    </row>
    <row r="103" spans="1:3" x14ac:dyDescent="0.2">
      <c r="A103" t="s">
        <v>1913</v>
      </c>
      <c r="B103">
        <v>0</v>
      </c>
      <c r="C103">
        <v>0</v>
      </c>
    </row>
    <row r="104" spans="1:3" x14ac:dyDescent="0.2">
      <c r="A104" t="s">
        <v>1723</v>
      </c>
      <c r="B104">
        <v>0</v>
      </c>
      <c r="C104">
        <v>0</v>
      </c>
    </row>
    <row r="105" spans="1:3" x14ac:dyDescent="0.2">
      <c r="A105" t="s">
        <v>1914</v>
      </c>
      <c r="B105">
        <v>0</v>
      </c>
      <c r="C105">
        <v>0</v>
      </c>
    </row>
    <row r="106" spans="1:3" x14ac:dyDescent="0.2">
      <c r="A106" t="s">
        <v>1915</v>
      </c>
      <c r="B106">
        <v>0</v>
      </c>
      <c r="C106">
        <v>0</v>
      </c>
    </row>
    <row r="107" spans="1:3" x14ac:dyDescent="0.2">
      <c r="A107" t="s">
        <v>1917</v>
      </c>
      <c r="B107">
        <v>0</v>
      </c>
      <c r="C107">
        <v>0</v>
      </c>
    </row>
    <row r="108" spans="1:3" x14ac:dyDescent="0.2">
      <c r="A108" t="s">
        <v>1919</v>
      </c>
      <c r="B108">
        <v>0</v>
      </c>
      <c r="C108">
        <v>0</v>
      </c>
    </row>
    <row r="109" spans="1:3" x14ac:dyDescent="0.2">
      <c r="A109" t="s">
        <v>683</v>
      </c>
      <c r="B109">
        <v>0</v>
      </c>
      <c r="C109">
        <v>0</v>
      </c>
    </row>
    <row r="110" spans="1:3" x14ac:dyDescent="0.2">
      <c r="A110" t="s">
        <v>684</v>
      </c>
      <c r="B110">
        <v>0</v>
      </c>
      <c r="C110">
        <v>0</v>
      </c>
    </row>
    <row r="111" spans="1:3" x14ac:dyDescent="0.2">
      <c r="A111" t="s">
        <v>893</v>
      </c>
      <c r="B111">
        <v>0</v>
      </c>
      <c r="C111">
        <v>0</v>
      </c>
    </row>
    <row r="112" spans="1:3" x14ac:dyDescent="0.2">
      <c r="A112" t="s">
        <v>686</v>
      </c>
      <c r="B112">
        <v>0</v>
      </c>
      <c r="C112">
        <v>0</v>
      </c>
    </row>
    <row r="113" spans="1:3" x14ac:dyDescent="0.2">
      <c r="A113" t="s">
        <v>685</v>
      </c>
      <c r="B113">
        <v>0</v>
      </c>
      <c r="C113">
        <v>0</v>
      </c>
    </row>
    <row r="114" spans="1:3" x14ac:dyDescent="0.2">
      <c r="A114" t="s">
        <v>687</v>
      </c>
      <c r="B114">
        <v>0</v>
      </c>
      <c r="C114">
        <v>0</v>
      </c>
    </row>
    <row r="115" spans="1:3" x14ac:dyDescent="0.2">
      <c r="A115" t="s">
        <v>680</v>
      </c>
      <c r="B115">
        <v>0</v>
      </c>
      <c r="C115">
        <v>0</v>
      </c>
    </row>
    <row r="116" spans="1:3" x14ac:dyDescent="0.2">
      <c r="A116" t="s">
        <v>689</v>
      </c>
      <c r="B116">
        <v>0</v>
      </c>
      <c r="C116">
        <v>0</v>
      </c>
    </row>
    <row r="117" spans="1:3" x14ac:dyDescent="0.2">
      <c r="A117" t="s">
        <v>688</v>
      </c>
      <c r="B117">
        <v>0</v>
      </c>
      <c r="C117">
        <v>0</v>
      </c>
    </row>
    <row r="118" spans="1:3" x14ac:dyDescent="0.2">
      <c r="A118" t="s">
        <v>691</v>
      </c>
      <c r="B118">
        <v>0</v>
      </c>
      <c r="C118">
        <v>0</v>
      </c>
    </row>
    <row r="119" spans="1:3" x14ac:dyDescent="0.2">
      <c r="A119" t="s">
        <v>704</v>
      </c>
      <c r="B119">
        <v>0</v>
      </c>
      <c r="C119">
        <v>0</v>
      </c>
    </row>
    <row r="120" spans="1:3" x14ac:dyDescent="0.2">
      <c r="A120" t="s">
        <v>692</v>
      </c>
      <c r="B120">
        <v>0</v>
      </c>
      <c r="C120">
        <v>0</v>
      </c>
    </row>
    <row r="121" spans="1:3" x14ac:dyDescent="0.2">
      <c r="A121" t="s">
        <v>710</v>
      </c>
      <c r="B121">
        <v>0</v>
      </c>
      <c r="C121">
        <v>0</v>
      </c>
    </row>
    <row r="122" spans="1:3" x14ac:dyDescent="0.2">
      <c r="A122" t="s">
        <v>674</v>
      </c>
      <c r="B122">
        <v>0</v>
      </c>
      <c r="C122">
        <v>0</v>
      </c>
    </row>
    <row r="123" spans="1:3" x14ac:dyDescent="0.2">
      <c r="A123" t="s">
        <v>693</v>
      </c>
      <c r="B123">
        <v>0</v>
      </c>
      <c r="C123">
        <v>0</v>
      </c>
    </row>
    <row r="124" spans="1:3" x14ac:dyDescent="0.2">
      <c r="A124" t="s">
        <v>694</v>
      </c>
      <c r="B124">
        <v>0</v>
      </c>
      <c r="C124">
        <v>0</v>
      </c>
    </row>
    <row r="125" spans="1:3" x14ac:dyDescent="0.2">
      <c r="A125" t="s">
        <v>701</v>
      </c>
      <c r="B125">
        <v>0</v>
      </c>
      <c r="C125">
        <v>0</v>
      </c>
    </row>
    <row r="126" spans="1:3" x14ac:dyDescent="0.2">
      <c r="A126" t="s">
        <v>1920</v>
      </c>
      <c r="B126">
        <v>0</v>
      </c>
      <c r="C126">
        <v>0</v>
      </c>
    </row>
    <row r="127" spans="1:3" x14ac:dyDescent="0.2">
      <c r="A127" t="s">
        <v>1921</v>
      </c>
      <c r="B127">
        <v>0</v>
      </c>
      <c r="C127">
        <v>0</v>
      </c>
    </row>
    <row r="128" spans="1:3" x14ac:dyDescent="0.2">
      <c r="A128" t="s">
        <v>1922</v>
      </c>
      <c r="B128">
        <v>0</v>
      </c>
      <c r="C128">
        <v>0</v>
      </c>
    </row>
    <row r="129" spans="1:3" x14ac:dyDescent="0.2">
      <c r="A129" t="s">
        <v>1923</v>
      </c>
      <c r="B129">
        <v>0</v>
      </c>
      <c r="C129">
        <v>0</v>
      </c>
    </row>
    <row r="130" spans="1:3" x14ac:dyDescent="0.2">
      <c r="A130" t="s">
        <v>1924</v>
      </c>
      <c r="B130">
        <v>0</v>
      </c>
      <c r="C130">
        <v>0</v>
      </c>
    </row>
    <row r="131" spans="1:3" x14ac:dyDescent="0.2">
      <c r="A131" t="s">
        <v>1925</v>
      </c>
      <c r="B131">
        <v>0</v>
      </c>
      <c r="C131">
        <v>0</v>
      </c>
    </row>
    <row r="132" spans="1:3" x14ac:dyDescent="0.2">
      <c r="A132" t="s">
        <v>1926</v>
      </c>
      <c r="B132">
        <v>0</v>
      </c>
      <c r="C132">
        <v>0</v>
      </c>
    </row>
    <row r="133" spans="1:3" x14ac:dyDescent="0.2">
      <c r="A133" t="s">
        <v>705</v>
      </c>
      <c r="B133">
        <v>0</v>
      </c>
      <c r="C133">
        <v>0</v>
      </c>
    </row>
    <row r="134" spans="1:3" x14ac:dyDescent="0.2">
      <c r="A134" t="s">
        <v>697</v>
      </c>
      <c r="B134">
        <v>0</v>
      </c>
      <c r="C134">
        <v>0</v>
      </c>
    </row>
    <row r="135" spans="1:3" x14ac:dyDescent="0.2">
      <c r="A135" t="s">
        <v>760</v>
      </c>
      <c r="B135">
        <v>0</v>
      </c>
      <c r="C135">
        <v>0</v>
      </c>
    </row>
    <row r="136" spans="1:3" x14ac:dyDescent="0.2">
      <c r="A136" t="s">
        <v>762</v>
      </c>
      <c r="B136">
        <v>0</v>
      </c>
      <c r="C136">
        <v>0</v>
      </c>
    </row>
    <row r="137" spans="1:3" x14ac:dyDescent="0.2">
      <c r="A137" t="s">
        <v>763</v>
      </c>
      <c r="B137">
        <v>0</v>
      </c>
      <c r="C137">
        <v>0</v>
      </c>
    </row>
    <row r="138" spans="1:3" x14ac:dyDescent="0.2">
      <c r="A138" t="s">
        <v>749</v>
      </c>
      <c r="B138">
        <v>0</v>
      </c>
      <c r="C138">
        <v>0</v>
      </c>
    </row>
    <row r="139" spans="1:3" x14ac:dyDescent="0.2">
      <c r="A139" t="s">
        <v>764</v>
      </c>
      <c r="B139">
        <v>0</v>
      </c>
      <c r="C139">
        <v>0</v>
      </c>
    </row>
    <row r="140" spans="1:3" x14ac:dyDescent="0.2">
      <c r="A140" t="s">
        <v>748</v>
      </c>
      <c r="B140">
        <v>0</v>
      </c>
      <c r="C140">
        <v>0</v>
      </c>
    </row>
    <row r="141" spans="1:3" x14ac:dyDescent="0.2">
      <c r="A141" t="s">
        <v>745</v>
      </c>
      <c r="B141">
        <v>0</v>
      </c>
      <c r="C141">
        <v>0</v>
      </c>
    </row>
    <row r="142" spans="1:3" x14ac:dyDescent="0.2">
      <c r="A142" t="s">
        <v>765</v>
      </c>
      <c r="B142">
        <v>0</v>
      </c>
      <c r="C142">
        <v>0</v>
      </c>
    </row>
    <row r="143" spans="1:3" x14ac:dyDescent="0.2">
      <c r="A143" t="s">
        <v>766</v>
      </c>
      <c r="B143">
        <v>0</v>
      </c>
      <c r="C143">
        <v>0</v>
      </c>
    </row>
    <row r="144" spans="1:3" x14ac:dyDescent="0.2">
      <c r="A144" t="s">
        <v>752</v>
      </c>
      <c r="B144">
        <v>0</v>
      </c>
      <c r="C144">
        <v>0</v>
      </c>
    </row>
    <row r="145" spans="1:3" x14ac:dyDescent="0.2">
      <c r="A145" t="s">
        <v>753</v>
      </c>
      <c r="B145">
        <v>0</v>
      </c>
      <c r="C145">
        <v>0</v>
      </c>
    </row>
    <row r="146" spans="1:3" x14ac:dyDescent="0.2">
      <c r="A146" t="s">
        <v>757</v>
      </c>
      <c r="B146">
        <v>0</v>
      </c>
      <c r="C146">
        <v>0</v>
      </c>
    </row>
    <row r="147" spans="1:3" x14ac:dyDescent="0.2">
      <c r="A147" t="s">
        <v>756</v>
      </c>
      <c r="B147">
        <v>0</v>
      </c>
      <c r="C147">
        <v>0</v>
      </c>
    </row>
    <row r="148" spans="1:3" x14ac:dyDescent="0.2">
      <c r="A148" t="s">
        <v>755</v>
      </c>
      <c r="B148">
        <v>0</v>
      </c>
      <c r="C148">
        <v>0</v>
      </c>
    </row>
    <row r="149" spans="1:3" x14ac:dyDescent="0.2">
      <c r="A149" t="s">
        <v>405</v>
      </c>
      <c r="B149">
        <v>0</v>
      </c>
      <c r="C149">
        <v>0</v>
      </c>
    </row>
    <row r="150" spans="1:3" x14ac:dyDescent="0.2">
      <c r="A150" t="s">
        <v>406</v>
      </c>
      <c r="B150">
        <v>0</v>
      </c>
      <c r="C150">
        <v>0</v>
      </c>
    </row>
    <row r="151" spans="1:3" x14ac:dyDescent="0.2">
      <c r="A151" t="s">
        <v>690</v>
      </c>
      <c r="B151">
        <v>0</v>
      </c>
      <c r="C151">
        <v>0</v>
      </c>
    </row>
    <row r="152" spans="1:3" x14ac:dyDescent="0.2">
      <c r="A152" t="s">
        <v>707</v>
      </c>
      <c r="B152">
        <v>0</v>
      </c>
      <c r="C152">
        <v>0</v>
      </c>
    </row>
    <row r="153" spans="1:3" x14ac:dyDescent="0.2">
      <c r="A153" t="s">
        <v>1927</v>
      </c>
      <c r="B153">
        <v>0</v>
      </c>
      <c r="C153">
        <v>0</v>
      </c>
    </row>
    <row r="154" spans="1:3" x14ac:dyDescent="0.2">
      <c r="A154" t="s">
        <v>2014</v>
      </c>
      <c r="B154">
        <v>0</v>
      </c>
      <c r="C154">
        <v>0</v>
      </c>
    </row>
    <row r="155" spans="1:3" x14ac:dyDescent="0.2">
      <c r="A155" t="s">
        <v>1928</v>
      </c>
      <c r="B155">
        <v>0</v>
      </c>
      <c r="C155">
        <v>0</v>
      </c>
    </row>
    <row r="156" spans="1:3" x14ac:dyDescent="0.2">
      <c r="A156" t="s">
        <v>408</v>
      </c>
      <c r="B156">
        <v>0</v>
      </c>
      <c r="C156">
        <v>0</v>
      </c>
    </row>
    <row r="157" spans="1:3" x14ac:dyDescent="0.2">
      <c r="A157" t="s">
        <v>409</v>
      </c>
      <c r="B157">
        <v>0</v>
      </c>
      <c r="C157">
        <v>0</v>
      </c>
    </row>
    <row r="158" spans="1:3" x14ac:dyDescent="0.2">
      <c r="A158" t="s">
        <v>1929</v>
      </c>
      <c r="B158">
        <v>0</v>
      </c>
      <c r="C158">
        <v>0</v>
      </c>
    </row>
    <row r="159" spans="1:3" x14ac:dyDescent="0.2">
      <c r="A159" t="s">
        <v>1930</v>
      </c>
      <c r="B159">
        <v>0</v>
      </c>
      <c r="C159">
        <v>0</v>
      </c>
    </row>
    <row r="160" spans="1:3" x14ac:dyDescent="0.2">
      <c r="A160" t="s">
        <v>1933</v>
      </c>
      <c r="B160">
        <v>0</v>
      </c>
      <c r="C160">
        <v>0</v>
      </c>
    </row>
    <row r="161" spans="1:3" x14ac:dyDescent="0.2">
      <c r="A161" t="s">
        <v>1934</v>
      </c>
      <c r="B161">
        <v>0</v>
      </c>
      <c r="C161">
        <v>0</v>
      </c>
    </row>
    <row r="162" spans="1:3" x14ac:dyDescent="0.2">
      <c r="A162" t="s">
        <v>1941</v>
      </c>
      <c r="B162">
        <v>0</v>
      </c>
      <c r="C162">
        <v>0</v>
      </c>
    </row>
    <row r="163" spans="1:3" x14ac:dyDescent="0.2">
      <c r="A163" t="s">
        <v>1942</v>
      </c>
      <c r="B163">
        <v>0</v>
      </c>
      <c r="C163">
        <v>0</v>
      </c>
    </row>
    <row r="164" spans="1:3" x14ac:dyDescent="0.2">
      <c r="A164" t="s">
        <v>1943</v>
      </c>
      <c r="B164">
        <v>0</v>
      </c>
      <c r="C164">
        <v>0</v>
      </c>
    </row>
    <row r="165" spans="1:3" x14ac:dyDescent="0.2">
      <c r="A165" t="s">
        <v>1944</v>
      </c>
      <c r="B165">
        <v>0</v>
      </c>
      <c r="C165">
        <v>0</v>
      </c>
    </row>
    <row r="166" spans="1:3" x14ac:dyDescent="0.2">
      <c r="A166" t="s">
        <v>410</v>
      </c>
      <c r="B166">
        <v>0</v>
      </c>
      <c r="C166">
        <v>0</v>
      </c>
    </row>
    <row r="167" spans="1:3" x14ac:dyDescent="0.2">
      <c r="A167" t="s">
        <v>1949</v>
      </c>
      <c r="B167">
        <v>0</v>
      </c>
      <c r="C167">
        <v>0</v>
      </c>
    </row>
    <row r="168" spans="1:3" x14ac:dyDescent="0.2">
      <c r="A168" t="s">
        <v>673</v>
      </c>
      <c r="B168">
        <v>0</v>
      </c>
      <c r="C168">
        <v>0</v>
      </c>
    </row>
    <row r="169" spans="1:3" x14ac:dyDescent="0.2">
      <c r="A169" t="s">
        <v>413</v>
      </c>
      <c r="B169">
        <v>0</v>
      </c>
      <c r="C169">
        <v>0</v>
      </c>
    </row>
    <row r="170" spans="1:3" x14ac:dyDescent="0.2">
      <c r="A170" t="s">
        <v>1950</v>
      </c>
      <c r="B170">
        <v>0</v>
      </c>
      <c r="C170">
        <v>0</v>
      </c>
    </row>
    <row r="171" spans="1:3" x14ac:dyDescent="0.2">
      <c r="A171" t="s">
        <v>415</v>
      </c>
      <c r="B171">
        <v>0</v>
      </c>
      <c r="C171">
        <v>0</v>
      </c>
    </row>
    <row r="172" spans="1:3" x14ac:dyDescent="0.2">
      <c r="A172" t="s">
        <v>1951</v>
      </c>
      <c r="B172">
        <v>0</v>
      </c>
      <c r="C172">
        <v>0</v>
      </c>
    </row>
    <row r="173" spans="1:3" x14ac:dyDescent="0.2">
      <c r="A173" t="s">
        <v>695</v>
      </c>
      <c r="B173">
        <v>0</v>
      </c>
      <c r="C173">
        <v>0</v>
      </c>
    </row>
    <row r="174" spans="1:3" x14ac:dyDescent="0.2">
      <c r="A174" t="s">
        <v>1952</v>
      </c>
      <c r="B174">
        <v>0</v>
      </c>
      <c r="C174">
        <v>0</v>
      </c>
    </row>
    <row r="175" spans="1:3" x14ac:dyDescent="0.2">
      <c r="A175" t="s">
        <v>2015</v>
      </c>
      <c r="B175">
        <v>0</v>
      </c>
      <c r="C175">
        <v>0</v>
      </c>
    </row>
    <row r="176" spans="1:3" x14ac:dyDescent="0.2">
      <c r="A176" t="s">
        <v>1954</v>
      </c>
      <c r="B176">
        <v>0</v>
      </c>
      <c r="C176">
        <v>0</v>
      </c>
    </row>
    <row r="177" spans="1:3" x14ac:dyDescent="0.2">
      <c r="A177" t="s">
        <v>747</v>
      </c>
      <c r="B177">
        <v>0</v>
      </c>
      <c r="C177">
        <v>0</v>
      </c>
    </row>
    <row r="178" spans="1:3" x14ac:dyDescent="0.2">
      <c r="A178" t="s">
        <v>2016</v>
      </c>
      <c r="B178">
        <v>0</v>
      </c>
      <c r="C178">
        <v>0</v>
      </c>
    </row>
    <row r="179" spans="1:3" x14ac:dyDescent="0.2">
      <c r="A179" t="s">
        <v>411</v>
      </c>
      <c r="B179">
        <v>0</v>
      </c>
      <c r="C179">
        <v>0</v>
      </c>
    </row>
    <row r="180" spans="1:3" x14ac:dyDescent="0.2">
      <c r="A180" t="s">
        <v>1955</v>
      </c>
      <c r="B180">
        <v>0</v>
      </c>
      <c r="C180">
        <v>0</v>
      </c>
    </row>
    <row r="181" spans="1:3" x14ac:dyDescent="0.2">
      <c r="A181" t="s">
        <v>1957</v>
      </c>
      <c r="B181">
        <v>0</v>
      </c>
      <c r="C181">
        <v>0</v>
      </c>
    </row>
    <row r="182" spans="1:3" x14ac:dyDescent="0.2">
      <c r="A182" t="s">
        <v>1959</v>
      </c>
      <c r="B182">
        <v>0</v>
      </c>
      <c r="C182">
        <v>0</v>
      </c>
    </row>
    <row r="183" spans="1:3" x14ac:dyDescent="0.2">
      <c r="A183" t="s">
        <v>1960</v>
      </c>
      <c r="B183">
        <v>0</v>
      </c>
      <c r="C183">
        <v>0</v>
      </c>
    </row>
    <row r="184" spans="1:3" x14ac:dyDescent="0.2">
      <c r="A184" t="s">
        <v>1962</v>
      </c>
      <c r="B184">
        <v>0</v>
      </c>
      <c r="C184">
        <v>0</v>
      </c>
    </row>
    <row r="185" spans="1:3" x14ac:dyDescent="0.2">
      <c r="A185" t="s">
        <v>1964</v>
      </c>
      <c r="B185">
        <v>0</v>
      </c>
      <c r="C185">
        <v>0</v>
      </c>
    </row>
    <row r="186" spans="1:3" x14ac:dyDescent="0.2">
      <c r="A186" t="s">
        <v>1966</v>
      </c>
      <c r="B186">
        <v>0</v>
      </c>
      <c r="C186">
        <v>0</v>
      </c>
    </row>
    <row r="187" spans="1:3" x14ac:dyDescent="0.2">
      <c r="A187" t="s">
        <v>1967</v>
      </c>
      <c r="B187">
        <v>0</v>
      </c>
      <c r="C187">
        <v>0</v>
      </c>
    </row>
    <row r="188" spans="1:3" x14ac:dyDescent="0.2">
      <c r="A188" t="s">
        <v>1730</v>
      </c>
      <c r="B188">
        <v>0</v>
      </c>
      <c r="C188">
        <v>0</v>
      </c>
    </row>
    <row r="189" spans="1:3" x14ac:dyDescent="0.2">
      <c r="A189" t="s">
        <v>671</v>
      </c>
      <c r="B189">
        <v>0</v>
      </c>
      <c r="C189">
        <v>0</v>
      </c>
    </row>
    <row r="190" spans="1:3" x14ac:dyDescent="0.2">
      <c r="A190" t="s">
        <v>1732</v>
      </c>
      <c r="B190">
        <v>0</v>
      </c>
      <c r="C190">
        <v>0</v>
      </c>
    </row>
    <row r="191" spans="1:3" x14ac:dyDescent="0.2">
      <c r="A191" t="s">
        <v>1968</v>
      </c>
      <c r="B191">
        <v>0</v>
      </c>
      <c r="C191">
        <v>0</v>
      </c>
    </row>
    <row r="192" spans="1:3" x14ac:dyDescent="0.2">
      <c r="A192" t="s">
        <v>1969</v>
      </c>
      <c r="B192">
        <v>0</v>
      </c>
      <c r="C192">
        <v>0</v>
      </c>
    </row>
    <row r="193" spans="1:3" x14ac:dyDescent="0.2">
      <c r="A193" t="s">
        <v>1970</v>
      </c>
      <c r="B193">
        <v>0</v>
      </c>
      <c r="C193">
        <v>0</v>
      </c>
    </row>
    <row r="194" spans="1:3" x14ac:dyDescent="0.2">
      <c r="A194" t="s">
        <v>1728</v>
      </c>
      <c r="B194">
        <v>0</v>
      </c>
      <c r="C194">
        <v>0</v>
      </c>
    </row>
    <row r="195" spans="1:3" x14ac:dyDescent="0.2">
      <c r="A195" t="s">
        <v>1971</v>
      </c>
      <c r="B195">
        <v>0</v>
      </c>
      <c r="C195">
        <v>0</v>
      </c>
    </row>
    <row r="196" spans="1:3" x14ac:dyDescent="0.2">
      <c r="A196" t="s">
        <v>1972</v>
      </c>
      <c r="B196">
        <v>0</v>
      </c>
      <c r="C196">
        <v>0</v>
      </c>
    </row>
    <row r="197" spans="1:3" x14ac:dyDescent="0.2">
      <c r="A197" t="s">
        <v>1973</v>
      </c>
      <c r="B197">
        <v>0</v>
      </c>
      <c r="C197">
        <v>0</v>
      </c>
    </row>
    <row r="198" spans="1:3" x14ac:dyDescent="0.2">
      <c r="A198" t="s">
        <v>1974</v>
      </c>
      <c r="B198">
        <v>0</v>
      </c>
      <c r="C198">
        <v>0</v>
      </c>
    </row>
    <row r="199" spans="1:3" x14ac:dyDescent="0.2">
      <c r="A199" t="s">
        <v>675</v>
      </c>
      <c r="B199">
        <v>0</v>
      </c>
      <c r="C199">
        <v>0</v>
      </c>
    </row>
    <row r="200" spans="1:3" x14ac:dyDescent="0.2">
      <c r="A200" t="s">
        <v>1975</v>
      </c>
      <c r="B200">
        <v>0</v>
      </c>
      <c r="C200">
        <v>0</v>
      </c>
    </row>
    <row r="201" spans="1:3" x14ac:dyDescent="0.2">
      <c r="A201" t="s">
        <v>1977</v>
      </c>
      <c r="B201">
        <v>0</v>
      </c>
      <c r="C201">
        <v>0</v>
      </c>
    </row>
    <row r="202" spans="1:3" x14ac:dyDescent="0.2">
      <c r="A202" t="s">
        <v>1978</v>
      </c>
      <c r="B202">
        <v>0</v>
      </c>
      <c r="C202">
        <v>0</v>
      </c>
    </row>
    <row r="203" spans="1:3" x14ac:dyDescent="0.2">
      <c r="A203" t="s">
        <v>1979</v>
      </c>
      <c r="B203">
        <v>0</v>
      </c>
      <c r="C203">
        <v>0</v>
      </c>
    </row>
    <row r="204" spans="1:3" x14ac:dyDescent="0.2">
      <c r="A204" t="s">
        <v>1734</v>
      </c>
      <c r="B204">
        <v>0</v>
      </c>
      <c r="C204">
        <v>0</v>
      </c>
    </row>
    <row r="205" spans="1:3" x14ac:dyDescent="0.2">
      <c r="A205" t="s">
        <v>2017</v>
      </c>
      <c r="B205">
        <v>0</v>
      </c>
      <c r="C205">
        <v>0</v>
      </c>
    </row>
    <row r="206" spans="1:3" x14ac:dyDescent="0.2">
      <c r="A206" t="s">
        <v>1980</v>
      </c>
      <c r="B206">
        <v>0</v>
      </c>
      <c r="C206">
        <v>0</v>
      </c>
    </row>
    <row r="207" spans="1:3" x14ac:dyDescent="0.2">
      <c r="A207" t="s">
        <v>1981</v>
      </c>
      <c r="B207">
        <v>0</v>
      </c>
      <c r="C207">
        <v>0</v>
      </c>
    </row>
    <row r="208" spans="1:3" x14ac:dyDescent="0.2">
      <c r="A208" t="s">
        <v>1982</v>
      </c>
      <c r="B208">
        <v>0</v>
      </c>
      <c r="C208">
        <v>0</v>
      </c>
    </row>
    <row r="209" spans="1:3" x14ac:dyDescent="0.2">
      <c r="A209" t="s">
        <v>1983</v>
      </c>
      <c r="B209">
        <v>0</v>
      </c>
      <c r="C209">
        <v>0</v>
      </c>
    </row>
    <row r="210" spans="1:3" x14ac:dyDescent="0.2">
      <c r="A210" t="s">
        <v>1984</v>
      </c>
      <c r="B210">
        <v>0</v>
      </c>
      <c r="C210">
        <v>0</v>
      </c>
    </row>
    <row r="211" spans="1:3" x14ac:dyDescent="0.2">
      <c r="A211" t="s">
        <v>2019</v>
      </c>
      <c r="B211">
        <v>0</v>
      </c>
      <c r="C211">
        <v>0</v>
      </c>
    </row>
    <row r="212" spans="1:3" x14ac:dyDescent="0.2">
      <c r="A212" t="s">
        <v>1736</v>
      </c>
      <c r="B212">
        <v>0</v>
      </c>
      <c r="C212">
        <v>0</v>
      </c>
    </row>
    <row r="213" spans="1:3" x14ac:dyDescent="0.2">
      <c r="A213" t="s">
        <v>731</v>
      </c>
      <c r="B213">
        <v>0</v>
      </c>
      <c r="C213">
        <v>0</v>
      </c>
    </row>
    <row r="214" spans="1:3" x14ac:dyDescent="0.2">
      <c r="A214" t="s">
        <v>1985</v>
      </c>
      <c r="B214">
        <v>0</v>
      </c>
      <c r="C214">
        <v>0</v>
      </c>
    </row>
    <row r="215" spans="1:3" x14ac:dyDescent="0.2">
      <c r="A215" t="s">
        <v>1986</v>
      </c>
      <c r="B215">
        <v>0</v>
      </c>
      <c r="C215">
        <v>0</v>
      </c>
    </row>
    <row r="216" spans="1:3" x14ac:dyDescent="0.2">
      <c r="A216" t="s">
        <v>1987</v>
      </c>
      <c r="B216">
        <v>0</v>
      </c>
      <c r="C216">
        <v>0</v>
      </c>
    </row>
    <row r="217" spans="1:3" x14ac:dyDescent="0.2">
      <c r="A217" t="s">
        <v>1725</v>
      </c>
      <c r="B217">
        <v>0</v>
      </c>
      <c r="C217">
        <v>0</v>
      </c>
    </row>
    <row r="218" spans="1:3" x14ac:dyDescent="0.2">
      <c r="A218" t="s">
        <v>2021</v>
      </c>
      <c r="B218">
        <v>0</v>
      </c>
      <c r="C218">
        <v>0</v>
      </c>
    </row>
    <row r="219" spans="1:3" x14ac:dyDescent="0.2">
      <c r="A219" t="s">
        <v>736</v>
      </c>
      <c r="B219">
        <v>0</v>
      </c>
      <c r="C219">
        <v>0</v>
      </c>
    </row>
    <row r="220" spans="1:3" x14ac:dyDescent="0.2">
      <c r="A220" t="s">
        <v>724</v>
      </c>
      <c r="B220">
        <v>0</v>
      </c>
      <c r="C220">
        <v>0</v>
      </c>
    </row>
    <row r="221" spans="1:3" x14ac:dyDescent="0.2">
      <c r="A221" t="s">
        <v>729</v>
      </c>
      <c r="B221">
        <v>0</v>
      </c>
      <c r="C221">
        <v>0</v>
      </c>
    </row>
    <row r="222" spans="1:3" x14ac:dyDescent="0.2">
      <c r="A222" t="s">
        <v>726</v>
      </c>
      <c r="B222">
        <v>0</v>
      </c>
      <c r="C222">
        <v>0</v>
      </c>
    </row>
    <row r="223" spans="1:3" x14ac:dyDescent="0.2">
      <c r="A223" t="s">
        <v>727</v>
      </c>
      <c r="B223">
        <v>0</v>
      </c>
      <c r="C223">
        <v>0</v>
      </c>
    </row>
    <row r="224" spans="1:3" x14ac:dyDescent="0.2">
      <c r="A224" t="s">
        <v>728</v>
      </c>
      <c r="B224">
        <v>0</v>
      </c>
      <c r="C224">
        <v>0</v>
      </c>
    </row>
    <row r="225" spans="1:3" x14ac:dyDescent="0.2">
      <c r="A225" t="s">
        <v>730</v>
      </c>
      <c r="B225">
        <v>0</v>
      </c>
      <c r="C225">
        <v>0</v>
      </c>
    </row>
    <row r="226" spans="1:3" x14ac:dyDescent="0.2">
      <c r="A226" t="s">
        <v>735</v>
      </c>
      <c r="B226">
        <v>0</v>
      </c>
      <c r="C226">
        <v>0</v>
      </c>
    </row>
    <row r="227" spans="1:3" x14ac:dyDescent="0.2">
      <c r="A227" t="s">
        <v>732</v>
      </c>
      <c r="B227">
        <v>0</v>
      </c>
      <c r="C227">
        <v>0</v>
      </c>
    </row>
    <row r="228" spans="1:3" x14ac:dyDescent="0.2">
      <c r="A228" t="s">
        <v>725</v>
      </c>
      <c r="B228">
        <v>0</v>
      </c>
      <c r="C228">
        <v>0</v>
      </c>
    </row>
    <row r="229" spans="1:3" x14ac:dyDescent="0.2">
      <c r="A229" t="s">
        <v>1988</v>
      </c>
      <c r="B229">
        <v>0</v>
      </c>
      <c r="C229">
        <v>0</v>
      </c>
    </row>
    <row r="230" spans="1:3" x14ac:dyDescent="0.2">
      <c r="A230" t="s">
        <v>1989</v>
      </c>
      <c r="B230">
        <v>0</v>
      </c>
      <c r="C230">
        <v>0</v>
      </c>
    </row>
    <row r="231" spans="1:3" x14ac:dyDescent="0.2">
      <c r="A231" t="s">
        <v>715</v>
      </c>
      <c r="B231">
        <v>0</v>
      </c>
      <c r="C231">
        <v>0</v>
      </c>
    </row>
    <row r="232" spans="1:3" x14ac:dyDescent="0.2">
      <c r="A232" t="s">
        <v>1990</v>
      </c>
      <c r="B232">
        <v>0</v>
      </c>
      <c r="C232">
        <v>0</v>
      </c>
    </row>
    <row r="233" spans="1:3" x14ac:dyDescent="0.2">
      <c r="A233" t="s">
        <v>1991</v>
      </c>
      <c r="B233">
        <v>0</v>
      </c>
      <c r="C233">
        <v>0</v>
      </c>
    </row>
    <row r="234" spans="1:3" x14ac:dyDescent="0.2">
      <c r="A234" t="s">
        <v>1992</v>
      </c>
      <c r="B234">
        <v>0</v>
      </c>
      <c r="C234">
        <v>0</v>
      </c>
    </row>
    <row r="235" spans="1:3" x14ac:dyDescent="0.2">
      <c r="A235" t="s">
        <v>1993</v>
      </c>
      <c r="B235">
        <v>0</v>
      </c>
      <c r="C235">
        <v>0</v>
      </c>
    </row>
    <row r="236" spans="1:3" x14ac:dyDescent="0.2">
      <c r="A236" t="s">
        <v>681</v>
      </c>
      <c r="B236">
        <v>0</v>
      </c>
      <c r="C236">
        <v>0</v>
      </c>
    </row>
    <row r="237" spans="1:3" x14ac:dyDescent="0.2">
      <c r="A237" t="s">
        <v>141</v>
      </c>
      <c r="B237">
        <v>0</v>
      </c>
      <c r="C237">
        <v>0</v>
      </c>
    </row>
    <row r="238" spans="1:3" x14ac:dyDescent="0.2">
      <c r="A238" t="s">
        <v>1994</v>
      </c>
      <c r="B238">
        <v>0</v>
      </c>
      <c r="C238">
        <v>0</v>
      </c>
    </row>
    <row r="239" spans="1:3" x14ac:dyDescent="0.2">
      <c r="A239" t="s">
        <v>1995</v>
      </c>
      <c r="B239">
        <v>0</v>
      </c>
      <c r="C239">
        <v>0</v>
      </c>
    </row>
    <row r="240" spans="1:3" x14ac:dyDescent="0.2">
      <c r="A240" t="s">
        <v>1997</v>
      </c>
      <c r="B240">
        <v>0</v>
      </c>
      <c r="C240">
        <v>0</v>
      </c>
    </row>
    <row r="241" spans="1:3" x14ac:dyDescent="0.2">
      <c r="A241" t="s">
        <v>2004</v>
      </c>
      <c r="B241">
        <v>0</v>
      </c>
      <c r="C241">
        <v>0</v>
      </c>
    </row>
    <row r="242" spans="1:3" x14ac:dyDescent="0.2">
      <c r="A242" t="s">
        <v>2005</v>
      </c>
      <c r="B242">
        <v>0</v>
      </c>
      <c r="C242">
        <v>0</v>
      </c>
    </row>
    <row r="243" spans="1:3" x14ac:dyDescent="0.2">
      <c r="A243" t="s">
        <v>412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652</v>
      </c>
      <c r="C1" s="227" t="s">
        <v>653</v>
      </c>
      <c r="D1" s="226" t="s">
        <v>654</v>
      </c>
      <c r="E1" s="227" t="s">
        <v>655</v>
      </c>
      <c r="J1" s="228" t="s">
        <v>656</v>
      </c>
      <c r="K1" s="228" t="s">
        <v>2082</v>
      </c>
      <c r="L1" s="709" t="s">
        <v>390</v>
      </c>
      <c r="M1" s="555" t="s">
        <v>2162</v>
      </c>
      <c r="N1" s="555" t="s">
        <v>2164</v>
      </c>
      <c r="O1" s="555" t="s">
        <v>1459</v>
      </c>
      <c r="P1" s="556" t="s">
        <v>2163</v>
      </c>
      <c r="U1" t="s">
        <v>391</v>
      </c>
      <c r="V1" t="s">
        <v>392</v>
      </c>
      <c r="W1" t="s">
        <v>393</v>
      </c>
      <c r="X1" t="s">
        <v>394</v>
      </c>
      <c r="AB1" s="227"/>
      <c r="AC1" s="227"/>
    </row>
    <row r="2" spans="1:30" x14ac:dyDescent="0.2">
      <c r="A2" s="919" t="s">
        <v>810</v>
      </c>
      <c r="B2" t="s">
        <v>395</v>
      </c>
      <c r="C2" t="s">
        <v>1962</v>
      </c>
      <c r="D2">
        <v>3326301</v>
      </c>
      <c r="E2" t="s">
        <v>1963</v>
      </c>
      <c r="F2" s="857">
        <v>37196</v>
      </c>
      <c r="G2" s="857"/>
      <c r="H2" s="857"/>
      <c r="I2" s="857" t="s">
        <v>888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9" t="s">
        <v>810</v>
      </c>
      <c r="B3" t="s">
        <v>395</v>
      </c>
      <c r="C3" t="s">
        <v>658</v>
      </c>
      <c r="D3">
        <v>1055201</v>
      </c>
      <c r="E3" t="s">
        <v>661</v>
      </c>
      <c r="F3" s="857">
        <v>37196</v>
      </c>
      <c r="G3" s="857"/>
      <c r="H3" s="857"/>
      <c r="I3" s="857" t="s">
        <v>888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9" t="s">
        <v>810</v>
      </c>
      <c r="B4" t="s">
        <v>395</v>
      </c>
      <c r="C4" t="s">
        <v>662</v>
      </c>
      <c r="D4">
        <v>1058501</v>
      </c>
      <c r="E4" t="s">
        <v>661</v>
      </c>
      <c r="F4" s="857">
        <v>37196</v>
      </c>
      <c r="G4" s="857"/>
      <c r="H4" s="857"/>
      <c r="I4" s="857" t="s">
        <v>888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9" t="s">
        <v>810</v>
      </c>
      <c r="B5" t="s">
        <v>395</v>
      </c>
      <c r="C5" t="s">
        <v>663</v>
      </c>
      <c r="D5">
        <v>1059901</v>
      </c>
      <c r="E5" t="s">
        <v>661</v>
      </c>
      <c r="F5" s="857">
        <v>37196</v>
      </c>
      <c r="G5" s="857"/>
      <c r="H5" s="857"/>
      <c r="I5" s="857" t="s">
        <v>888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9" t="s">
        <v>810</v>
      </c>
      <c r="B6" t="s">
        <v>397</v>
      </c>
      <c r="C6" t="s">
        <v>400</v>
      </c>
      <c r="D6">
        <v>1062901</v>
      </c>
      <c r="E6" t="s">
        <v>401</v>
      </c>
      <c r="F6" s="857">
        <v>37196</v>
      </c>
      <c r="G6" s="857"/>
      <c r="H6" s="857"/>
      <c r="I6" s="857" t="s">
        <v>887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9" t="s">
        <v>810</v>
      </c>
      <c r="B7" t="s">
        <v>397</v>
      </c>
      <c r="C7" t="s">
        <v>403</v>
      </c>
      <c r="D7">
        <v>1063001</v>
      </c>
      <c r="E7" t="s">
        <v>401</v>
      </c>
      <c r="F7" s="857">
        <v>37196</v>
      </c>
      <c r="G7" s="857"/>
      <c r="H7" s="857"/>
      <c r="I7" s="857" t="s">
        <v>887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9" t="s">
        <v>810</v>
      </c>
      <c r="B8" t="s">
        <v>395</v>
      </c>
      <c r="C8" t="s">
        <v>664</v>
      </c>
      <c r="D8">
        <v>1063501</v>
      </c>
      <c r="E8" t="s">
        <v>661</v>
      </c>
      <c r="F8" s="857">
        <v>37196</v>
      </c>
      <c r="G8" s="857"/>
      <c r="H8" s="857"/>
      <c r="I8" s="857" t="s">
        <v>888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9" t="s">
        <v>810</v>
      </c>
      <c r="B9" t="s">
        <v>395</v>
      </c>
      <c r="C9" t="s">
        <v>1995</v>
      </c>
      <c r="D9">
        <v>1078001</v>
      </c>
      <c r="E9" t="s">
        <v>1786</v>
      </c>
      <c r="F9" s="857">
        <v>37196</v>
      </c>
      <c r="G9" s="857"/>
      <c r="H9" s="857"/>
      <c r="I9" s="857" t="s">
        <v>888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9" t="s">
        <v>810</v>
      </c>
      <c r="B10" t="s">
        <v>395</v>
      </c>
      <c r="C10" t="s">
        <v>1994</v>
      </c>
      <c r="D10">
        <v>1091301</v>
      </c>
      <c r="E10" t="s">
        <v>1786</v>
      </c>
      <c r="F10" s="857">
        <v>37196</v>
      </c>
      <c r="G10" s="857"/>
      <c r="H10" s="857"/>
      <c r="I10" s="857" t="s">
        <v>888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9" t="s">
        <v>810</v>
      </c>
      <c r="B11" t="s">
        <v>397</v>
      </c>
      <c r="C11" t="s">
        <v>1732</v>
      </c>
      <c r="D11">
        <v>2026901</v>
      </c>
      <c r="E11" t="s">
        <v>1733</v>
      </c>
      <c r="F11" s="857">
        <v>37196</v>
      </c>
      <c r="G11" s="857"/>
      <c r="H11" s="857"/>
      <c r="I11" s="857" t="s">
        <v>887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9" t="s">
        <v>810</v>
      </c>
      <c r="B12" t="s">
        <v>395</v>
      </c>
      <c r="C12" t="s">
        <v>1964</v>
      </c>
      <c r="D12">
        <v>2038501</v>
      </c>
      <c r="E12" t="s">
        <v>1965</v>
      </c>
      <c r="F12" s="857">
        <v>37196</v>
      </c>
      <c r="G12" s="857"/>
      <c r="H12" s="857"/>
      <c r="I12" s="857" t="s">
        <v>888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9" t="s">
        <v>810</v>
      </c>
      <c r="B13" t="s">
        <v>395</v>
      </c>
      <c r="C13" t="s">
        <v>1989</v>
      </c>
      <c r="D13">
        <v>2041001</v>
      </c>
      <c r="E13" t="s">
        <v>1905</v>
      </c>
      <c r="F13" s="857">
        <v>37196</v>
      </c>
      <c r="G13" s="857"/>
      <c r="H13" s="857"/>
      <c r="I13" s="857" t="s">
        <v>888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9" t="s">
        <v>810</v>
      </c>
      <c r="B14" t="s">
        <v>397</v>
      </c>
      <c r="C14" t="s">
        <v>406</v>
      </c>
      <c r="D14">
        <v>2052901</v>
      </c>
      <c r="E14" t="s">
        <v>401</v>
      </c>
      <c r="F14" s="857">
        <v>37196</v>
      </c>
      <c r="G14" s="857"/>
      <c r="H14" s="857"/>
      <c r="I14" s="857" t="s">
        <v>887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9" t="s">
        <v>810</v>
      </c>
      <c r="B15" t="s">
        <v>397</v>
      </c>
      <c r="C15" t="s">
        <v>405</v>
      </c>
      <c r="D15">
        <v>2053201</v>
      </c>
      <c r="E15" t="s">
        <v>401</v>
      </c>
      <c r="F15" s="857">
        <v>37196</v>
      </c>
      <c r="G15" s="857"/>
      <c r="H15" s="857"/>
      <c r="I15" s="857" t="s">
        <v>887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9" t="s">
        <v>810</v>
      </c>
      <c r="B16" t="s">
        <v>397</v>
      </c>
      <c r="C16" t="s">
        <v>1730</v>
      </c>
      <c r="D16">
        <v>2062201</v>
      </c>
      <c r="E16" t="s">
        <v>1731</v>
      </c>
      <c r="F16" s="857">
        <v>37196</v>
      </c>
      <c r="G16" s="857"/>
      <c r="H16" s="857"/>
      <c r="I16" s="857" t="s">
        <v>887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9" t="s">
        <v>810</v>
      </c>
      <c r="B17" t="s">
        <v>397</v>
      </c>
      <c r="C17" t="s">
        <v>1734</v>
      </c>
      <c r="D17">
        <v>2075601</v>
      </c>
      <c r="E17" t="s">
        <v>1735</v>
      </c>
      <c r="F17" s="857">
        <v>37196</v>
      </c>
      <c r="G17" s="857"/>
      <c r="H17" s="857"/>
      <c r="I17" s="857" t="s">
        <v>887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9" t="s">
        <v>810</v>
      </c>
      <c r="B18" t="s">
        <v>397</v>
      </c>
      <c r="C18" t="s">
        <v>1736</v>
      </c>
      <c r="D18">
        <v>2095501</v>
      </c>
      <c r="E18" t="s">
        <v>1737</v>
      </c>
      <c r="F18" s="857">
        <v>37196</v>
      </c>
      <c r="G18" s="857"/>
      <c r="H18" s="857"/>
      <c r="I18" s="857" t="s">
        <v>887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9" t="s">
        <v>810</v>
      </c>
      <c r="B19" t="s">
        <v>397</v>
      </c>
      <c r="C19" t="s">
        <v>669</v>
      </c>
      <c r="D19">
        <v>2096101</v>
      </c>
      <c r="E19" t="s">
        <v>670</v>
      </c>
      <c r="F19" s="857">
        <v>37196</v>
      </c>
      <c r="G19" s="857"/>
      <c r="H19" s="857"/>
      <c r="I19" s="857" t="s">
        <v>887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9" t="s">
        <v>810</v>
      </c>
      <c r="B20" t="s">
        <v>395</v>
      </c>
      <c r="C20" t="s">
        <v>1747</v>
      </c>
      <c r="D20">
        <v>2150501</v>
      </c>
      <c r="E20" t="s">
        <v>1748</v>
      </c>
      <c r="F20" s="857">
        <v>37196</v>
      </c>
      <c r="G20" s="857"/>
      <c r="H20" s="857"/>
      <c r="I20" s="857" t="s">
        <v>888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9" t="s">
        <v>810</v>
      </c>
      <c r="B21" t="s">
        <v>397</v>
      </c>
      <c r="C21" t="s">
        <v>404</v>
      </c>
      <c r="D21">
        <v>2151401</v>
      </c>
      <c r="E21" t="s">
        <v>401</v>
      </c>
      <c r="F21" s="857">
        <v>37196</v>
      </c>
      <c r="G21" s="857"/>
      <c r="H21" s="857"/>
      <c r="I21" s="857" t="s">
        <v>887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9" t="s">
        <v>810</v>
      </c>
      <c r="B22" t="s">
        <v>395</v>
      </c>
      <c r="C22" t="s">
        <v>1749</v>
      </c>
      <c r="D22">
        <v>2152501</v>
      </c>
      <c r="E22" t="s">
        <v>1735</v>
      </c>
      <c r="F22" s="857">
        <v>37196</v>
      </c>
      <c r="G22" s="857"/>
      <c r="H22" s="857"/>
      <c r="I22" s="857" t="s">
        <v>888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9" t="s">
        <v>810</v>
      </c>
      <c r="B23" t="s">
        <v>397</v>
      </c>
      <c r="C23" t="s">
        <v>898</v>
      </c>
      <c r="D23">
        <v>2159601</v>
      </c>
      <c r="E23" t="s">
        <v>670</v>
      </c>
      <c r="F23" s="857">
        <v>37196</v>
      </c>
      <c r="G23" s="857"/>
      <c r="H23" s="857"/>
      <c r="I23" s="857" t="s">
        <v>887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9" t="s">
        <v>810</v>
      </c>
      <c r="B24" t="s">
        <v>395</v>
      </c>
      <c r="C24" t="s">
        <v>1922</v>
      </c>
      <c r="D24">
        <v>3001401</v>
      </c>
      <c r="E24" t="s">
        <v>978</v>
      </c>
      <c r="F24" s="857">
        <v>37196</v>
      </c>
      <c r="G24" s="857"/>
      <c r="H24" s="857"/>
      <c r="I24" s="857" t="s">
        <v>888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9" t="s">
        <v>810</v>
      </c>
      <c r="B25" t="s">
        <v>395</v>
      </c>
      <c r="C25" t="s">
        <v>1923</v>
      </c>
      <c r="D25">
        <v>3001601</v>
      </c>
      <c r="E25" t="s">
        <v>978</v>
      </c>
      <c r="F25" s="857">
        <v>37196</v>
      </c>
      <c r="G25" s="857"/>
      <c r="H25" s="857"/>
      <c r="I25" s="857" t="s">
        <v>888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9" t="s">
        <v>810</v>
      </c>
      <c r="B26" t="s">
        <v>395</v>
      </c>
      <c r="C26" t="s">
        <v>1972</v>
      </c>
      <c r="D26">
        <v>3007601</v>
      </c>
      <c r="E26" t="s">
        <v>1912</v>
      </c>
      <c r="F26" s="857">
        <v>37196</v>
      </c>
      <c r="G26" s="857"/>
      <c r="H26" s="857"/>
      <c r="I26" s="857" t="s">
        <v>888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9" t="s">
        <v>810</v>
      </c>
      <c r="B27" t="s">
        <v>395</v>
      </c>
      <c r="C27" t="s">
        <v>671</v>
      </c>
      <c r="D27">
        <v>3008001</v>
      </c>
      <c r="E27" t="s">
        <v>672</v>
      </c>
      <c r="F27" s="857">
        <v>37196</v>
      </c>
      <c r="G27" s="857"/>
      <c r="H27" s="857"/>
      <c r="I27" s="857" t="s">
        <v>888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9" t="s">
        <v>810</v>
      </c>
      <c r="B28" t="s">
        <v>395</v>
      </c>
      <c r="C28" t="s">
        <v>673</v>
      </c>
      <c r="D28">
        <v>3013701</v>
      </c>
      <c r="E28" t="s">
        <v>698</v>
      </c>
      <c r="F28" s="857">
        <v>37196</v>
      </c>
      <c r="G28" s="857"/>
      <c r="H28" s="857"/>
      <c r="I28" s="857" t="s">
        <v>888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9" t="s">
        <v>810</v>
      </c>
      <c r="B29" t="s">
        <v>395</v>
      </c>
      <c r="C29" t="s">
        <v>674</v>
      </c>
      <c r="D29">
        <v>3014901</v>
      </c>
      <c r="E29" t="s">
        <v>661</v>
      </c>
      <c r="F29" s="857">
        <v>37196</v>
      </c>
      <c r="G29" s="857"/>
      <c r="H29" s="857"/>
      <c r="I29" s="857" t="s">
        <v>888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9" t="s">
        <v>810</v>
      </c>
      <c r="B30" t="s">
        <v>395</v>
      </c>
      <c r="C30" t="s">
        <v>675</v>
      </c>
      <c r="D30">
        <v>3015901</v>
      </c>
      <c r="E30" t="s">
        <v>672</v>
      </c>
      <c r="F30" s="857">
        <v>37196</v>
      </c>
      <c r="G30" s="857"/>
      <c r="H30" s="857"/>
      <c r="I30" s="857" t="s">
        <v>888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9" t="s">
        <v>810</v>
      </c>
      <c r="B31" t="s">
        <v>395</v>
      </c>
      <c r="C31" t="s">
        <v>1830</v>
      </c>
      <c r="D31">
        <v>3016301</v>
      </c>
      <c r="E31" t="s">
        <v>1831</v>
      </c>
      <c r="F31" s="857">
        <v>37196</v>
      </c>
      <c r="G31" s="857"/>
      <c r="H31" s="857"/>
      <c r="I31" s="857" t="s">
        <v>888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9" t="s">
        <v>810</v>
      </c>
      <c r="B32" t="s">
        <v>395</v>
      </c>
      <c r="C32" t="s">
        <v>677</v>
      </c>
      <c r="D32">
        <v>3017201</v>
      </c>
      <c r="E32" t="s">
        <v>812</v>
      </c>
      <c r="F32" s="857">
        <v>37196</v>
      </c>
      <c r="G32" s="857"/>
      <c r="H32" s="857"/>
      <c r="I32" s="857" t="s">
        <v>888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9" t="s">
        <v>810</v>
      </c>
      <c r="B33" t="s">
        <v>396</v>
      </c>
      <c r="C33" t="s">
        <v>680</v>
      </c>
      <c r="D33">
        <v>3021701</v>
      </c>
      <c r="E33" t="s">
        <v>661</v>
      </c>
      <c r="F33" s="857">
        <v>37196</v>
      </c>
      <c r="G33" s="857"/>
      <c r="H33" s="857"/>
      <c r="I33" s="857" t="s">
        <v>895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9" t="s">
        <v>810</v>
      </c>
      <c r="B34" t="s">
        <v>396</v>
      </c>
      <c r="C34" t="s">
        <v>681</v>
      </c>
      <c r="D34">
        <v>3023201</v>
      </c>
      <c r="E34" t="s">
        <v>661</v>
      </c>
      <c r="F34" s="857">
        <v>37196</v>
      </c>
      <c r="G34" s="857"/>
      <c r="H34" s="857"/>
      <c r="I34" s="857" t="s">
        <v>895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9" t="s">
        <v>810</v>
      </c>
      <c r="B35" t="s">
        <v>395</v>
      </c>
      <c r="C35" t="s">
        <v>682</v>
      </c>
      <c r="D35">
        <v>3023401</v>
      </c>
      <c r="E35" t="s">
        <v>661</v>
      </c>
      <c r="F35" s="857">
        <v>37196</v>
      </c>
      <c r="G35" s="857"/>
      <c r="H35" s="857"/>
      <c r="I35" s="857" t="s">
        <v>888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9" t="s">
        <v>810</v>
      </c>
      <c r="B36" t="s">
        <v>395</v>
      </c>
      <c r="C36" t="s">
        <v>683</v>
      </c>
      <c r="D36">
        <v>3024701</v>
      </c>
      <c r="E36" t="s">
        <v>661</v>
      </c>
      <c r="F36" s="857">
        <v>37196</v>
      </c>
      <c r="G36" s="857"/>
      <c r="H36" s="857"/>
      <c r="I36" s="857" t="s">
        <v>888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9" t="s">
        <v>810</v>
      </c>
      <c r="B37" t="s">
        <v>395</v>
      </c>
      <c r="C37" t="s">
        <v>684</v>
      </c>
      <c r="D37">
        <v>3024901</v>
      </c>
      <c r="E37" t="s">
        <v>661</v>
      </c>
      <c r="F37" s="857">
        <v>37196</v>
      </c>
      <c r="G37" s="857"/>
      <c r="H37" s="857"/>
      <c r="I37" s="857" t="s">
        <v>888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9" t="s">
        <v>810</v>
      </c>
      <c r="B38" t="s">
        <v>395</v>
      </c>
      <c r="C38" t="s">
        <v>685</v>
      </c>
      <c r="D38">
        <v>3025701</v>
      </c>
      <c r="E38" t="s">
        <v>661</v>
      </c>
      <c r="F38" s="857">
        <v>37196</v>
      </c>
      <c r="G38" s="857"/>
      <c r="H38" s="857"/>
      <c r="I38" s="857" t="s">
        <v>888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9" t="s">
        <v>810</v>
      </c>
      <c r="B39" t="s">
        <v>395</v>
      </c>
      <c r="C39" t="s">
        <v>893</v>
      </c>
      <c r="D39">
        <v>3026101</v>
      </c>
      <c r="E39" t="s">
        <v>661</v>
      </c>
      <c r="F39" s="857">
        <v>37196</v>
      </c>
      <c r="G39" s="857"/>
      <c r="H39" s="857"/>
      <c r="I39" s="857" t="s">
        <v>888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9" t="s">
        <v>810</v>
      </c>
      <c r="B40" t="s">
        <v>395</v>
      </c>
      <c r="C40" t="s">
        <v>686</v>
      </c>
      <c r="D40">
        <v>3026401</v>
      </c>
      <c r="E40" t="s">
        <v>661</v>
      </c>
      <c r="F40" s="857">
        <v>37196</v>
      </c>
      <c r="G40" s="857"/>
      <c r="H40" s="857"/>
      <c r="I40" s="857" t="s">
        <v>888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9" t="s">
        <v>810</v>
      </c>
      <c r="B41" t="s">
        <v>395</v>
      </c>
      <c r="C41" t="s">
        <v>687</v>
      </c>
      <c r="D41">
        <v>3026601</v>
      </c>
      <c r="E41" t="s">
        <v>661</v>
      </c>
      <c r="F41" s="857">
        <v>37196</v>
      </c>
      <c r="G41" s="857"/>
      <c r="H41" s="857"/>
      <c r="I41" s="857" t="s">
        <v>888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9" t="s">
        <v>810</v>
      </c>
      <c r="B42" t="s">
        <v>395</v>
      </c>
      <c r="C42" t="s">
        <v>688</v>
      </c>
      <c r="D42">
        <v>3029601</v>
      </c>
      <c r="E42" t="s">
        <v>661</v>
      </c>
      <c r="F42" s="857">
        <v>37196</v>
      </c>
      <c r="G42" s="857"/>
      <c r="H42" s="857"/>
      <c r="I42" s="857" t="s">
        <v>888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9" t="s">
        <v>810</v>
      </c>
      <c r="B43" t="s">
        <v>395</v>
      </c>
      <c r="C43" t="s">
        <v>689</v>
      </c>
      <c r="D43">
        <v>3029801</v>
      </c>
      <c r="E43" t="s">
        <v>661</v>
      </c>
      <c r="F43" s="857">
        <v>37196</v>
      </c>
      <c r="G43" s="857"/>
      <c r="H43" s="857"/>
      <c r="I43" s="857" t="s">
        <v>888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9" t="s">
        <v>810</v>
      </c>
      <c r="B44" t="s">
        <v>395</v>
      </c>
      <c r="C44" t="s">
        <v>690</v>
      </c>
      <c r="D44">
        <v>3031301</v>
      </c>
      <c r="E44" t="s">
        <v>661</v>
      </c>
      <c r="F44" s="857">
        <v>37196</v>
      </c>
      <c r="G44" s="857"/>
      <c r="H44" s="857"/>
      <c r="I44" s="857" t="s">
        <v>888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9" t="s">
        <v>810</v>
      </c>
      <c r="B45" t="s">
        <v>395</v>
      </c>
      <c r="C45" t="s">
        <v>691</v>
      </c>
      <c r="D45">
        <v>3031701</v>
      </c>
      <c r="E45" t="s">
        <v>661</v>
      </c>
      <c r="F45" s="857">
        <v>37196</v>
      </c>
      <c r="G45" s="857"/>
      <c r="H45" s="857"/>
      <c r="I45" s="857" t="s">
        <v>888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9" t="s">
        <v>810</v>
      </c>
      <c r="B46" t="s">
        <v>395</v>
      </c>
      <c r="C46" t="s">
        <v>692</v>
      </c>
      <c r="D46">
        <v>3033601</v>
      </c>
      <c r="E46" t="s">
        <v>661</v>
      </c>
      <c r="F46" s="857">
        <v>37196</v>
      </c>
      <c r="G46" s="857"/>
      <c r="H46" s="857"/>
      <c r="I46" s="857" t="s">
        <v>888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9" t="s">
        <v>810</v>
      </c>
      <c r="B47" t="s">
        <v>395</v>
      </c>
      <c r="C47" t="s">
        <v>693</v>
      </c>
      <c r="D47">
        <v>3034501</v>
      </c>
      <c r="E47" t="s">
        <v>661</v>
      </c>
      <c r="F47" s="857">
        <v>37196</v>
      </c>
      <c r="G47" s="857"/>
      <c r="H47" s="857"/>
      <c r="I47" s="857" t="s">
        <v>888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9" t="s">
        <v>810</v>
      </c>
      <c r="B48" t="s">
        <v>395</v>
      </c>
      <c r="C48" t="s">
        <v>694</v>
      </c>
      <c r="D48">
        <v>3038001</v>
      </c>
      <c r="E48" t="s">
        <v>661</v>
      </c>
      <c r="F48" s="857">
        <v>37196</v>
      </c>
      <c r="G48" s="857"/>
      <c r="H48" s="857"/>
      <c r="I48" s="857" t="s">
        <v>888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9" t="s">
        <v>810</v>
      </c>
      <c r="B49" t="s">
        <v>395</v>
      </c>
      <c r="C49" t="s">
        <v>1926</v>
      </c>
      <c r="D49">
        <v>3038201</v>
      </c>
      <c r="E49" t="s">
        <v>978</v>
      </c>
      <c r="F49" s="857">
        <v>37196</v>
      </c>
      <c r="G49" s="857"/>
      <c r="H49" s="857"/>
      <c r="I49" s="857" t="s">
        <v>888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9" t="s">
        <v>810</v>
      </c>
      <c r="B50" t="s">
        <v>395</v>
      </c>
      <c r="C50" t="s">
        <v>695</v>
      </c>
      <c r="D50">
        <v>3038601</v>
      </c>
      <c r="E50" t="s">
        <v>696</v>
      </c>
      <c r="F50" s="857">
        <v>37196</v>
      </c>
      <c r="G50" s="857"/>
      <c r="H50" s="857"/>
      <c r="I50" s="857" t="s">
        <v>888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9" t="s">
        <v>810</v>
      </c>
      <c r="B51" t="s">
        <v>395</v>
      </c>
      <c r="C51" t="s">
        <v>1924</v>
      </c>
      <c r="D51">
        <v>3043201</v>
      </c>
      <c r="E51" t="s">
        <v>978</v>
      </c>
      <c r="F51" s="857">
        <v>37196</v>
      </c>
      <c r="G51" s="857"/>
      <c r="H51" s="857"/>
      <c r="I51" s="857" t="s">
        <v>888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9" t="s">
        <v>810</v>
      </c>
      <c r="B52" t="s">
        <v>395</v>
      </c>
      <c r="C52" t="s">
        <v>1925</v>
      </c>
      <c r="D52">
        <v>3043401</v>
      </c>
      <c r="E52" t="s">
        <v>978</v>
      </c>
      <c r="F52" s="857">
        <v>37196</v>
      </c>
      <c r="G52" s="857"/>
      <c r="H52" s="857"/>
      <c r="I52" s="857" t="s">
        <v>888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9" t="s">
        <v>810</v>
      </c>
      <c r="B53" t="s">
        <v>395</v>
      </c>
      <c r="C53" t="s">
        <v>2004</v>
      </c>
      <c r="D53">
        <v>3046501</v>
      </c>
      <c r="E53" t="s">
        <v>1793</v>
      </c>
      <c r="F53" s="857">
        <v>37196</v>
      </c>
      <c r="G53" s="857"/>
      <c r="H53" s="857"/>
      <c r="I53" s="857" t="s">
        <v>888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9" t="s">
        <v>810</v>
      </c>
      <c r="B54" t="s">
        <v>395</v>
      </c>
      <c r="C54" t="s">
        <v>1917</v>
      </c>
      <c r="D54">
        <v>3050201</v>
      </c>
      <c r="E54" t="s">
        <v>1918</v>
      </c>
      <c r="F54" s="857">
        <v>37196</v>
      </c>
      <c r="G54" s="857"/>
      <c r="H54" s="857"/>
      <c r="I54" s="857" t="s">
        <v>888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9" t="s">
        <v>810</v>
      </c>
      <c r="B55" t="s">
        <v>395</v>
      </c>
      <c r="C55" t="s">
        <v>1919</v>
      </c>
      <c r="D55">
        <v>3053201</v>
      </c>
      <c r="E55" t="s">
        <v>1918</v>
      </c>
      <c r="F55" s="857">
        <v>37196</v>
      </c>
      <c r="G55" s="857"/>
      <c r="H55" s="857"/>
      <c r="I55" s="857" t="s">
        <v>888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9" t="s">
        <v>810</v>
      </c>
      <c r="B56" t="s">
        <v>395</v>
      </c>
      <c r="C56" t="s">
        <v>1915</v>
      </c>
      <c r="D56">
        <v>3086501</v>
      </c>
      <c r="E56" t="s">
        <v>1916</v>
      </c>
      <c r="F56" s="857">
        <v>37196</v>
      </c>
      <c r="G56" s="857"/>
      <c r="H56" s="857"/>
      <c r="I56" s="857" t="s">
        <v>888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9" t="s">
        <v>810</v>
      </c>
      <c r="B57" t="s">
        <v>395</v>
      </c>
      <c r="C57" t="s">
        <v>697</v>
      </c>
      <c r="D57">
        <v>3095101</v>
      </c>
      <c r="E57" t="s">
        <v>698</v>
      </c>
      <c r="F57" s="857">
        <v>37196</v>
      </c>
      <c r="G57" s="857"/>
      <c r="H57" s="857"/>
      <c r="I57" s="857" t="s">
        <v>888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9" t="s">
        <v>810</v>
      </c>
      <c r="B58" t="s">
        <v>395</v>
      </c>
      <c r="C58" t="s">
        <v>1957</v>
      </c>
      <c r="D58">
        <v>3120601</v>
      </c>
      <c r="E58" t="s">
        <v>1958</v>
      </c>
      <c r="F58" s="857">
        <v>37196</v>
      </c>
      <c r="G58" s="857"/>
      <c r="H58" s="857"/>
      <c r="I58" s="857" t="s">
        <v>888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9" t="s">
        <v>810</v>
      </c>
      <c r="B59" t="s">
        <v>395</v>
      </c>
      <c r="C59" t="s">
        <v>1943</v>
      </c>
      <c r="D59">
        <v>3123401</v>
      </c>
      <c r="E59" t="s">
        <v>1793</v>
      </c>
      <c r="F59" s="857">
        <v>37196</v>
      </c>
      <c r="G59" s="857"/>
      <c r="H59" s="857"/>
      <c r="I59" s="857" t="s">
        <v>888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9" t="s">
        <v>810</v>
      </c>
      <c r="B60" t="s">
        <v>396</v>
      </c>
      <c r="C60" t="s">
        <v>2014</v>
      </c>
      <c r="D60">
        <v>3124201</v>
      </c>
      <c r="E60" t="s">
        <v>1751</v>
      </c>
      <c r="F60" s="857">
        <v>37196</v>
      </c>
      <c r="G60" s="857"/>
      <c r="H60" s="857"/>
      <c r="I60" s="857" t="s">
        <v>895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9" t="s">
        <v>810</v>
      </c>
      <c r="B61" t="s">
        <v>395</v>
      </c>
      <c r="C61" t="s">
        <v>1991</v>
      </c>
      <c r="D61">
        <v>3127401</v>
      </c>
      <c r="E61" t="s">
        <v>1751</v>
      </c>
      <c r="F61" s="857">
        <v>37196</v>
      </c>
      <c r="G61" s="857"/>
      <c r="H61" s="857"/>
      <c r="I61" s="857" t="s">
        <v>888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9" t="s">
        <v>810</v>
      </c>
      <c r="B62" t="s">
        <v>395</v>
      </c>
      <c r="C62" t="s">
        <v>1975</v>
      </c>
      <c r="D62">
        <v>3127501</v>
      </c>
      <c r="E62" t="s">
        <v>1976</v>
      </c>
      <c r="F62" s="857">
        <v>37196</v>
      </c>
      <c r="G62" s="857"/>
      <c r="H62" s="857"/>
      <c r="I62" s="857" t="s">
        <v>888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9" t="s">
        <v>810</v>
      </c>
      <c r="B63" t="s">
        <v>395</v>
      </c>
      <c r="C63" t="s">
        <v>1960</v>
      </c>
      <c r="D63">
        <v>3129101</v>
      </c>
      <c r="E63" t="s">
        <v>1961</v>
      </c>
      <c r="F63" s="857">
        <v>37196</v>
      </c>
      <c r="G63" s="857"/>
      <c r="H63" s="857"/>
      <c r="I63" s="857" t="s">
        <v>888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9" t="s">
        <v>810</v>
      </c>
      <c r="B64" t="s">
        <v>395</v>
      </c>
      <c r="C64" t="s">
        <v>1977</v>
      </c>
      <c r="D64">
        <v>3130301</v>
      </c>
      <c r="E64" t="s">
        <v>1726</v>
      </c>
      <c r="F64" s="857">
        <v>37196</v>
      </c>
      <c r="G64" s="857"/>
      <c r="H64" s="857"/>
      <c r="I64" s="857" t="s">
        <v>888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9" t="s">
        <v>810</v>
      </c>
      <c r="B65" t="s">
        <v>395</v>
      </c>
      <c r="C65" t="s">
        <v>1750</v>
      </c>
      <c r="D65">
        <v>3130401</v>
      </c>
      <c r="E65" t="s">
        <v>1751</v>
      </c>
      <c r="F65" s="857">
        <v>37196</v>
      </c>
      <c r="G65" s="857"/>
      <c r="H65" s="857"/>
      <c r="I65" s="857" t="s">
        <v>888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9" t="s">
        <v>810</v>
      </c>
      <c r="B66" t="s">
        <v>395</v>
      </c>
      <c r="C66" t="s">
        <v>699</v>
      </c>
      <c r="D66">
        <v>3130501</v>
      </c>
      <c r="E66" t="s">
        <v>698</v>
      </c>
      <c r="F66" s="857">
        <v>37196</v>
      </c>
      <c r="G66" s="857"/>
      <c r="H66" s="857"/>
      <c r="I66" s="857" t="s">
        <v>888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9" t="s">
        <v>810</v>
      </c>
      <c r="B67" t="s">
        <v>395</v>
      </c>
      <c r="C67" t="s">
        <v>1990</v>
      </c>
      <c r="D67">
        <v>3131001</v>
      </c>
      <c r="E67" t="s">
        <v>1751</v>
      </c>
      <c r="F67" s="857">
        <v>37196</v>
      </c>
      <c r="G67" s="857"/>
      <c r="H67" s="857"/>
      <c r="I67" s="857" t="s">
        <v>888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9" t="s">
        <v>810</v>
      </c>
      <c r="B68" t="s">
        <v>395</v>
      </c>
      <c r="C68" t="s">
        <v>1992</v>
      </c>
      <c r="D68">
        <v>3131101</v>
      </c>
      <c r="E68" t="s">
        <v>1751</v>
      </c>
      <c r="F68" s="857">
        <v>37196</v>
      </c>
      <c r="G68" s="857"/>
      <c r="H68" s="857"/>
      <c r="I68" s="857" t="s">
        <v>888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9" t="s">
        <v>810</v>
      </c>
      <c r="B69" t="s">
        <v>395</v>
      </c>
      <c r="C69" t="s">
        <v>411</v>
      </c>
      <c r="D69">
        <v>3133001</v>
      </c>
      <c r="E69" t="s">
        <v>1726</v>
      </c>
      <c r="F69" s="857">
        <v>37196</v>
      </c>
      <c r="G69" s="857"/>
      <c r="H69" s="857"/>
      <c r="I69" s="857" t="s">
        <v>888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9" t="s">
        <v>810</v>
      </c>
      <c r="B70" t="s">
        <v>398</v>
      </c>
      <c r="C70" t="s">
        <v>2021</v>
      </c>
      <c r="D70">
        <v>3134901</v>
      </c>
      <c r="E70" t="s">
        <v>1192</v>
      </c>
      <c r="F70" s="857">
        <v>37196</v>
      </c>
      <c r="G70" s="857"/>
      <c r="H70" s="857"/>
      <c r="I70" s="857" t="s">
        <v>889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9" t="s">
        <v>810</v>
      </c>
      <c r="B71" t="s">
        <v>396</v>
      </c>
      <c r="C71" t="s">
        <v>2016</v>
      </c>
      <c r="D71">
        <v>3136601</v>
      </c>
      <c r="E71" t="s">
        <v>1793</v>
      </c>
      <c r="F71" s="857">
        <v>37196</v>
      </c>
      <c r="G71" s="857"/>
      <c r="H71" s="857"/>
      <c r="I71" s="857" t="s">
        <v>895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9" t="s">
        <v>810</v>
      </c>
      <c r="B72" t="s">
        <v>395</v>
      </c>
      <c r="C72" t="s">
        <v>700</v>
      </c>
      <c r="D72">
        <v>3139001</v>
      </c>
      <c r="E72" t="s">
        <v>812</v>
      </c>
      <c r="F72" s="857">
        <v>37196</v>
      </c>
      <c r="G72" s="857"/>
      <c r="H72" s="857"/>
      <c r="I72" s="857" t="s">
        <v>888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9" t="s">
        <v>810</v>
      </c>
      <c r="B73" t="s">
        <v>395</v>
      </c>
      <c r="C73" t="s">
        <v>701</v>
      </c>
      <c r="D73">
        <v>3141701</v>
      </c>
      <c r="E73" t="s">
        <v>698</v>
      </c>
      <c r="F73" s="857">
        <v>37196</v>
      </c>
      <c r="G73" s="857"/>
      <c r="H73" s="857"/>
      <c r="I73" s="857" t="s">
        <v>888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9" t="s">
        <v>810</v>
      </c>
      <c r="B74" t="s">
        <v>395</v>
      </c>
      <c r="C74" t="s">
        <v>1832</v>
      </c>
      <c r="D74">
        <v>3153701</v>
      </c>
      <c r="E74" t="s">
        <v>1831</v>
      </c>
      <c r="F74" s="857">
        <v>37196</v>
      </c>
      <c r="G74" s="857"/>
      <c r="H74" s="857"/>
      <c r="I74" s="857" t="s">
        <v>888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9" t="s">
        <v>810</v>
      </c>
      <c r="B75" t="s">
        <v>395</v>
      </c>
      <c r="C75" t="s">
        <v>1978</v>
      </c>
      <c r="D75">
        <v>3178601</v>
      </c>
      <c r="E75" t="s">
        <v>1735</v>
      </c>
      <c r="F75" s="857">
        <v>37196</v>
      </c>
      <c r="G75" s="857"/>
      <c r="H75" s="857"/>
      <c r="I75" s="857" t="s">
        <v>888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9" t="s">
        <v>810</v>
      </c>
      <c r="B76" t="s">
        <v>395</v>
      </c>
      <c r="C76" t="s">
        <v>1826</v>
      </c>
      <c r="D76">
        <v>3190601</v>
      </c>
      <c r="E76" t="s">
        <v>1827</v>
      </c>
      <c r="F76" s="857">
        <v>37196</v>
      </c>
      <c r="G76" s="857"/>
      <c r="H76" s="857"/>
      <c r="I76" s="857" t="s">
        <v>888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9" t="s">
        <v>810</v>
      </c>
      <c r="B77" t="s">
        <v>395</v>
      </c>
      <c r="C77" t="s">
        <v>704</v>
      </c>
      <c r="D77">
        <v>3209901</v>
      </c>
      <c r="E77" t="s">
        <v>661</v>
      </c>
      <c r="F77" s="857">
        <v>37196</v>
      </c>
      <c r="G77" s="857"/>
      <c r="H77" s="857"/>
      <c r="I77" s="857" t="s">
        <v>888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9" t="s">
        <v>810</v>
      </c>
      <c r="B78" t="s">
        <v>395</v>
      </c>
      <c r="C78" t="s">
        <v>1933</v>
      </c>
      <c r="D78">
        <v>3219301</v>
      </c>
      <c r="E78" t="s">
        <v>1793</v>
      </c>
      <c r="F78" s="857">
        <v>37196</v>
      </c>
      <c r="G78" s="857"/>
      <c r="H78" s="857"/>
      <c r="I78" s="857" t="s">
        <v>888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9" t="s">
        <v>810</v>
      </c>
      <c r="B79" t="s">
        <v>395</v>
      </c>
      <c r="C79" t="s">
        <v>1927</v>
      </c>
      <c r="D79">
        <v>3223401</v>
      </c>
      <c r="E79" t="s">
        <v>1751</v>
      </c>
      <c r="F79" s="857">
        <v>37196</v>
      </c>
      <c r="G79" s="857"/>
      <c r="H79" s="857"/>
      <c r="I79" s="857" t="s">
        <v>888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9" t="s">
        <v>810</v>
      </c>
      <c r="B80" t="s">
        <v>395</v>
      </c>
      <c r="C80" t="s">
        <v>1752</v>
      </c>
      <c r="D80">
        <v>3225601</v>
      </c>
      <c r="E80" t="s">
        <v>1753</v>
      </c>
      <c r="F80" s="857">
        <v>37196</v>
      </c>
      <c r="G80" s="857"/>
      <c r="H80" s="857"/>
      <c r="I80" s="857" t="s">
        <v>888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9" t="s">
        <v>810</v>
      </c>
      <c r="B81" t="s">
        <v>395</v>
      </c>
      <c r="C81" t="s">
        <v>1930</v>
      </c>
      <c r="D81">
        <v>3226701</v>
      </c>
      <c r="E81" t="s">
        <v>1793</v>
      </c>
      <c r="F81" s="857">
        <v>37196</v>
      </c>
      <c r="G81" s="857"/>
      <c r="H81" s="857"/>
      <c r="I81" s="857" t="s">
        <v>888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9" t="s">
        <v>810</v>
      </c>
      <c r="B82" t="s">
        <v>395</v>
      </c>
      <c r="C82" t="s">
        <v>1929</v>
      </c>
      <c r="D82">
        <v>3231101</v>
      </c>
      <c r="E82" t="s">
        <v>1753</v>
      </c>
      <c r="F82" s="857">
        <v>37196</v>
      </c>
      <c r="G82" s="857"/>
      <c r="H82" s="857"/>
      <c r="I82" s="857" t="s">
        <v>888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9" t="s">
        <v>810</v>
      </c>
      <c r="B83" t="s">
        <v>395</v>
      </c>
      <c r="C83" t="s">
        <v>1911</v>
      </c>
      <c r="D83">
        <v>3234701</v>
      </c>
      <c r="E83" t="s">
        <v>1912</v>
      </c>
      <c r="F83" s="857">
        <v>37196</v>
      </c>
      <c r="G83" s="857"/>
      <c r="H83" s="857"/>
      <c r="I83" s="857" t="s">
        <v>888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9" t="s">
        <v>810</v>
      </c>
      <c r="B84" t="s">
        <v>395</v>
      </c>
      <c r="C84" t="s">
        <v>408</v>
      </c>
      <c r="D84">
        <v>3241501</v>
      </c>
      <c r="E84" t="s">
        <v>1726</v>
      </c>
      <c r="F84" s="857">
        <v>37196</v>
      </c>
      <c r="G84" s="857"/>
      <c r="H84" s="857"/>
      <c r="I84" s="857" t="s">
        <v>888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9" t="s">
        <v>810</v>
      </c>
      <c r="B85" t="s">
        <v>395</v>
      </c>
      <c r="C85" t="s">
        <v>1928</v>
      </c>
      <c r="D85">
        <v>3245501</v>
      </c>
      <c r="E85" t="s">
        <v>1751</v>
      </c>
      <c r="F85" s="857">
        <v>37196</v>
      </c>
      <c r="G85" s="857"/>
      <c r="H85" s="857"/>
      <c r="I85" s="857" t="s">
        <v>888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9" t="s">
        <v>810</v>
      </c>
      <c r="B86" t="s">
        <v>395</v>
      </c>
      <c r="C86" t="s">
        <v>705</v>
      </c>
      <c r="D86">
        <v>3245701</v>
      </c>
      <c r="E86" t="s">
        <v>706</v>
      </c>
      <c r="F86" s="857">
        <v>37196</v>
      </c>
      <c r="G86" s="857"/>
      <c r="H86" s="857"/>
      <c r="I86" s="857" t="s">
        <v>888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9" t="s">
        <v>810</v>
      </c>
      <c r="B87" t="s">
        <v>395</v>
      </c>
      <c r="C87" t="s">
        <v>1828</v>
      </c>
      <c r="D87">
        <v>3250501</v>
      </c>
      <c r="E87" t="s">
        <v>1753</v>
      </c>
      <c r="F87" s="857">
        <v>37196</v>
      </c>
      <c r="G87" s="857"/>
      <c r="H87" s="857"/>
      <c r="I87" s="857" t="s">
        <v>888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9" t="s">
        <v>810</v>
      </c>
      <c r="B88" t="s">
        <v>395</v>
      </c>
      <c r="C88" t="s">
        <v>1974</v>
      </c>
      <c r="D88">
        <v>3284701</v>
      </c>
      <c r="E88" t="s">
        <v>1726</v>
      </c>
      <c r="F88" s="857">
        <v>37196</v>
      </c>
      <c r="G88" s="857"/>
      <c r="H88" s="857"/>
      <c r="I88" s="857" t="s">
        <v>888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9" t="s">
        <v>810</v>
      </c>
      <c r="B89" t="s">
        <v>395</v>
      </c>
      <c r="C89" t="s">
        <v>1942</v>
      </c>
      <c r="D89">
        <v>3290201</v>
      </c>
      <c r="E89" t="s">
        <v>1793</v>
      </c>
      <c r="F89" s="857">
        <v>37196</v>
      </c>
      <c r="G89" s="857"/>
      <c r="H89" s="857"/>
      <c r="I89" s="857" t="s">
        <v>888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9" t="s">
        <v>810</v>
      </c>
      <c r="B90" t="s">
        <v>395</v>
      </c>
      <c r="C90" t="s">
        <v>1944</v>
      </c>
      <c r="D90">
        <v>3290902</v>
      </c>
      <c r="E90" t="s">
        <v>1945</v>
      </c>
      <c r="F90" s="857">
        <v>37196</v>
      </c>
      <c r="G90" s="857"/>
      <c r="H90" s="857"/>
      <c r="I90" s="857" t="s">
        <v>888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9" t="s">
        <v>810</v>
      </c>
      <c r="B91" t="s">
        <v>395</v>
      </c>
      <c r="C91" t="s">
        <v>1842</v>
      </c>
      <c r="D91">
        <v>3294701</v>
      </c>
      <c r="E91" t="s">
        <v>1905</v>
      </c>
      <c r="F91" s="857">
        <v>37196</v>
      </c>
      <c r="G91" s="857"/>
      <c r="H91" s="857"/>
      <c r="I91" s="857" t="s">
        <v>888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9" t="s">
        <v>810</v>
      </c>
      <c r="B92" t="s">
        <v>395</v>
      </c>
      <c r="C92" t="s">
        <v>707</v>
      </c>
      <c r="D92">
        <v>3297001</v>
      </c>
      <c r="E92" t="s">
        <v>661</v>
      </c>
      <c r="F92" s="857">
        <v>37196</v>
      </c>
      <c r="G92" s="857"/>
      <c r="H92" s="857"/>
      <c r="I92" s="857" t="s">
        <v>888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9" t="s">
        <v>810</v>
      </c>
      <c r="B93" t="s">
        <v>395</v>
      </c>
      <c r="C93" t="s">
        <v>710</v>
      </c>
      <c r="D93">
        <v>3313401</v>
      </c>
      <c r="E93" t="s">
        <v>661</v>
      </c>
      <c r="F93" s="857">
        <v>37196</v>
      </c>
      <c r="G93" s="857"/>
      <c r="H93" s="857"/>
      <c r="I93" s="857" t="s">
        <v>888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9" t="s">
        <v>810</v>
      </c>
      <c r="B94" t="s">
        <v>395</v>
      </c>
      <c r="C94" t="s">
        <v>1838</v>
      </c>
      <c r="D94">
        <v>3316501</v>
      </c>
      <c r="E94" t="s">
        <v>1831</v>
      </c>
      <c r="F94" s="857">
        <v>37196</v>
      </c>
      <c r="G94" s="857"/>
      <c r="H94" s="857"/>
      <c r="I94" s="857" t="s">
        <v>888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9" t="s">
        <v>810</v>
      </c>
      <c r="B95" t="s">
        <v>395</v>
      </c>
      <c r="C95" t="s">
        <v>1839</v>
      </c>
      <c r="D95">
        <v>3316601</v>
      </c>
      <c r="E95" t="s">
        <v>1831</v>
      </c>
      <c r="F95" s="857">
        <v>37196</v>
      </c>
      <c r="G95" s="857"/>
      <c r="H95" s="857"/>
      <c r="I95" s="857" t="s">
        <v>888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9" t="s">
        <v>810</v>
      </c>
      <c r="B96" t="s">
        <v>395</v>
      </c>
      <c r="C96" t="s">
        <v>1987</v>
      </c>
      <c r="D96">
        <v>3325801</v>
      </c>
      <c r="E96" t="s">
        <v>1726</v>
      </c>
      <c r="F96" s="857">
        <v>37196</v>
      </c>
      <c r="G96" s="857"/>
      <c r="H96" s="857"/>
      <c r="I96" s="857" t="s">
        <v>888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9" t="s">
        <v>810</v>
      </c>
      <c r="B97" t="s">
        <v>395</v>
      </c>
      <c r="C97" t="s">
        <v>1993</v>
      </c>
      <c r="D97">
        <v>3327701</v>
      </c>
      <c r="E97" t="s">
        <v>1751</v>
      </c>
      <c r="F97" s="857">
        <v>37196</v>
      </c>
      <c r="G97" s="857"/>
      <c r="H97" s="857"/>
      <c r="I97" s="857" t="s">
        <v>888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9" t="s">
        <v>810</v>
      </c>
      <c r="B98" t="s">
        <v>395</v>
      </c>
      <c r="C98" t="s">
        <v>1920</v>
      </c>
      <c r="D98">
        <v>3329801</v>
      </c>
      <c r="E98" t="s">
        <v>1918</v>
      </c>
      <c r="F98" s="857">
        <v>37196</v>
      </c>
      <c r="G98" s="857"/>
      <c r="H98" s="857"/>
      <c r="I98" s="857" t="s">
        <v>888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9" t="s">
        <v>810</v>
      </c>
      <c r="B99" t="s">
        <v>395</v>
      </c>
      <c r="C99" t="s">
        <v>1754</v>
      </c>
      <c r="D99">
        <v>3330401</v>
      </c>
      <c r="E99" t="s">
        <v>1751</v>
      </c>
      <c r="F99" s="857">
        <v>37196</v>
      </c>
      <c r="G99" s="857"/>
      <c r="H99" s="857"/>
      <c r="I99" s="857" t="s">
        <v>888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9" t="s">
        <v>810</v>
      </c>
      <c r="B100" t="s">
        <v>396</v>
      </c>
      <c r="C100" t="s">
        <v>2017</v>
      </c>
      <c r="D100">
        <v>3394401</v>
      </c>
      <c r="E100" t="s">
        <v>1726</v>
      </c>
      <c r="F100" s="857">
        <v>37196</v>
      </c>
      <c r="G100" s="857"/>
      <c r="H100" s="857"/>
      <c r="I100" s="857" t="s">
        <v>895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9" t="s">
        <v>810</v>
      </c>
      <c r="B101" t="s">
        <v>395</v>
      </c>
      <c r="C101" t="s">
        <v>1823</v>
      </c>
      <c r="D101">
        <v>3402401</v>
      </c>
      <c r="E101" t="s">
        <v>1825</v>
      </c>
      <c r="F101" s="857">
        <v>37196</v>
      </c>
      <c r="G101" s="857"/>
      <c r="H101" s="857"/>
      <c r="I101" s="857" t="s">
        <v>888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9" t="s">
        <v>810</v>
      </c>
      <c r="B102" t="s">
        <v>396</v>
      </c>
      <c r="C102" t="s">
        <v>2015</v>
      </c>
      <c r="D102">
        <v>3405001</v>
      </c>
      <c r="E102" t="s">
        <v>1771</v>
      </c>
      <c r="F102" s="857">
        <v>37196</v>
      </c>
      <c r="G102" s="857"/>
      <c r="H102" s="857"/>
      <c r="I102" s="857" t="s">
        <v>895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9" t="s">
        <v>810</v>
      </c>
      <c r="B103" t="s">
        <v>395</v>
      </c>
      <c r="C103" t="s">
        <v>1979</v>
      </c>
      <c r="D103">
        <v>3405301</v>
      </c>
      <c r="E103" t="s">
        <v>1735</v>
      </c>
      <c r="F103" s="857">
        <v>37196</v>
      </c>
      <c r="G103" s="857"/>
      <c r="H103" s="857"/>
      <c r="I103" s="857" t="s">
        <v>888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9" t="s">
        <v>810</v>
      </c>
      <c r="B104" t="s">
        <v>395</v>
      </c>
      <c r="C104" t="s">
        <v>1941</v>
      </c>
      <c r="D104">
        <v>3409901</v>
      </c>
      <c r="E104" t="s">
        <v>1793</v>
      </c>
      <c r="F104" s="857">
        <v>37196</v>
      </c>
      <c r="G104" s="857"/>
      <c r="H104" s="857"/>
      <c r="I104" s="857" t="s">
        <v>888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9" t="s">
        <v>810</v>
      </c>
      <c r="B105" t="s">
        <v>395</v>
      </c>
      <c r="C105" t="s">
        <v>412</v>
      </c>
      <c r="D105">
        <v>3410301</v>
      </c>
      <c r="E105" t="s">
        <v>1726</v>
      </c>
      <c r="F105" s="857">
        <v>37196</v>
      </c>
      <c r="G105" s="857"/>
      <c r="H105" s="857"/>
      <c r="I105" s="857" t="s">
        <v>888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9" t="s">
        <v>810</v>
      </c>
      <c r="B106" t="s">
        <v>395</v>
      </c>
      <c r="C106" t="s">
        <v>410</v>
      </c>
      <c r="D106">
        <v>3415201</v>
      </c>
      <c r="E106" t="s">
        <v>1726</v>
      </c>
      <c r="F106" s="857">
        <v>37196</v>
      </c>
      <c r="G106" s="857"/>
      <c r="H106" s="857"/>
      <c r="I106" s="857" t="s">
        <v>888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9" t="s">
        <v>810</v>
      </c>
      <c r="B107" t="s">
        <v>395</v>
      </c>
      <c r="C107" t="s">
        <v>1954</v>
      </c>
      <c r="D107">
        <v>3420401</v>
      </c>
      <c r="E107" t="s">
        <v>1771</v>
      </c>
      <c r="F107" s="857">
        <v>37196</v>
      </c>
      <c r="G107" s="857"/>
      <c r="H107" s="857"/>
      <c r="I107" s="857" t="s">
        <v>888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9" t="s">
        <v>810</v>
      </c>
      <c r="B108" t="s">
        <v>396</v>
      </c>
      <c r="C108" t="s">
        <v>711</v>
      </c>
      <c r="D108">
        <v>3421301</v>
      </c>
      <c r="E108" t="s">
        <v>698</v>
      </c>
      <c r="F108" s="857">
        <v>37196</v>
      </c>
      <c r="G108" s="857"/>
      <c r="H108" s="857"/>
      <c r="I108" s="857" t="s">
        <v>895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9" t="s">
        <v>810</v>
      </c>
      <c r="B109" t="s">
        <v>395</v>
      </c>
      <c r="C109" t="s">
        <v>1955</v>
      </c>
      <c r="D109">
        <v>3422001</v>
      </c>
      <c r="E109" t="s">
        <v>1956</v>
      </c>
      <c r="F109" s="857">
        <v>37196</v>
      </c>
      <c r="G109" s="857"/>
      <c r="H109" s="857"/>
      <c r="I109" s="857" t="s">
        <v>888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9" t="s">
        <v>810</v>
      </c>
      <c r="B110" t="s">
        <v>395</v>
      </c>
      <c r="C110" t="s">
        <v>1981</v>
      </c>
      <c r="D110">
        <v>3422901</v>
      </c>
      <c r="E110" t="s">
        <v>1735</v>
      </c>
      <c r="F110" s="857">
        <v>37196</v>
      </c>
      <c r="G110" s="857"/>
      <c r="H110" s="857"/>
      <c r="I110" s="857" t="s">
        <v>888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9" t="s">
        <v>810</v>
      </c>
      <c r="B111" t="s">
        <v>395</v>
      </c>
      <c r="C111" t="s">
        <v>1755</v>
      </c>
      <c r="D111">
        <v>3423501</v>
      </c>
      <c r="E111" t="s">
        <v>1756</v>
      </c>
      <c r="F111" s="857">
        <v>37196</v>
      </c>
      <c r="G111" s="857"/>
      <c r="H111" s="857"/>
      <c r="I111" s="857" t="s">
        <v>888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9" t="s">
        <v>810</v>
      </c>
      <c r="B112" t="s">
        <v>395</v>
      </c>
      <c r="C112" t="s">
        <v>1757</v>
      </c>
      <c r="D112">
        <v>3423601</v>
      </c>
      <c r="E112" t="s">
        <v>1756</v>
      </c>
      <c r="F112" s="857">
        <v>37196</v>
      </c>
      <c r="G112" s="857"/>
      <c r="H112" s="857"/>
      <c r="I112" s="857" t="s">
        <v>888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9" t="s">
        <v>810</v>
      </c>
      <c r="B113" t="s">
        <v>395</v>
      </c>
      <c r="C113" t="s">
        <v>1758</v>
      </c>
      <c r="D113">
        <v>3423701</v>
      </c>
      <c r="E113" t="s">
        <v>1756</v>
      </c>
      <c r="F113" s="857">
        <v>37196</v>
      </c>
      <c r="G113" s="857"/>
      <c r="H113" s="857"/>
      <c r="I113" s="857" t="s">
        <v>888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9" t="s">
        <v>810</v>
      </c>
      <c r="B114" t="s">
        <v>395</v>
      </c>
      <c r="C114" t="s">
        <v>1759</v>
      </c>
      <c r="D114">
        <v>3423801</v>
      </c>
      <c r="E114" t="s">
        <v>1756</v>
      </c>
      <c r="F114" s="857">
        <v>37196</v>
      </c>
      <c r="G114" s="857"/>
      <c r="H114" s="857"/>
      <c r="I114" s="857" t="s">
        <v>888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9" t="s">
        <v>810</v>
      </c>
      <c r="B115" t="s">
        <v>395</v>
      </c>
      <c r="C115" t="s">
        <v>713</v>
      </c>
      <c r="D115">
        <v>3425201</v>
      </c>
      <c r="E115" t="s">
        <v>698</v>
      </c>
      <c r="F115" s="857">
        <v>37196</v>
      </c>
      <c r="G115" s="857"/>
      <c r="H115" s="857"/>
      <c r="I115" s="857" t="s">
        <v>888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9" t="s">
        <v>810</v>
      </c>
      <c r="B116" t="s">
        <v>395</v>
      </c>
      <c r="C116" t="s">
        <v>415</v>
      </c>
      <c r="D116">
        <v>3425301</v>
      </c>
      <c r="E116" t="s">
        <v>414</v>
      </c>
      <c r="F116" s="857">
        <v>37196</v>
      </c>
      <c r="G116" s="857"/>
      <c r="H116" s="857"/>
      <c r="I116" s="857" t="s">
        <v>888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9" t="s">
        <v>810</v>
      </c>
      <c r="B117" t="s">
        <v>395</v>
      </c>
      <c r="C117" t="s">
        <v>407</v>
      </c>
      <c r="D117">
        <v>3425601</v>
      </c>
      <c r="E117" t="s">
        <v>1726</v>
      </c>
      <c r="F117" s="857">
        <v>37196</v>
      </c>
      <c r="G117" s="857"/>
      <c r="H117" s="857"/>
      <c r="I117" s="857" t="s">
        <v>888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9" t="s">
        <v>810</v>
      </c>
      <c r="B118" t="s">
        <v>396</v>
      </c>
      <c r="C118" t="s">
        <v>715</v>
      </c>
      <c r="D118">
        <v>3425901</v>
      </c>
      <c r="E118" t="s">
        <v>698</v>
      </c>
      <c r="F118" s="857">
        <v>37196</v>
      </c>
      <c r="G118" s="857"/>
      <c r="H118" s="857"/>
      <c r="I118" s="857" t="s">
        <v>895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9" t="s">
        <v>810</v>
      </c>
      <c r="B119" t="s">
        <v>395</v>
      </c>
      <c r="C119" t="s">
        <v>1951</v>
      </c>
      <c r="D119">
        <v>3426101</v>
      </c>
      <c r="E119" t="s">
        <v>1771</v>
      </c>
      <c r="F119" s="857">
        <v>37196</v>
      </c>
      <c r="G119" s="857"/>
      <c r="H119" s="857"/>
      <c r="I119" s="857" t="s">
        <v>888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9" t="s">
        <v>810</v>
      </c>
      <c r="B120" t="s">
        <v>395</v>
      </c>
      <c r="C120" t="s">
        <v>1950</v>
      </c>
      <c r="D120">
        <v>3427001</v>
      </c>
      <c r="E120" t="s">
        <v>1765</v>
      </c>
      <c r="F120" s="857">
        <v>37196</v>
      </c>
      <c r="G120" s="857"/>
      <c r="H120" s="857"/>
      <c r="I120" s="857" t="s">
        <v>888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9" t="s">
        <v>810</v>
      </c>
      <c r="B121" t="s">
        <v>395</v>
      </c>
      <c r="C121" t="s">
        <v>1973</v>
      </c>
      <c r="D121">
        <v>3427701</v>
      </c>
      <c r="E121" t="s">
        <v>1912</v>
      </c>
      <c r="F121" s="857">
        <v>37196</v>
      </c>
      <c r="G121" s="857"/>
      <c r="H121" s="857"/>
      <c r="I121" s="857" t="s">
        <v>888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9" t="s">
        <v>810</v>
      </c>
      <c r="B122" t="s">
        <v>395</v>
      </c>
      <c r="C122" t="s">
        <v>1760</v>
      </c>
      <c r="D122">
        <v>3428401</v>
      </c>
      <c r="E122" t="s">
        <v>1756</v>
      </c>
      <c r="F122" s="857">
        <v>37196</v>
      </c>
      <c r="G122" s="857"/>
      <c r="H122" s="857"/>
      <c r="I122" s="857" t="s">
        <v>888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9" t="s">
        <v>810</v>
      </c>
      <c r="B123" t="s">
        <v>395</v>
      </c>
      <c r="C123" t="s">
        <v>1761</v>
      </c>
      <c r="D123">
        <v>3429001</v>
      </c>
      <c r="E123" t="s">
        <v>1756</v>
      </c>
      <c r="F123" s="857">
        <v>37196</v>
      </c>
      <c r="G123" s="857"/>
      <c r="H123" s="857"/>
      <c r="I123" s="857" t="s">
        <v>888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9" t="s">
        <v>810</v>
      </c>
      <c r="B124" t="s">
        <v>395</v>
      </c>
      <c r="C124" t="s">
        <v>1762</v>
      </c>
      <c r="D124">
        <v>3429601</v>
      </c>
      <c r="E124" t="s">
        <v>1756</v>
      </c>
      <c r="F124" s="857">
        <v>37196</v>
      </c>
      <c r="G124" s="857"/>
      <c r="H124" s="857"/>
      <c r="I124" s="857" t="s">
        <v>888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9" t="s">
        <v>810</v>
      </c>
      <c r="B125" t="s">
        <v>395</v>
      </c>
      <c r="C125" t="s">
        <v>716</v>
      </c>
      <c r="D125">
        <v>3472501</v>
      </c>
      <c r="E125" t="s">
        <v>698</v>
      </c>
      <c r="F125" s="857">
        <v>37196</v>
      </c>
      <c r="G125" s="857"/>
      <c r="H125" s="857"/>
      <c r="I125" s="857" t="s">
        <v>888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9" t="s">
        <v>810</v>
      </c>
      <c r="B126" t="s">
        <v>395</v>
      </c>
      <c r="C126" t="s">
        <v>1986</v>
      </c>
      <c r="D126">
        <v>3475001</v>
      </c>
      <c r="E126" t="s">
        <v>1771</v>
      </c>
      <c r="F126" s="857">
        <v>37196</v>
      </c>
      <c r="G126" s="857"/>
      <c r="H126" s="857"/>
      <c r="I126" s="857" t="s">
        <v>888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9" t="s">
        <v>810</v>
      </c>
      <c r="B127" t="s">
        <v>396</v>
      </c>
      <c r="C127" t="s">
        <v>2009</v>
      </c>
      <c r="D127">
        <v>3478201</v>
      </c>
      <c r="E127" t="s">
        <v>1756</v>
      </c>
      <c r="F127" s="857">
        <v>37196</v>
      </c>
      <c r="G127" s="857"/>
      <c r="H127" s="857"/>
      <c r="I127" s="857" t="s">
        <v>895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9" t="s">
        <v>810</v>
      </c>
      <c r="B128" t="s">
        <v>395</v>
      </c>
      <c r="C128" t="s">
        <v>1763</v>
      </c>
      <c r="D128">
        <v>3502801</v>
      </c>
      <c r="E128" t="s">
        <v>1756</v>
      </c>
      <c r="F128" s="857">
        <v>37196</v>
      </c>
      <c r="G128" s="857"/>
      <c r="H128" s="857"/>
      <c r="I128" s="857" t="s">
        <v>888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9" t="s">
        <v>810</v>
      </c>
      <c r="B129" t="s">
        <v>395</v>
      </c>
      <c r="C129" t="s">
        <v>718</v>
      </c>
      <c r="D129">
        <v>3505301</v>
      </c>
      <c r="E129" t="s">
        <v>719</v>
      </c>
      <c r="F129" s="857">
        <v>37196</v>
      </c>
      <c r="G129" s="857"/>
      <c r="H129" s="857"/>
      <c r="I129" s="857" t="s">
        <v>888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9" t="s">
        <v>810</v>
      </c>
      <c r="B130" t="s">
        <v>395</v>
      </c>
      <c r="C130" t="s">
        <v>1967</v>
      </c>
      <c r="D130">
        <v>3506201</v>
      </c>
      <c r="E130" t="s">
        <v>1771</v>
      </c>
      <c r="F130" s="857">
        <v>37196</v>
      </c>
      <c r="G130" s="857"/>
      <c r="H130" s="857"/>
      <c r="I130" s="857" t="s">
        <v>888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9" t="s">
        <v>810</v>
      </c>
      <c r="B131" t="s">
        <v>395</v>
      </c>
      <c r="C131" t="s">
        <v>1764</v>
      </c>
      <c r="D131">
        <v>3507801</v>
      </c>
      <c r="E131" t="s">
        <v>1765</v>
      </c>
      <c r="F131" s="857">
        <v>37196</v>
      </c>
      <c r="G131" s="857"/>
      <c r="H131" s="857"/>
      <c r="I131" s="857" t="s">
        <v>888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9" t="s">
        <v>810</v>
      </c>
      <c r="B132" t="s">
        <v>395</v>
      </c>
      <c r="C132" t="s">
        <v>1766</v>
      </c>
      <c r="D132">
        <v>3507901</v>
      </c>
      <c r="E132" t="s">
        <v>1765</v>
      </c>
      <c r="F132" s="857">
        <v>37196</v>
      </c>
      <c r="G132" s="857"/>
      <c r="H132" s="857"/>
      <c r="I132" s="857" t="s">
        <v>888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9" t="s">
        <v>810</v>
      </c>
      <c r="B133" t="s">
        <v>395</v>
      </c>
      <c r="C133" t="s">
        <v>1767</v>
      </c>
      <c r="D133">
        <v>3508401</v>
      </c>
      <c r="E133" t="s">
        <v>1765</v>
      </c>
      <c r="F133" s="857">
        <v>37196</v>
      </c>
      <c r="G133" s="857"/>
      <c r="H133" s="857"/>
      <c r="I133" s="857" t="s">
        <v>888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9" t="s">
        <v>810</v>
      </c>
      <c r="B134" t="s">
        <v>395</v>
      </c>
      <c r="C134" t="s">
        <v>1966</v>
      </c>
      <c r="D134">
        <v>3509101</v>
      </c>
      <c r="E134" t="s">
        <v>1771</v>
      </c>
      <c r="F134" s="857">
        <v>37196</v>
      </c>
      <c r="G134" s="857"/>
      <c r="H134" s="857"/>
      <c r="I134" s="857" t="s">
        <v>888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9" t="s">
        <v>810</v>
      </c>
      <c r="B135" t="s">
        <v>395</v>
      </c>
      <c r="C135" t="s">
        <v>1982</v>
      </c>
      <c r="D135">
        <v>3510601</v>
      </c>
      <c r="E135" t="s">
        <v>1735</v>
      </c>
      <c r="F135" s="857">
        <v>37196</v>
      </c>
      <c r="G135" s="857"/>
      <c r="H135" s="857"/>
      <c r="I135" s="857" t="s">
        <v>888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9" t="s">
        <v>810</v>
      </c>
      <c r="B136" t="s">
        <v>395</v>
      </c>
      <c r="C136" t="s">
        <v>1984</v>
      </c>
      <c r="D136">
        <v>3510801</v>
      </c>
      <c r="E136" t="s">
        <v>1735</v>
      </c>
      <c r="F136" s="857">
        <v>37196</v>
      </c>
      <c r="G136" s="857"/>
      <c r="H136" s="857"/>
      <c r="I136" s="857" t="s">
        <v>888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9" t="s">
        <v>810</v>
      </c>
      <c r="B137" t="s">
        <v>395</v>
      </c>
      <c r="C137" t="s">
        <v>724</v>
      </c>
      <c r="D137">
        <v>3511801</v>
      </c>
      <c r="E137" t="s">
        <v>719</v>
      </c>
      <c r="F137" s="857">
        <v>37196</v>
      </c>
      <c r="G137" s="857"/>
      <c r="H137" s="857"/>
      <c r="I137" s="857" t="s">
        <v>888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9" t="s">
        <v>810</v>
      </c>
      <c r="B138" t="s">
        <v>395</v>
      </c>
      <c r="C138" t="s">
        <v>1968</v>
      </c>
      <c r="D138">
        <v>3512101</v>
      </c>
      <c r="E138" t="s">
        <v>1735</v>
      </c>
      <c r="F138" s="857">
        <v>37196</v>
      </c>
      <c r="G138" s="857"/>
      <c r="H138" s="857"/>
      <c r="I138" s="857" t="s">
        <v>888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9" t="s">
        <v>810</v>
      </c>
      <c r="B139" t="s">
        <v>395</v>
      </c>
      <c r="C139" t="s">
        <v>1983</v>
      </c>
      <c r="D139">
        <v>3513301</v>
      </c>
      <c r="E139" t="s">
        <v>1735</v>
      </c>
      <c r="F139" s="857">
        <v>37196</v>
      </c>
      <c r="G139" s="857"/>
      <c r="H139" s="857"/>
      <c r="I139" s="857" t="s">
        <v>888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9" t="s">
        <v>810</v>
      </c>
      <c r="B140" t="s">
        <v>396</v>
      </c>
      <c r="C140" t="s">
        <v>2011</v>
      </c>
      <c r="D140">
        <v>3514402</v>
      </c>
      <c r="E140" t="s">
        <v>1912</v>
      </c>
      <c r="F140" s="857">
        <v>37196</v>
      </c>
      <c r="G140" s="857"/>
      <c r="H140" s="857"/>
      <c r="I140" s="857" t="s">
        <v>895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9" t="s">
        <v>810</v>
      </c>
      <c r="B141" t="s">
        <v>395</v>
      </c>
      <c r="C141" t="s">
        <v>725</v>
      </c>
      <c r="D141">
        <v>3516301</v>
      </c>
      <c r="E141" t="s">
        <v>719</v>
      </c>
      <c r="F141" s="857">
        <v>37196</v>
      </c>
      <c r="G141" s="857"/>
      <c r="H141" s="857"/>
      <c r="I141" s="857" t="s">
        <v>888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9" t="s">
        <v>810</v>
      </c>
      <c r="B142" t="s">
        <v>395</v>
      </c>
      <c r="C142" t="s">
        <v>726</v>
      </c>
      <c r="D142">
        <v>3517001</v>
      </c>
      <c r="E142" t="s">
        <v>719</v>
      </c>
      <c r="F142" s="857">
        <v>37196</v>
      </c>
      <c r="G142" s="857"/>
      <c r="H142" s="857"/>
      <c r="I142" s="857" t="s">
        <v>888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9" t="s">
        <v>810</v>
      </c>
      <c r="B143" t="s">
        <v>395</v>
      </c>
      <c r="C143" t="s">
        <v>727</v>
      </c>
      <c r="D143">
        <v>3522201</v>
      </c>
      <c r="E143" t="s">
        <v>719</v>
      </c>
      <c r="F143" s="857">
        <v>37196</v>
      </c>
      <c r="G143" s="857"/>
      <c r="H143" s="857"/>
      <c r="I143" s="857" t="s">
        <v>888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9" t="s">
        <v>810</v>
      </c>
      <c r="B144" t="s">
        <v>395</v>
      </c>
      <c r="C144" t="s">
        <v>728</v>
      </c>
      <c r="D144">
        <v>3522901</v>
      </c>
      <c r="E144" t="s">
        <v>719</v>
      </c>
      <c r="F144" s="857">
        <v>37196</v>
      </c>
      <c r="G144" s="857"/>
      <c r="H144" s="857"/>
      <c r="I144" s="857" t="s">
        <v>888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9" t="s">
        <v>810</v>
      </c>
      <c r="B145" t="s">
        <v>395</v>
      </c>
      <c r="C145" t="s">
        <v>1969</v>
      </c>
      <c r="D145">
        <v>3524201</v>
      </c>
      <c r="E145" t="s">
        <v>1735</v>
      </c>
      <c r="F145" s="857">
        <v>37196</v>
      </c>
      <c r="G145" s="857"/>
      <c r="H145" s="857"/>
      <c r="I145" s="857" t="s">
        <v>888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9" t="s">
        <v>810</v>
      </c>
      <c r="B146" t="s">
        <v>397</v>
      </c>
      <c r="C146" t="s">
        <v>2019</v>
      </c>
      <c r="D146">
        <v>3525501</v>
      </c>
      <c r="E146" t="s">
        <v>1735</v>
      </c>
      <c r="F146" s="857">
        <v>37196</v>
      </c>
      <c r="G146" s="857"/>
      <c r="H146" s="857"/>
      <c r="I146" s="857" t="s">
        <v>887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9" t="s">
        <v>810</v>
      </c>
      <c r="B147" t="s">
        <v>395</v>
      </c>
      <c r="C147" t="s">
        <v>1985</v>
      </c>
      <c r="D147">
        <v>3526101</v>
      </c>
      <c r="E147" t="s">
        <v>1735</v>
      </c>
      <c r="F147" s="857">
        <v>37196</v>
      </c>
      <c r="G147" s="857"/>
      <c r="H147" s="857"/>
      <c r="I147" s="857" t="s">
        <v>888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9" t="s">
        <v>810</v>
      </c>
      <c r="B148" t="s">
        <v>395</v>
      </c>
      <c r="C148" t="s">
        <v>729</v>
      </c>
      <c r="D148">
        <v>3528901</v>
      </c>
      <c r="E148" t="s">
        <v>719</v>
      </c>
      <c r="F148" s="857">
        <v>37196</v>
      </c>
      <c r="G148" s="857"/>
      <c r="H148" s="857"/>
      <c r="I148" s="857" t="s">
        <v>888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9" t="s">
        <v>810</v>
      </c>
      <c r="B149" t="s">
        <v>395</v>
      </c>
      <c r="C149" t="s">
        <v>730</v>
      </c>
      <c r="D149">
        <v>3529001</v>
      </c>
      <c r="E149" t="s">
        <v>719</v>
      </c>
      <c r="F149" s="857">
        <v>37196</v>
      </c>
      <c r="G149" s="857"/>
      <c r="H149" s="857"/>
      <c r="I149" s="857" t="s">
        <v>888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9" t="s">
        <v>810</v>
      </c>
      <c r="B150" t="s">
        <v>395</v>
      </c>
      <c r="C150" t="s">
        <v>731</v>
      </c>
      <c r="D150">
        <v>3529101</v>
      </c>
      <c r="E150" t="s">
        <v>719</v>
      </c>
      <c r="F150" s="857">
        <v>37196</v>
      </c>
      <c r="G150" s="857"/>
      <c r="H150" s="857"/>
      <c r="I150" s="857" t="s">
        <v>888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9" t="s">
        <v>810</v>
      </c>
      <c r="B151" t="s">
        <v>395</v>
      </c>
      <c r="C151" t="s">
        <v>732</v>
      </c>
      <c r="D151">
        <v>3532301</v>
      </c>
      <c r="E151" t="s">
        <v>719</v>
      </c>
      <c r="F151" s="857">
        <v>37196</v>
      </c>
      <c r="G151" s="857"/>
      <c r="H151" s="857"/>
      <c r="I151" s="857" t="s">
        <v>888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9" t="s">
        <v>810</v>
      </c>
      <c r="B152" t="s">
        <v>395</v>
      </c>
      <c r="C152" t="s">
        <v>409</v>
      </c>
      <c r="D152">
        <v>3533901</v>
      </c>
      <c r="E152" t="s">
        <v>1726</v>
      </c>
      <c r="F152" s="857">
        <v>37196</v>
      </c>
      <c r="G152" s="857"/>
      <c r="H152" s="857"/>
      <c r="I152" s="857" t="s">
        <v>888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9" t="s">
        <v>810</v>
      </c>
      <c r="B153" t="s">
        <v>395</v>
      </c>
      <c r="C153" t="s">
        <v>733</v>
      </c>
      <c r="D153">
        <v>3539901</v>
      </c>
      <c r="E153" t="s">
        <v>698</v>
      </c>
      <c r="F153" s="857">
        <v>37196</v>
      </c>
      <c r="G153" s="857"/>
      <c r="H153" s="857"/>
      <c r="I153" s="857" t="s">
        <v>888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9" t="s">
        <v>810</v>
      </c>
      <c r="B154" t="s">
        <v>395</v>
      </c>
      <c r="C154" t="s">
        <v>734</v>
      </c>
      <c r="D154">
        <v>3540501</v>
      </c>
      <c r="E154" t="s">
        <v>719</v>
      </c>
      <c r="F154" s="857">
        <v>37196</v>
      </c>
      <c r="G154" s="857"/>
      <c r="H154" s="857"/>
      <c r="I154" s="857" t="s">
        <v>888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9" t="s">
        <v>810</v>
      </c>
      <c r="B155" t="s">
        <v>395</v>
      </c>
      <c r="C155" t="s">
        <v>1970</v>
      </c>
      <c r="D155">
        <v>3541601</v>
      </c>
      <c r="E155" t="s">
        <v>1735</v>
      </c>
      <c r="F155" s="857">
        <v>37196</v>
      </c>
      <c r="G155" s="857"/>
      <c r="H155" s="857"/>
      <c r="I155" s="857" t="s">
        <v>888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9" t="s">
        <v>810</v>
      </c>
      <c r="B156" t="s">
        <v>395</v>
      </c>
      <c r="C156" t="s">
        <v>735</v>
      </c>
      <c r="D156">
        <v>3542401</v>
      </c>
      <c r="E156" t="s">
        <v>719</v>
      </c>
      <c r="F156" s="857">
        <v>37196</v>
      </c>
      <c r="G156" s="857"/>
      <c r="H156" s="857"/>
      <c r="I156" s="857" t="s">
        <v>888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9" t="s">
        <v>810</v>
      </c>
      <c r="B157" t="s">
        <v>395</v>
      </c>
      <c r="C157" t="s">
        <v>736</v>
      </c>
      <c r="D157">
        <v>3543801</v>
      </c>
      <c r="E157" t="s">
        <v>737</v>
      </c>
      <c r="F157" s="857">
        <v>37196</v>
      </c>
      <c r="G157" s="857"/>
      <c r="H157" s="857"/>
      <c r="I157" s="857" t="s">
        <v>888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9" t="s">
        <v>810</v>
      </c>
      <c r="B158" t="s">
        <v>395</v>
      </c>
      <c r="C158" t="s">
        <v>1770</v>
      </c>
      <c r="D158">
        <v>3549301</v>
      </c>
      <c r="E158" t="s">
        <v>1771</v>
      </c>
      <c r="F158" s="857">
        <v>37196</v>
      </c>
      <c r="G158" s="857"/>
      <c r="H158" s="857"/>
      <c r="I158" s="857" t="s">
        <v>888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9" t="s">
        <v>810</v>
      </c>
      <c r="B159" t="s">
        <v>395</v>
      </c>
      <c r="C159" t="s">
        <v>738</v>
      </c>
      <c r="D159">
        <v>3549701</v>
      </c>
      <c r="E159" t="s">
        <v>661</v>
      </c>
      <c r="F159" s="857">
        <v>37196</v>
      </c>
      <c r="G159" s="857"/>
      <c r="H159" s="857"/>
      <c r="I159" s="857" t="s">
        <v>888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9" t="s">
        <v>810</v>
      </c>
      <c r="B160" t="s">
        <v>395</v>
      </c>
      <c r="C160" t="s">
        <v>1934</v>
      </c>
      <c r="D160">
        <v>3551401</v>
      </c>
      <c r="E160" t="s">
        <v>1793</v>
      </c>
      <c r="F160" s="857">
        <v>37196</v>
      </c>
      <c r="G160" s="857"/>
      <c r="H160" s="857"/>
      <c r="I160" s="857" t="s">
        <v>888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9" t="s">
        <v>810</v>
      </c>
      <c r="B161" t="s">
        <v>395</v>
      </c>
      <c r="C161" t="s">
        <v>739</v>
      </c>
      <c r="D161">
        <v>3552201</v>
      </c>
      <c r="E161" t="s">
        <v>661</v>
      </c>
      <c r="F161" s="857">
        <v>37196</v>
      </c>
      <c r="G161" s="857"/>
      <c r="H161" s="857"/>
      <c r="I161" s="857" t="s">
        <v>888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9" t="s">
        <v>810</v>
      </c>
      <c r="B162" t="s">
        <v>395</v>
      </c>
      <c r="C162" t="s">
        <v>1772</v>
      </c>
      <c r="D162">
        <v>3552801</v>
      </c>
      <c r="E162" t="s">
        <v>1786</v>
      </c>
      <c r="F162" s="857">
        <v>37196</v>
      </c>
      <c r="G162" s="857"/>
      <c r="H162" s="857"/>
      <c r="I162" s="857" t="s">
        <v>888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9" t="s">
        <v>810</v>
      </c>
      <c r="B163" t="s">
        <v>395</v>
      </c>
      <c r="C163" t="s">
        <v>1787</v>
      </c>
      <c r="D163">
        <v>3553701</v>
      </c>
      <c r="E163" t="s">
        <v>1769</v>
      </c>
      <c r="F163" s="857">
        <v>37196</v>
      </c>
      <c r="G163" s="857"/>
      <c r="H163" s="857"/>
      <c r="I163" s="857" t="s">
        <v>888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9" t="s">
        <v>810</v>
      </c>
      <c r="B164" t="s">
        <v>395</v>
      </c>
      <c r="C164" t="s">
        <v>740</v>
      </c>
      <c r="D164">
        <v>3557101</v>
      </c>
      <c r="E164" t="s">
        <v>661</v>
      </c>
      <c r="F164" s="857">
        <v>37196</v>
      </c>
      <c r="G164" s="857"/>
      <c r="H164" s="857"/>
      <c r="I164" s="857" t="s">
        <v>888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9" t="s">
        <v>810</v>
      </c>
      <c r="B165" t="s">
        <v>397</v>
      </c>
      <c r="C165" t="s">
        <v>1719</v>
      </c>
      <c r="D165">
        <v>3557501</v>
      </c>
      <c r="E165" t="s">
        <v>855</v>
      </c>
      <c r="F165" s="857">
        <v>37196</v>
      </c>
      <c r="G165" s="857"/>
      <c r="H165" s="857"/>
      <c r="I165" s="857" t="s">
        <v>887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9" t="s">
        <v>810</v>
      </c>
      <c r="B166" t="s">
        <v>395</v>
      </c>
      <c r="C166" t="s">
        <v>1788</v>
      </c>
      <c r="D166">
        <v>3558301</v>
      </c>
      <c r="E166" t="s">
        <v>1769</v>
      </c>
      <c r="F166" s="857">
        <v>37196</v>
      </c>
      <c r="G166" s="857"/>
      <c r="H166" s="857"/>
      <c r="I166" s="857" t="s">
        <v>888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9" t="s">
        <v>810</v>
      </c>
      <c r="B167" t="s">
        <v>395</v>
      </c>
      <c r="C167" t="s">
        <v>2005</v>
      </c>
      <c r="D167">
        <v>3562001</v>
      </c>
      <c r="E167" t="s">
        <v>1793</v>
      </c>
      <c r="F167" s="857">
        <v>37196</v>
      </c>
      <c r="G167" s="857"/>
      <c r="H167" s="857"/>
      <c r="I167" s="857" t="s">
        <v>888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9" t="s">
        <v>810</v>
      </c>
      <c r="B168" t="s">
        <v>395</v>
      </c>
      <c r="C168" t="s">
        <v>1789</v>
      </c>
      <c r="D168">
        <v>3564601</v>
      </c>
      <c r="E168" t="s">
        <v>1790</v>
      </c>
      <c r="F168" s="857">
        <v>37196</v>
      </c>
      <c r="G168" s="857"/>
      <c r="H168" s="857"/>
      <c r="I168" s="857" t="s">
        <v>888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9" t="s">
        <v>810</v>
      </c>
      <c r="B169" t="s">
        <v>395</v>
      </c>
      <c r="C169" t="s">
        <v>890</v>
      </c>
      <c r="D169">
        <v>3564701</v>
      </c>
      <c r="E169" t="s">
        <v>1628</v>
      </c>
      <c r="F169" s="857">
        <v>37196</v>
      </c>
      <c r="G169" s="857"/>
      <c r="H169" s="857"/>
      <c r="I169" s="857" t="s">
        <v>888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9" t="s">
        <v>810</v>
      </c>
      <c r="B170" t="s">
        <v>395</v>
      </c>
      <c r="C170" t="s">
        <v>892</v>
      </c>
      <c r="D170">
        <v>3564801</v>
      </c>
      <c r="E170" t="s">
        <v>1628</v>
      </c>
      <c r="F170" s="857">
        <v>37196</v>
      </c>
      <c r="G170" s="857"/>
      <c r="H170" s="857"/>
      <c r="I170" s="857" t="s">
        <v>888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9" t="s">
        <v>810</v>
      </c>
      <c r="B171" t="s">
        <v>395</v>
      </c>
      <c r="C171" t="s">
        <v>1792</v>
      </c>
      <c r="D171">
        <v>3565501</v>
      </c>
      <c r="E171" t="s">
        <v>1793</v>
      </c>
      <c r="F171" s="857">
        <v>37196</v>
      </c>
      <c r="G171" s="857"/>
      <c r="H171" s="857"/>
      <c r="I171" s="857" t="s">
        <v>888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9" t="s">
        <v>810</v>
      </c>
      <c r="B172" t="s">
        <v>395</v>
      </c>
      <c r="C172" t="s">
        <v>141</v>
      </c>
      <c r="D172">
        <v>3571701</v>
      </c>
      <c r="E172" t="s">
        <v>1771</v>
      </c>
      <c r="F172" s="857">
        <v>37196</v>
      </c>
      <c r="G172" s="857"/>
      <c r="H172" s="857"/>
      <c r="I172" s="857" t="s">
        <v>888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9" t="s">
        <v>810</v>
      </c>
      <c r="B173" t="s">
        <v>395</v>
      </c>
      <c r="C173" t="s">
        <v>1800</v>
      </c>
      <c r="D173">
        <v>3573701</v>
      </c>
      <c r="E173" t="s">
        <v>1793</v>
      </c>
      <c r="F173" s="857">
        <v>37196</v>
      </c>
      <c r="G173" s="857"/>
      <c r="H173" s="857"/>
      <c r="I173" s="857" t="s">
        <v>888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9" t="s">
        <v>810</v>
      </c>
      <c r="B174" t="s">
        <v>395</v>
      </c>
      <c r="C174" t="s">
        <v>67</v>
      </c>
      <c r="D174">
        <v>3576601</v>
      </c>
      <c r="E174" t="s">
        <v>1544</v>
      </c>
      <c r="F174" s="857">
        <v>37196</v>
      </c>
      <c r="G174" s="857"/>
      <c r="H174" s="857"/>
      <c r="I174" s="857" t="s">
        <v>888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9" t="s">
        <v>810</v>
      </c>
      <c r="B175" t="s">
        <v>396</v>
      </c>
      <c r="C175" t="s">
        <v>2010</v>
      </c>
      <c r="D175">
        <v>3582101</v>
      </c>
      <c r="E175" t="s">
        <v>1771</v>
      </c>
      <c r="F175" s="857">
        <v>37196</v>
      </c>
      <c r="G175" s="857"/>
      <c r="H175" s="857"/>
      <c r="I175" s="857" t="s">
        <v>895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9" t="s">
        <v>810</v>
      </c>
      <c r="B176" t="s">
        <v>395</v>
      </c>
      <c r="C176" t="s">
        <v>138</v>
      </c>
      <c r="D176">
        <v>3584101</v>
      </c>
      <c r="E176" t="s">
        <v>139</v>
      </c>
      <c r="F176" s="857">
        <v>37196</v>
      </c>
      <c r="G176" s="857"/>
      <c r="H176" s="857"/>
      <c r="I176" s="857" t="s">
        <v>888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9" t="s">
        <v>810</v>
      </c>
      <c r="B177" t="s">
        <v>395</v>
      </c>
      <c r="C177" t="s">
        <v>140</v>
      </c>
      <c r="D177">
        <v>3584201</v>
      </c>
      <c r="E177" t="s">
        <v>139</v>
      </c>
      <c r="F177" s="857">
        <v>37196</v>
      </c>
      <c r="G177" s="857"/>
      <c r="H177" s="857"/>
      <c r="I177" s="857" t="s">
        <v>888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9" t="s">
        <v>810</v>
      </c>
      <c r="B178" t="s">
        <v>395</v>
      </c>
      <c r="C178" t="s">
        <v>68</v>
      </c>
      <c r="D178">
        <v>3584401</v>
      </c>
      <c r="E178" t="s">
        <v>1544</v>
      </c>
      <c r="F178" s="857">
        <v>37196</v>
      </c>
      <c r="G178" s="857"/>
      <c r="H178" s="857"/>
      <c r="I178" s="857" t="s">
        <v>888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9" t="s">
        <v>810</v>
      </c>
      <c r="B179" t="s">
        <v>395</v>
      </c>
      <c r="C179" t="s">
        <v>1591</v>
      </c>
      <c r="D179">
        <v>3585801</v>
      </c>
      <c r="E179" t="s">
        <v>1793</v>
      </c>
      <c r="F179" s="857">
        <v>37196</v>
      </c>
      <c r="G179" s="857"/>
      <c r="H179" s="857"/>
      <c r="I179" s="857" t="s">
        <v>888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9" t="s">
        <v>810</v>
      </c>
      <c r="B180" t="s">
        <v>395</v>
      </c>
      <c r="C180" t="s">
        <v>69</v>
      </c>
      <c r="D180">
        <v>3587701</v>
      </c>
      <c r="E180" t="s">
        <v>1726</v>
      </c>
      <c r="F180" s="857">
        <v>37196</v>
      </c>
      <c r="G180" s="857"/>
      <c r="H180" s="857"/>
      <c r="I180" s="857" t="s">
        <v>888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9" t="s">
        <v>810</v>
      </c>
      <c r="B181" t="s">
        <v>395</v>
      </c>
      <c r="C181" t="s">
        <v>745</v>
      </c>
      <c r="D181">
        <v>4004301</v>
      </c>
      <c r="E181" t="s">
        <v>746</v>
      </c>
      <c r="F181" s="857">
        <v>37196</v>
      </c>
      <c r="G181" s="857"/>
      <c r="H181" s="857"/>
      <c r="I181" s="857" t="s">
        <v>888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9" t="s">
        <v>810</v>
      </c>
      <c r="B182" t="s">
        <v>395</v>
      </c>
      <c r="C182" t="s">
        <v>747</v>
      </c>
      <c r="D182">
        <v>4004801</v>
      </c>
      <c r="E182" t="s">
        <v>746</v>
      </c>
      <c r="F182" s="857">
        <v>37196</v>
      </c>
      <c r="G182" s="857"/>
      <c r="H182" s="857"/>
      <c r="I182" s="857" t="s">
        <v>888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9" t="s">
        <v>810</v>
      </c>
      <c r="B183" t="s">
        <v>395</v>
      </c>
      <c r="C183" t="s">
        <v>748</v>
      </c>
      <c r="D183">
        <v>4017601</v>
      </c>
      <c r="E183" t="s">
        <v>746</v>
      </c>
      <c r="F183" s="857">
        <v>37196</v>
      </c>
      <c r="G183" s="857"/>
      <c r="H183" s="857"/>
      <c r="I183" s="857" t="s">
        <v>888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9" t="s">
        <v>810</v>
      </c>
      <c r="B184" t="s">
        <v>395</v>
      </c>
      <c r="C184" t="s">
        <v>749</v>
      </c>
      <c r="D184">
        <v>4023001</v>
      </c>
      <c r="E184" t="s">
        <v>746</v>
      </c>
      <c r="F184" s="857">
        <v>37196</v>
      </c>
      <c r="G184" s="857"/>
      <c r="H184" s="857"/>
      <c r="I184" s="857" t="s">
        <v>888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9" t="s">
        <v>810</v>
      </c>
      <c r="B185" t="s">
        <v>395</v>
      </c>
      <c r="C185" t="s">
        <v>1949</v>
      </c>
      <c r="D185">
        <v>4023601</v>
      </c>
      <c r="E185" t="s">
        <v>1769</v>
      </c>
      <c r="F185" s="857">
        <v>37196</v>
      </c>
      <c r="G185" s="857"/>
      <c r="H185" s="857"/>
      <c r="I185" s="857" t="s">
        <v>888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9" t="s">
        <v>810</v>
      </c>
      <c r="B186" t="s">
        <v>395</v>
      </c>
      <c r="C186" t="s">
        <v>752</v>
      </c>
      <c r="D186">
        <v>4036701</v>
      </c>
      <c r="E186" t="s">
        <v>746</v>
      </c>
      <c r="F186" s="857">
        <v>37196</v>
      </c>
      <c r="G186" s="857"/>
      <c r="H186" s="857"/>
      <c r="I186" s="857" t="s">
        <v>888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9" t="s">
        <v>810</v>
      </c>
      <c r="B187" t="s">
        <v>395</v>
      </c>
      <c r="C187" t="s">
        <v>753</v>
      </c>
      <c r="D187">
        <v>4037201</v>
      </c>
      <c r="E187" t="s">
        <v>746</v>
      </c>
      <c r="F187" s="857">
        <v>37196</v>
      </c>
      <c r="G187" s="857"/>
      <c r="H187" s="857"/>
      <c r="I187" s="857" t="s">
        <v>888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9" t="s">
        <v>810</v>
      </c>
      <c r="B188" t="s">
        <v>395</v>
      </c>
      <c r="C188" t="s">
        <v>1913</v>
      </c>
      <c r="D188">
        <v>4043501</v>
      </c>
      <c r="E188" t="s">
        <v>1910</v>
      </c>
      <c r="F188" s="857">
        <v>37196</v>
      </c>
      <c r="G188" s="857"/>
      <c r="H188" s="857"/>
      <c r="I188" s="857" t="s">
        <v>888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9" t="s">
        <v>810</v>
      </c>
      <c r="B189" t="s">
        <v>395</v>
      </c>
      <c r="C189" t="s">
        <v>1971</v>
      </c>
      <c r="D189">
        <v>4044101</v>
      </c>
      <c r="E189" t="s">
        <v>1912</v>
      </c>
      <c r="F189" s="857">
        <v>37196</v>
      </c>
      <c r="G189" s="857"/>
      <c r="H189" s="857"/>
      <c r="I189" s="857" t="s">
        <v>888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9" t="s">
        <v>810</v>
      </c>
      <c r="B190" t="s">
        <v>395</v>
      </c>
      <c r="C190" t="s">
        <v>1914</v>
      </c>
      <c r="D190">
        <v>4044401</v>
      </c>
      <c r="E190" t="s">
        <v>811</v>
      </c>
      <c r="F190" s="857">
        <v>37196</v>
      </c>
      <c r="G190" s="857"/>
      <c r="H190" s="857"/>
      <c r="I190" s="857" t="s">
        <v>888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9" t="s">
        <v>810</v>
      </c>
      <c r="B191" t="s">
        <v>395</v>
      </c>
      <c r="C191" t="s">
        <v>755</v>
      </c>
      <c r="D191">
        <v>4051201</v>
      </c>
      <c r="E191" t="s">
        <v>746</v>
      </c>
      <c r="F191" s="857">
        <v>37196</v>
      </c>
      <c r="G191" s="857"/>
      <c r="H191" s="857"/>
      <c r="I191" s="857" t="s">
        <v>888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9" t="s">
        <v>810</v>
      </c>
      <c r="B192" t="s">
        <v>395</v>
      </c>
      <c r="C192" t="s">
        <v>1909</v>
      </c>
      <c r="D192">
        <v>4058801</v>
      </c>
      <c r="E192" t="s">
        <v>1910</v>
      </c>
      <c r="F192" s="857">
        <v>37196</v>
      </c>
      <c r="G192" s="857"/>
      <c r="H192" s="857"/>
      <c r="I192" s="857" t="s">
        <v>888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9" t="s">
        <v>810</v>
      </c>
      <c r="B193" t="s">
        <v>395</v>
      </c>
      <c r="C193" t="s">
        <v>756</v>
      </c>
      <c r="D193">
        <v>4065201</v>
      </c>
      <c r="E193" t="s">
        <v>746</v>
      </c>
      <c r="F193" s="857">
        <v>37196</v>
      </c>
      <c r="G193" s="857"/>
      <c r="H193" s="857"/>
      <c r="I193" s="857" t="s">
        <v>888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9" t="s">
        <v>810</v>
      </c>
      <c r="B194" t="s">
        <v>395</v>
      </c>
      <c r="C194" t="s">
        <v>757</v>
      </c>
      <c r="D194">
        <v>4075401</v>
      </c>
      <c r="E194" t="s">
        <v>746</v>
      </c>
      <c r="F194" s="857">
        <v>37196</v>
      </c>
      <c r="G194" s="857"/>
      <c r="H194" s="857"/>
      <c r="I194" s="857" t="s">
        <v>888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9" t="s">
        <v>810</v>
      </c>
      <c r="B195" t="s">
        <v>395</v>
      </c>
      <c r="C195" t="s">
        <v>759</v>
      </c>
      <c r="D195">
        <v>4085901</v>
      </c>
      <c r="E195" t="s">
        <v>812</v>
      </c>
      <c r="F195" s="857">
        <v>37196</v>
      </c>
      <c r="G195" s="857"/>
      <c r="H195" s="857"/>
      <c r="I195" s="857" t="s">
        <v>888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9" t="s">
        <v>810</v>
      </c>
      <c r="B196" t="s">
        <v>395</v>
      </c>
      <c r="C196" t="s">
        <v>1728</v>
      </c>
      <c r="D196">
        <v>4092601</v>
      </c>
      <c r="E196" t="s">
        <v>1724</v>
      </c>
      <c r="F196" s="857">
        <v>37196</v>
      </c>
      <c r="G196" s="857"/>
      <c r="H196" s="857"/>
      <c r="I196" s="857" t="s">
        <v>888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9" t="s">
        <v>810</v>
      </c>
      <c r="B197" t="s">
        <v>395</v>
      </c>
      <c r="C197" t="s">
        <v>760</v>
      </c>
      <c r="D197">
        <v>4098601</v>
      </c>
      <c r="E197" t="s">
        <v>746</v>
      </c>
      <c r="F197" s="857">
        <v>37196</v>
      </c>
      <c r="G197" s="857"/>
      <c r="H197" s="857"/>
      <c r="I197" s="857" t="s">
        <v>888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9" t="s">
        <v>810</v>
      </c>
      <c r="B198" t="s">
        <v>395</v>
      </c>
      <c r="C198" t="s">
        <v>761</v>
      </c>
      <c r="D198">
        <v>4099201</v>
      </c>
      <c r="E198" t="s">
        <v>746</v>
      </c>
      <c r="F198" s="857">
        <v>37196</v>
      </c>
      <c r="G198" s="857"/>
      <c r="H198" s="857"/>
      <c r="I198" s="857" t="s">
        <v>888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9" t="s">
        <v>810</v>
      </c>
      <c r="B199" t="s">
        <v>395</v>
      </c>
      <c r="C199" t="s">
        <v>1921</v>
      </c>
      <c r="D199">
        <v>4106301</v>
      </c>
      <c r="E199" t="s">
        <v>1769</v>
      </c>
      <c r="F199" s="857">
        <v>37196</v>
      </c>
      <c r="G199" s="857"/>
      <c r="H199" s="857"/>
      <c r="I199" s="857" t="s">
        <v>888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9" t="s">
        <v>810</v>
      </c>
      <c r="B200" t="s">
        <v>395</v>
      </c>
      <c r="C200" t="s">
        <v>762</v>
      </c>
      <c r="D200">
        <v>4110101</v>
      </c>
      <c r="E200" t="s">
        <v>746</v>
      </c>
      <c r="F200" s="857">
        <v>37196</v>
      </c>
      <c r="G200" s="857"/>
      <c r="H200" s="857"/>
      <c r="I200" s="857" t="s">
        <v>888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9" t="s">
        <v>810</v>
      </c>
      <c r="B201" t="s">
        <v>395</v>
      </c>
      <c r="C201" t="s">
        <v>763</v>
      </c>
      <c r="D201">
        <v>4110201</v>
      </c>
      <c r="E201" t="s">
        <v>746</v>
      </c>
      <c r="F201" s="857">
        <v>37196</v>
      </c>
      <c r="G201" s="857"/>
      <c r="H201" s="857"/>
      <c r="I201" s="857" t="s">
        <v>888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9" t="s">
        <v>810</v>
      </c>
      <c r="B202" t="s">
        <v>395</v>
      </c>
      <c r="C202" t="s">
        <v>764</v>
      </c>
      <c r="D202">
        <v>4110301</v>
      </c>
      <c r="E202" t="s">
        <v>746</v>
      </c>
      <c r="F202" s="857">
        <v>37196</v>
      </c>
      <c r="G202" s="857"/>
      <c r="H202" s="857"/>
      <c r="I202" s="857" t="s">
        <v>888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9" t="s">
        <v>810</v>
      </c>
      <c r="B203" t="s">
        <v>395</v>
      </c>
      <c r="C203" t="s">
        <v>765</v>
      </c>
      <c r="D203">
        <v>4110401</v>
      </c>
      <c r="E203" t="s">
        <v>746</v>
      </c>
      <c r="F203" s="857">
        <v>37196</v>
      </c>
      <c r="G203" s="857"/>
      <c r="H203" s="857"/>
      <c r="I203" s="857" t="s">
        <v>888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9" t="s">
        <v>810</v>
      </c>
      <c r="B204" t="s">
        <v>395</v>
      </c>
      <c r="C204" t="s">
        <v>766</v>
      </c>
      <c r="D204">
        <v>4110701</v>
      </c>
      <c r="E204" t="s">
        <v>746</v>
      </c>
      <c r="F204" s="857">
        <v>37196</v>
      </c>
      <c r="G204" s="857"/>
      <c r="H204" s="857"/>
      <c r="I204" s="857" t="s">
        <v>888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9" t="s">
        <v>810</v>
      </c>
      <c r="B205" t="s">
        <v>397</v>
      </c>
      <c r="C205" t="s">
        <v>176</v>
      </c>
      <c r="D205">
        <v>4132101</v>
      </c>
      <c r="E205" t="s">
        <v>1192</v>
      </c>
      <c r="F205" s="857">
        <v>37196</v>
      </c>
      <c r="G205" s="857"/>
      <c r="H205" s="857"/>
      <c r="I205" s="857" t="s">
        <v>887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9" t="s">
        <v>810</v>
      </c>
      <c r="B206" t="s">
        <v>397</v>
      </c>
      <c r="C206" t="s">
        <v>178</v>
      </c>
      <c r="D206">
        <v>4132201</v>
      </c>
      <c r="E206" t="s">
        <v>1192</v>
      </c>
      <c r="F206" s="857">
        <v>37196</v>
      </c>
      <c r="G206" s="857"/>
      <c r="H206" s="857"/>
      <c r="I206" s="857" t="s">
        <v>887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9" t="s">
        <v>810</v>
      </c>
      <c r="B207" t="s">
        <v>397</v>
      </c>
      <c r="C207" t="s">
        <v>1723</v>
      </c>
      <c r="D207">
        <v>4133001</v>
      </c>
      <c r="E207" t="s">
        <v>1724</v>
      </c>
      <c r="F207" s="857">
        <v>37196</v>
      </c>
      <c r="G207" s="857"/>
      <c r="H207" s="857"/>
      <c r="I207" s="857" t="s">
        <v>887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9" t="s">
        <v>810</v>
      </c>
      <c r="B208" t="s">
        <v>397</v>
      </c>
      <c r="C208" t="s">
        <v>179</v>
      </c>
      <c r="D208">
        <v>4134301</v>
      </c>
      <c r="E208" t="s">
        <v>1192</v>
      </c>
      <c r="F208" s="857">
        <v>37196</v>
      </c>
      <c r="G208" s="857"/>
      <c r="H208" s="857"/>
      <c r="I208" s="857" t="s">
        <v>887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9" t="s">
        <v>810</v>
      </c>
      <c r="B209" t="s">
        <v>397</v>
      </c>
      <c r="C209" t="s">
        <v>180</v>
      </c>
      <c r="D209">
        <v>4137901</v>
      </c>
      <c r="E209" t="s">
        <v>1192</v>
      </c>
      <c r="F209" s="857">
        <v>37196</v>
      </c>
      <c r="G209" s="857"/>
      <c r="H209" s="857"/>
      <c r="I209" s="857" t="s">
        <v>887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9" t="s">
        <v>810</v>
      </c>
      <c r="B210" t="s">
        <v>397</v>
      </c>
      <c r="C210" t="s">
        <v>1725</v>
      </c>
      <c r="D210">
        <v>4156001</v>
      </c>
      <c r="E210" t="s">
        <v>1726</v>
      </c>
      <c r="F210" s="857">
        <v>37196</v>
      </c>
      <c r="G210" s="857"/>
      <c r="H210" s="857"/>
      <c r="I210" s="857" t="s">
        <v>887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9" t="s">
        <v>810</v>
      </c>
      <c r="B211" t="s">
        <v>395</v>
      </c>
      <c r="C211" t="s">
        <v>1906</v>
      </c>
      <c r="D211">
        <v>4180601</v>
      </c>
      <c r="E211" t="s">
        <v>1907</v>
      </c>
      <c r="F211" s="857">
        <v>37196</v>
      </c>
      <c r="G211" s="857"/>
      <c r="H211" s="857"/>
      <c r="I211" s="857" t="s">
        <v>888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9" t="s">
        <v>810</v>
      </c>
      <c r="B212" t="s">
        <v>395</v>
      </c>
      <c r="C212" t="s">
        <v>1908</v>
      </c>
      <c r="D212">
        <v>4188401</v>
      </c>
      <c r="E212" t="s">
        <v>1907</v>
      </c>
      <c r="F212" s="857">
        <v>37196</v>
      </c>
      <c r="G212" s="857"/>
      <c r="H212" s="857"/>
      <c r="I212" s="857" t="s">
        <v>888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9" t="s">
        <v>810</v>
      </c>
      <c r="B213" t="s">
        <v>397</v>
      </c>
      <c r="C213" t="s">
        <v>181</v>
      </c>
      <c r="D213">
        <v>4235001</v>
      </c>
      <c r="E213" t="s">
        <v>1192</v>
      </c>
      <c r="F213" s="857">
        <v>37196</v>
      </c>
      <c r="G213" s="857"/>
      <c r="H213" s="857"/>
      <c r="I213" s="857" t="s">
        <v>887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9" t="s">
        <v>810</v>
      </c>
      <c r="B214" t="s">
        <v>395</v>
      </c>
      <c r="C214" t="s">
        <v>1980</v>
      </c>
      <c r="D214">
        <v>4243601</v>
      </c>
      <c r="E214" t="s">
        <v>1726</v>
      </c>
      <c r="F214" s="857">
        <v>37196</v>
      </c>
      <c r="G214" s="857"/>
      <c r="H214" s="857"/>
      <c r="I214" s="857" t="s">
        <v>888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9" t="s">
        <v>810</v>
      </c>
      <c r="B215" t="s">
        <v>395</v>
      </c>
      <c r="C215" t="s">
        <v>413</v>
      </c>
      <c r="D215">
        <v>4244501</v>
      </c>
      <c r="E215" t="s">
        <v>414</v>
      </c>
      <c r="F215" s="857">
        <v>37196</v>
      </c>
      <c r="G215" s="857"/>
      <c r="H215" s="857"/>
      <c r="I215" s="857" t="s">
        <v>888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9" t="s">
        <v>810</v>
      </c>
      <c r="B216" t="s">
        <v>397</v>
      </c>
      <c r="C216" t="s">
        <v>182</v>
      </c>
      <c r="D216">
        <v>4281001</v>
      </c>
      <c r="E216" t="s">
        <v>183</v>
      </c>
      <c r="F216" s="857">
        <v>37196</v>
      </c>
      <c r="G216" s="857"/>
      <c r="H216" s="857"/>
      <c r="I216" s="857" t="s">
        <v>887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9" t="s">
        <v>810</v>
      </c>
      <c r="B217" t="s">
        <v>397</v>
      </c>
      <c r="C217" t="s">
        <v>1720</v>
      </c>
      <c r="D217">
        <v>4315601</v>
      </c>
      <c r="E217" t="s">
        <v>1721</v>
      </c>
      <c r="F217" s="857">
        <v>37196</v>
      </c>
      <c r="G217" s="857"/>
      <c r="H217" s="857"/>
      <c r="I217" s="857" t="s">
        <v>887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9" t="s">
        <v>810</v>
      </c>
      <c r="B218" t="s">
        <v>395</v>
      </c>
      <c r="C218" t="s">
        <v>1952</v>
      </c>
      <c r="D218">
        <v>4324601</v>
      </c>
      <c r="E218" t="s">
        <v>1953</v>
      </c>
      <c r="F218" s="857">
        <v>37196</v>
      </c>
      <c r="G218" s="857"/>
      <c r="H218" s="857"/>
      <c r="I218" s="857" t="s">
        <v>888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9" t="s">
        <v>810</v>
      </c>
      <c r="B219" t="s">
        <v>395</v>
      </c>
      <c r="C219" t="s">
        <v>1801</v>
      </c>
      <c r="D219">
        <v>4333501</v>
      </c>
      <c r="E219" t="s">
        <v>1769</v>
      </c>
      <c r="F219" s="857">
        <v>37196</v>
      </c>
      <c r="G219" s="857"/>
      <c r="H219" s="857"/>
      <c r="I219" s="857" t="s">
        <v>888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9" t="s">
        <v>810</v>
      </c>
      <c r="B220" t="s">
        <v>395</v>
      </c>
      <c r="C220" t="s">
        <v>1988</v>
      </c>
      <c r="D220">
        <v>4334701</v>
      </c>
      <c r="E220" t="s">
        <v>1735</v>
      </c>
      <c r="F220" s="857">
        <v>37196</v>
      </c>
      <c r="G220" s="857"/>
      <c r="H220" s="857"/>
      <c r="I220" s="857" t="s">
        <v>888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9" t="s">
        <v>810</v>
      </c>
      <c r="B221" t="s">
        <v>395</v>
      </c>
      <c r="C221" t="s">
        <v>1959</v>
      </c>
      <c r="D221">
        <v>4336801</v>
      </c>
      <c r="E221" t="s">
        <v>1769</v>
      </c>
      <c r="F221" s="857">
        <v>37196</v>
      </c>
      <c r="G221" s="857"/>
      <c r="H221" s="857"/>
      <c r="I221" s="857" t="s">
        <v>888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9" t="s">
        <v>810</v>
      </c>
      <c r="B222" t="s">
        <v>395</v>
      </c>
      <c r="C222" t="s">
        <v>1802</v>
      </c>
      <c r="D222">
        <v>4336901</v>
      </c>
      <c r="E222" t="s">
        <v>1769</v>
      </c>
      <c r="F222" s="857">
        <v>37196</v>
      </c>
      <c r="G222" s="857"/>
      <c r="H222" s="857"/>
      <c r="I222" s="857" t="s">
        <v>888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9" t="s">
        <v>810</v>
      </c>
      <c r="B223" t="s">
        <v>395</v>
      </c>
      <c r="C223" t="s">
        <v>1803</v>
      </c>
      <c r="D223">
        <v>4341201</v>
      </c>
      <c r="E223" t="s">
        <v>1769</v>
      </c>
      <c r="F223" s="857">
        <v>37196</v>
      </c>
      <c r="G223" s="857"/>
      <c r="H223" s="857"/>
      <c r="I223" s="857" t="s">
        <v>888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9" t="s">
        <v>810</v>
      </c>
      <c r="B224" t="s">
        <v>395</v>
      </c>
      <c r="C224" t="s">
        <v>1806</v>
      </c>
      <c r="D224">
        <v>4342301</v>
      </c>
      <c r="E224" t="s">
        <v>1807</v>
      </c>
      <c r="F224" s="857">
        <v>37196</v>
      </c>
      <c r="G224" s="857"/>
      <c r="H224" s="857"/>
      <c r="I224" s="857" t="s">
        <v>888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9" t="s">
        <v>810</v>
      </c>
      <c r="B225" t="s">
        <v>395</v>
      </c>
      <c r="C225" t="s">
        <v>1808</v>
      </c>
      <c r="D225">
        <v>4343301</v>
      </c>
      <c r="E225" t="s">
        <v>1769</v>
      </c>
      <c r="F225" s="857">
        <v>37196</v>
      </c>
      <c r="G225" s="857"/>
      <c r="H225" s="857"/>
      <c r="I225" s="857" t="s">
        <v>888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9" t="s">
        <v>810</v>
      </c>
      <c r="B226" t="s">
        <v>395</v>
      </c>
      <c r="C226" t="s">
        <v>1809</v>
      </c>
      <c r="D226">
        <v>4345701</v>
      </c>
      <c r="E226" t="s">
        <v>1769</v>
      </c>
      <c r="F226" s="857">
        <v>37196</v>
      </c>
      <c r="G226" s="857"/>
      <c r="H226" s="857"/>
      <c r="I226" s="857" t="s">
        <v>888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9" t="s">
        <v>810</v>
      </c>
      <c r="B227" t="s">
        <v>395</v>
      </c>
      <c r="C227" t="s">
        <v>1810</v>
      </c>
      <c r="D227">
        <v>4345801</v>
      </c>
      <c r="E227" t="s">
        <v>1769</v>
      </c>
      <c r="F227" s="857">
        <v>37196</v>
      </c>
      <c r="G227" s="857"/>
      <c r="H227" s="857"/>
      <c r="I227" s="857" t="s">
        <v>888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9" t="s">
        <v>810</v>
      </c>
      <c r="B228" t="s">
        <v>397</v>
      </c>
      <c r="C228" t="s">
        <v>1722</v>
      </c>
      <c r="D228">
        <v>4348401</v>
      </c>
      <c r="E228" t="s">
        <v>855</v>
      </c>
      <c r="F228" s="857">
        <v>37196</v>
      </c>
      <c r="G228" s="857"/>
      <c r="H228" s="857"/>
      <c r="I228" s="857" t="s">
        <v>887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9" t="s">
        <v>810</v>
      </c>
      <c r="B229" t="s">
        <v>395</v>
      </c>
      <c r="C229" t="s">
        <v>1811</v>
      </c>
      <c r="D229">
        <v>4349401</v>
      </c>
      <c r="E229" t="s">
        <v>1769</v>
      </c>
      <c r="F229" s="857">
        <v>37196</v>
      </c>
      <c r="G229" s="857"/>
      <c r="H229" s="857"/>
      <c r="I229" s="857" t="s">
        <v>888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9" t="s">
        <v>810</v>
      </c>
      <c r="B230" t="s">
        <v>395</v>
      </c>
      <c r="C230" t="s">
        <v>1997</v>
      </c>
      <c r="D230">
        <v>4354501</v>
      </c>
      <c r="E230" t="s">
        <v>1786</v>
      </c>
      <c r="F230" s="857">
        <v>37196</v>
      </c>
      <c r="G230" s="857"/>
      <c r="H230" s="857"/>
      <c r="I230" s="857" t="s">
        <v>888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9" t="s">
        <v>810</v>
      </c>
      <c r="B231" t="s">
        <v>395</v>
      </c>
      <c r="C231" t="s">
        <v>1813</v>
      </c>
      <c r="D231">
        <v>4362001</v>
      </c>
      <c r="E231" t="s">
        <v>1769</v>
      </c>
      <c r="F231" s="857">
        <v>37196</v>
      </c>
      <c r="G231" s="857"/>
      <c r="H231" s="857"/>
      <c r="I231" s="857" t="s">
        <v>888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9" t="s">
        <v>810</v>
      </c>
      <c r="B232" t="s">
        <v>395</v>
      </c>
      <c r="C232" t="s">
        <v>1815</v>
      </c>
      <c r="D232">
        <v>4362801</v>
      </c>
      <c r="E232" t="s">
        <v>1769</v>
      </c>
      <c r="F232" s="857">
        <v>37196</v>
      </c>
      <c r="G232" s="857"/>
      <c r="H232" s="857"/>
      <c r="I232" s="857" t="s">
        <v>888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9" t="s">
        <v>810</v>
      </c>
      <c r="B233" t="s">
        <v>395</v>
      </c>
      <c r="C233" t="s">
        <v>1816</v>
      </c>
      <c r="D233">
        <v>4362901</v>
      </c>
      <c r="E233" t="s">
        <v>1786</v>
      </c>
      <c r="F233" s="857">
        <v>37196</v>
      </c>
      <c r="G233" s="857"/>
      <c r="H233" s="857"/>
      <c r="I233" s="857" t="s">
        <v>888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9" t="s">
        <v>810</v>
      </c>
      <c r="B234" t="s">
        <v>395</v>
      </c>
      <c r="C234" t="s">
        <v>1817</v>
      </c>
      <c r="D234">
        <v>4364001</v>
      </c>
      <c r="E234" t="s">
        <v>1769</v>
      </c>
      <c r="F234" s="857">
        <v>37196</v>
      </c>
      <c r="G234" s="857"/>
      <c r="H234" s="857"/>
      <c r="I234" s="857" t="s">
        <v>888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9" t="s">
        <v>810</v>
      </c>
      <c r="B235" t="s">
        <v>395</v>
      </c>
      <c r="C235" t="s">
        <v>1819</v>
      </c>
      <c r="D235">
        <v>4366901</v>
      </c>
      <c r="E235" t="s">
        <v>1820</v>
      </c>
      <c r="F235" s="857">
        <v>37196</v>
      </c>
      <c r="G235" s="857"/>
      <c r="H235" s="857"/>
      <c r="I235" s="857" t="s">
        <v>888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9" t="s">
        <v>810</v>
      </c>
      <c r="B236" t="s">
        <v>397</v>
      </c>
      <c r="C236" t="s">
        <v>1553</v>
      </c>
      <c r="D236">
        <v>4370801</v>
      </c>
      <c r="E236" t="s">
        <v>1192</v>
      </c>
      <c r="F236" s="857">
        <v>37196</v>
      </c>
      <c r="G236" s="857"/>
      <c r="H236" s="857"/>
      <c r="I236" s="857" t="s">
        <v>887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9" t="s">
        <v>810</v>
      </c>
      <c r="B237" t="s">
        <v>395</v>
      </c>
      <c r="C237" t="s">
        <v>1554</v>
      </c>
      <c r="D237">
        <v>4370901</v>
      </c>
      <c r="E237" t="s">
        <v>1192</v>
      </c>
      <c r="F237" s="857">
        <v>37196</v>
      </c>
      <c r="G237" s="857"/>
      <c r="H237" s="857"/>
      <c r="I237" s="857" t="s">
        <v>888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9" t="s">
        <v>810</v>
      </c>
      <c r="B238" t="s">
        <v>397</v>
      </c>
      <c r="C238" t="s">
        <v>1193</v>
      </c>
      <c r="D238">
        <v>4371101</v>
      </c>
      <c r="E238" t="s">
        <v>183</v>
      </c>
      <c r="F238" s="857">
        <v>37196</v>
      </c>
      <c r="G238" s="857"/>
      <c r="H238" s="857"/>
      <c r="I238" s="857" t="s">
        <v>887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9" t="s">
        <v>810</v>
      </c>
      <c r="B239" t="s">
        <v>397</v>
      </c>
      <c r="C239" t="s">
        <v>586</v>
      </c>
      <c r="D239">
        <v>4371201</v>
      </c>
      <c r="E239" t="s">
        <v>1192</v>
      </c>
      <c r="F239" s="857">
        <v>37196</v>
      </c>
      <c r="G239" s="857"/>
      <c r="H239" s="857"/>
      <c r="I239" s="857" t="s">
        <v>887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9" t="s">
        <v>810</v>
      </c>
      <c r="B240" t="s">
        <v>397</v>
      </c>
      <c r="C240" t="s">
        <v>1590</v>
      </c>
      <c r="D240">
        <v>4371701</v>
      </c>
      <c r="E240" t="s">
        <v>1192</v>
      </c>
      <c r="F240" s="857">
        <v>37196</v>
      </c>
      <c r="G240" s="857"/>
      <c r="H240" s="857"/>
      <c r="I240" s="857" t="s">
        <v>887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9" t="s">
        <v>810</v>
      </c>
      <c r="B241" t="s">
        <v>397</v>
      </c>
      <c r="C241" t="s">
        <v>1194</v>
      </c>
      <c r="D241">
        <v>4373001</v>
      </c>
      <c r="E241" t="s">
        <v>1192</v>
      </c>
      <c r="F241" s="857">
        <v>37196</v>
      </c>
      <c r="G241" s="857"/>
      <c r="H241" s="857"/>
      <c r="I241" s="857" t="s">
        <v>887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9" t="s">
        <v>810</v>
      </c>
      <c r="B242" t="s">
        <v>399</v>
      </c>
      <c r="C242" t="s">
        <v>788</v>
      </c>
      <c r="D242">
        <v>5156201</v>
      </c>
      <c r="E242" t="s">
        <v>746</v>
      </c>
      <c r="F242" s="857">
        <v>37196</v>
      </c>
      <c r="G242" s="857"/>
      <c r="H242" s="857"/>
      <c r="I242" s="857" t="s">
        <v>887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9" t="s">
        <v>810</v>
      </c>
      <c r="B243" t="s">
        <v>399</v>
      </c>
      <c r="C243" t="s">
        <v>789</v>
      </c>
      <c r="D243">
        <v>5171101</v>
      </c>
      <c r="E243" t="s">
        <v>746</v>
      </c>
      <c r="F243" s="857">
        <v>37196</v>
      </c>
      <c r="G243" s="857"/>
      <c r="H243" s="857"/>
      <c r="I243" s="857" t="s">
        <v>887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9" t="s">
        <v>810</v>
      </c>
      <c r="B244" t="s">
        <v>395</v>
      </c>
      <c r="C244" t="s">
        <v>1821</v>
      </c>
      <c r="D244" t="s">
        <v>1822</v>
      </c>
      <c r="E244" t="s">
        <v>1735</v>
      </c>
      <c r="F244" s="857">
        <v>37196</v>
      </c>
      <c r="G244" s="857"/>
      <c r="H244" s="857"/>
      <c r="I244" s="857" t="s">
        <v>888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9" t="s">
        <v>810</v>
      </c>
      <c r="B245" t="s">
        <v>396</v>
      </c>
      <c r="C245" t="s">
        <v>2007</v>
      </c>
      <c r="D245" t="s">
        <v>2008</v>
      </c>
      <c r="E245" t="s">
        <v>1743</v>
      </c>
      <c r="F245" s="857">
        <v>37196</v>
      </c>
      <c r="G245" s="857"/>
      <c r="H245" s="857"/>
      <c r="I245" s="857" t="s">
        <v>895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9" t="s">
        <v>810</v>
      </c>
      <c r="B246" t="s">
        <v>396</v>
      </c>
      <c r="C246" t="s">
        <v>587</v>
      </c>
      <c r="D246" t="s">
        <v>588</v>
      </c>
      <c r="E246" t="s">
        <v>589</v>
      </c>
      <c r="F246" s="857">
        <v>37196</v>
      </c>
      <c r="G246" s="857"/>
      <c r="H246" s="857"/>
      <c r="I246" s="857" t="s">
        <v>895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9" t="s">
        <v>810</v>
      </c>
      <c r="B247" t="s">
        <v>398</v>
      </c>
      <c r="C247" t="s">
        <v>1739</v>
      </c>
      <c r="D247" t="s">
        <v>1740</v>
      </c>
      <c r="E247" t="s">
        <v>1743</v>
      </c>
      <c r="F247" s="857">
        <v>37196</v>
      </c>
      <c r="G247" s="857"/>
      <c r="H247" s="857"/>
      <c r="I247" s="857" t="s">
        <v>889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395</v>
      </c>
      <c r="C253" t="s">
        <v>663</v>
      </c>
      <c r="D253">
        <v>1059901</v>
      </c>
      <c r="E253" t="s">
        <v>661</v>
      </c>
      <c r="F253" s="857">
        <v>37224</v>
      </c>
      <c r="G253" s="857">
        <v>37225</v>
      </c>
      <c r="H253" t="s">
        <v>1445</v>
      </c>
      <c r="I253" t="s">
        <v>2289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395</v>
      </c>
      <c r="C254" t="s">
        <v>1767</v>
      </c>
      <c r="D254">
        <v>3508401</v>
      </c>
      <c r="E254" t="s">
        <v>1765</v>
      </c>
      <c r="F254" s="857">
        <v>37225</v>
      </c>
      <c r="G254" s="857">
        <v>37225</v>
      </c>
      <c r="H254" t="s">
        <v>1445</v>
      </c>
      <c r="I254" t="s">
        <v>2289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395</v>
      </c>
      <c r="C255" t="s">
        <v>738</v>
      </c>
      <c r="D255">
        <v>3549701</v>
      </c>
      <c r="E255" t="s">
        <v>661</v>
      </c>
      <c r="F255" s="857">
        <v>37224</v>
      </c>
      <c r="G255" s="857">
        <v>37225</v>
      </c>
      <c r="H255" t="s">
        <v>1445</v>
      </c>
      <c r="I255" t="s">
        <v>2289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395</v>
      </c>
      <c r="C256" t="s">
        <v>739</v>
      </c>
      <c r="D256">
        <v>3552201</v>
      </c>
      <c r="E256" t="s">
        <v>661</v>
      </c>
      <c r="F256" s="857">
        <v>37224</v>
      </c>
      <c r="G256" s="857">
        <v>37225</v>
      </c>
      <c r="H256" t="s">
        <v>1445</v>
      </c>
      <c r="I256" t="s">
        <v>2289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395</v>
      </c>
      <c r="C257" t="s">
        <v>1792</v>
      </c>
      <c r="D257">
        <v>3565501</v>
      </c>
      <c r="E257" t="s">
        <v>1793</v>
      </c>
      <c r="F257" s="857">
        <v>37225</v>
      </c>
      <c r="G257" s="857">
        <v>37225</v>
      </c>
      <c r="H257" t="s">
        <v>1445</v>
      </c>
      <c r="I257" t="s">
        <v>2289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395</v>
      </c>
      <c r="C258" t="s">
        <v>68</v>
      </c>
      <c r="D258">
        <v>3584401</v>
      </c>
      <c r="E258" t="s">
        <v>1544</v>
      </c>
      <c r="F258" s="857">
        <v>37225</v>
      </c>
      <c r="G258" s="857">
        <v>37225</v>
      </c>
      <c r="H258" t="s">
        <v>1445</v>
      </c>
      <c r="I258" t="s">
        <v>2289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395</v>
      </c>
      <c r="C259" t="s">
        <v>1591</v>
      </c>
      <c r="D259">
        <v>3585801</v>
      </c>
      <c r="E259" t="s">
        <v>1793</v>
      </c>
      <c r="F259" s="857">
        <v>37106</v>
      </c>
      <c r="G259" s="857">
        <v>37134</v>
      </c>
      <c r="H259" t="s">
        <v>1446</v>
      </c>
      <c r="I259" t="s">
        <v>2290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395</v>
      </c>
      <c r="C260" t="s">
        <v>1591</v>
      </c>
      <c r="D260">
        <v>3585801</v>
      </c>
      <c r="E260" t="s">
        <v>1793</v>
      </c>
      <c r="F260" s="857">
        <v>37135</v>
      </c>
      <c r="G260" s="857">
        <v>37164</v>
      </c>
      <c r="H260" t="s">
        <v>1446</v>
      </c>
      <c r="I260" t="s">
        <v>2290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395</v>
      </c>
      <c r="C261" t="s">
        <v>1591</v>
      </c>
      <c r="D261">
        <v>3585801</v>
      </c>
      <c r="E261" t="s">
        <v>1793</v>
      </c>
      <c r="F261" s="857">
        <v>37165</v>
      </c>
      <c r="G261" s="857">
        <v>37195</v>
      </c>
      <c r="H261" t="s">
        <v>1446</v>
      </c>
      <c r="I261" t="s">
        <v>2290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395</v>
      </c>
      <c r="C262" t="s">
        <v>1591</v>
      </c>
      <c r="D262">
        <v>3585801</v>
      </c>
      <c r="E262" t="s">
        <v>1793</v>
      </c>
      <c r="F262" s="857">
        <v>37196</v>
      </c>
      <c r="G262" s="857">
        <v>37202</v>
      </c>
      <c r="H262" t="s">
        <v>1446</v>
      </c>
      <c r="I262" t="s">
        <v>2290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395</v>
      </c>
      <c r="C263" t="s">
        <v>1821</v>
      </c>
      <c r="D263" t="s">
        <v>1822</v>
      </c>
      <c r="E263" t="s">
        <v>1735</v>
      </c>
      <c r="F263" s="857">
        <v>37196</v>
      </c>
      <c r="G263" s="857">
        <v>37225</v>
      </c>
      <c r="H263" t="s">
        <v>1447</v>
      </c>
      <c r="I263" t="s">
        <v>1448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395</v>
      </c>
      <c r="C264" t="s">
        <v>759</v>
      </c>
      <c r="D264">
        <v>4085901</v>
      </c>
      <c r="E264" t="s">
        <v>812</v>
      </c>
      <c r="F264" s="857">
        <v>37224</v>
      </c>
      <c r="G264" s="857">
        <v>37225</v>
      </c>
      <c r="H264" t="s">
        <v>1445</v>
      </c>
      <c r="I264" t="s">
        <v>2289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395</v>
      </c>
      <c r="C265" t="s">
        <v>1842</v>
      </c>
      <c r="D265">
        <v>3294701</v>
      </c>
      <c r="E265" t="s">
        <v>1905</v>
      </c>
      <c r="F265" s="857">
        <v>37225</v>
      </c>
      <c r="G265" s="857">
        <v>37225</v>
      </c>
      <c r="H265" t="s">
        <v>1445</v>
      </c>
      <c r="I265" t="s">
        <v>2289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395</v>
      </c>
      <c r="C266" t="s">
        <v>1909</v>
      </c>
      <c r="D266">
        <v>4058801</v>
      </c>
      <c r="E266" t="s">
        <v>1910</v>
      </c>
      <c r="F266" s="857">
        <v>37225</v>
      </c>
      <c r="G266" s="857">
        <v>37225</v>
      </c>
      <c r="H266" t="s">
        <v>1445</v>
      </c>
      <c r="I266" t="s">
        <v>2289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395</v>
      </c>
      <c r="C267" t="s">
        <v>1911</v>
      </c>
      <c r="D267">
        <v>3234701</v>
      </c>
      <c r="E267" t="s">
        <v>1912</v>
      </c>
      <c r="F267" s="857">
        <v>37186</v>
      </c>
      <c r="G267" s="857">
        <v>37195</v>
      </c>
      <c r="H267" t="s">
        <v>1445</v>
      </c>
      <c r="I267" t="s">
        <v>2289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395</v>
      </c>
      <c r="C268" t="s">
        <v>1911</v>
      </c>
      <c r="D268">
        <v>3234701</v>
      </c>
      <c r="E268" t="s">
        <v>1912</v>
      </c>
      <c r="F268" s="857">
        <v>37196</v>
      </c>
      <c r="G268" s="857">
        <v>37219</v>
      </c>
      <c r="H268" t="s">
        <v>1445</v>
      </c>
      <c r="I268" t="s">
        <v>2289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395</v>
      </c>
      <c r="C269" t="s">
        <v>1913</v>
      </c>
      <c r="D269">
        <v>4043501</v>
      </c>
      <c r="E269" t="s">
        <v>1910</v>
      </c>
      <c r="F269" s="857">
        <v>37225</v>
      </c>
      <c r="G269" s="857">
        <v>37225</v>
      </c>
      <c r="H269" t="s">
        <v>1445</v>
      </c>
      <c r="I269" t="s">
        <v>2289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395</v>
      </c>
      <c r="C270" t="s">
        <v>683</v>
      </c>
      <c r="D270">
        <v>3024701</v>
      </c>
      <c r="E270" t="s">
        <v>661</v>
      </c>
      <c r="F270" s="857">
        <v>37224</v>
      </c>
      <c r="G270" s="857">
        <v>37225</v>
      </c>
      <c r="H270" t="s">
        <v>1445</v>
      </c>
      <c r="I270" t="s">
        <v>2289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395</v>
      </c>
      <c r="C271" t="s">
        <v>685</v>
      </c>
      <c r="D271">
        <v>3025701</v>
      </c>
      <c r="E271" t="s">
        <v>661</v>
      </c>
      <c r="F271" s="857">
        <v>37225</v>
      </c>
      <c r="G271" s="857">
        <v>37225</v>
      </c>
      <c r="H271" t="s">
        <v>1445</v>
      </c>
      <c r="I271" t="s">
        <v>2289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395</v>
      </c>
      <c r="C272" t="s">
        <v>748</v>
      </c>
      <c r="D272">
        <v>4017601</v>
      </c>
      <c r="E272" t="s">
        <v>746</v>
      </c>
      <c r="F272" s="857">
        <v>37225</v>
      </c>
      <c r="G272" s="857">
        <v>37225</v>
      </c>
      <c r="H272" t="s">
        <v>1445</v>
      </c>
      <c r="I272" t="s">
        <v>2289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395</v>
      </c>
      <c r="C273" t="s">
        <v>745</v>
      </c>
      <c r="D273">
        <v>4004301</v>
      </c>
      <c r="E273" t="s">
        <v>746</v>
      </c>
      <c r="F273" s="857">
        <v>37225</v>
      </c>
      <c r="G273" s="857">
        <v>37225</v>
      </c>
      <c r="H273" t="s">
        <v>1445</v>
      </c>
      <c r="I273" t="s">
        <v>2289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395</v>
      </c>
      <c r="C274" t="s">
        <v>757</v>
      </c>
      <c r="D274">
        <v>4075401</v>
      </c>
      <c r="E274" t="s">
        <v>746</v>
      </c>
      <c r="F274" s="857">
        <v>37225</v>
      </c>
      <c r="G274" s="857">
        <v>37225</v>
      </c>
      <c r="H274" t="s">
        <v>1445</v>
      </c>
      <c r="I274" t="s">
        <v>2289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395</v>
      </c>
      <c r="C275" t="s">
        <v>756</v>
      </c>
      <c r="D275">
        <v>4065201</v>
      </c>
      <c r="E275" t="s">
        <v>746</v>
      </c>
      <c r="F275" s="857">
        <v>37225</v>
      </c>
      <c r="G275" s="857">
        <v>37225</v>
      </c>
      <c r="H275" t="s">
        <v>1445</v>
      </c>
      <c r="I275" t="s">
        <v>2289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395</v>
      </c>
      <c r="C276" t="s">
        <v>690</v>
      </c>
      <c r="D276">
        <v>3031301</v>
      </c>
      <c r="E276" t="s">
        <v>661</v>
      </c>
      <c r="F276" s="857">
        <v>37224</v>
      </c>
      <c r="G276" s="857">
        <v>37225</v>
      </c>
      <c r="H276" t="s">
        <v>1445</v>
      </c>
      <c r="I276" t="s">
        <v>2289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395</v>
      </c>
      <c r="C277" t="s">
        <v>1927</v>
      </c>
      <c r="D277">
        <v>3223401</v>
      </c>
      <c r="E277" t="s">
        <v>1751</v>
      </c>
      <c r="F277" s="857">
        <v>37225</v>
      </c>
      <c r="G277" s="857">
        <v>37225</v>
      </c>
      <c r="H277" t="s">
        <v>1445</v>
      </c>
      <c r="I277" t="s">
        <v>2289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395</v>
      </c>
      <c r="C278" t="s">
        <v>1949</v>
      </c>
      <c r="D278">
        <v>4023601</v>
      </c>
      <c r="E278" t="s">
        <v>1769</v>
      </c>
      <c r="F278" s="857">
        <v>37200</v>
      </c>
      <c r="G278" s="857">
        <v>37225</v>
      </c>
      <c r="H278" t="s">
        <v>1445</v>
      </c>
      <c r="I278" t="s">
        <v>2289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395</v>
      </c>
      <c r="C279" t="s">
        <v>673</v>
      </c>
      <c r="D279">
        <v>3013701</v>
      </c>
      <c r="E279" t="s">
        <v>698</v>
      </c>
      <c r="F279" s="857">
        <v>37196</v>
      </c>
      <c r="G279" s="857">
        <v>37225</v>
      </c>
      <c r="H279" t="s">
        <v>1445</v>
      </c>
      <c r="I279" t="s">
        <v>2289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395</v>
      </c>
      <c r="C280" t="s">
        <v>413</v>
      </c>
      <c r="D280">
        <v>4244501</v>
      </c>
      <c r="E280" t="s">
        <v>414</v>
      </c>
      <c r="F280" s="857">
        <v>37225</v>
      </c>
      <c r="G280" s="857">
        <v>37225</v>
      </c>
      <c r="H280" t="s">
        <v>1445</v>
      </c>
      <c r="I280" t="s">
        <v>2289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395</v>
      </c>
      <c r="C281" t="s">
        <v>1950</v>
      </c>
      <c r="D281">
        <v>3427001</v>
      </c>
      <c r="E281" t="s">
        <v>1765</v>
      </c>
      <c r="F281" s="857">
        <v>37225</v>
      </c>
      <c r="G281" s="857">
        <v>37225</v>
      </c>
      <c r="H281" t="s">
        <v>1445</v>
      </c>
      <c r="I281" t="s">
        <v>2289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395</v>
      </c>
      <c r="C282" t="s">
        <v>1952</v>
      </c>
      <c r="D282">
        <v>4324601</v>
      </c>
      <c r="E282" t="s">
        <v>1953</v>
      </c>
      <c r="F282" s="857">
        <v>37225</v>
      </c>
      <c r="G282" s="857">
        <v>37225</v>
      </c>
      <c r="H282" t="s">
        <v>1445</v>
      </c>
      <c r="I282" t="s">
        <v>2289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395</v>
      </c>
      <c r="C283" t="s">
        <v>412</v>
      </c>
      <c r="D283">
        <v>3410301</v>
      </c>
      <c r="E283" t="s">
        <v>1726</v>
      </c>
      <c r="F283" s="857">
        <v>37137</v>
      </c>
      <c r="G283" s="857">
        <v>37164</v>
      </c>
      <c r="H283" t="s">
        <v>1445</v>
      </c>
      <c r="I283" t="s">
        <v>2289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395</v>
      </c>
      <c r="C284" t="s">
        <v>412</v>
      </c>
      <c r="D284">
        <v>3410301</v>
      </c>
      <c r="E284" t="s">
        <v>1726</v>
      </c>
      <c r="F284" s="857">
        <v>37165</v>
      </c>
      <c r="G284" s="857">
        <v>37195</v>
      </c>
      <c r="H284" t="s">
        <v>1445</v>
      </c>
      <c r="I284" t="s">
        <v>2289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395</v>
      </c>
      <c r="C285" t="s">
        <v>412</v>
      </c>
      <c r="D285">
        <v>3410301</v>
      </c>
      <c r="E285" t="s">
        <v>1726</v>
      </c>
      <c r="F285" s="857">
        <v>37196</v>
      </c>
      <c r="G285" s="857">
        <v>37225</v>
      </c>
      <c r="H285" t="s">
        <v>1445</v>
      </c>
      <c r="I285" t="s">
        <v>2289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396</v>
      </c>
      <c r="C286" t="s">
        <v>2014</v>
      </c>
      <c r="D286">
        <v>3124201</v>
      </c>
      <c r="E286" t="s">
        <v>1751</v>
      </c>
      <c r="F286" s="857">
        <v>37225</v>
      </c>
      <c r="G286" s="857">
        <v>37225</v>
      </c>
      <c r="H286" t="s">
        <v>1445</v>
      </c>
      <c r="I286" t="s">
        <v>2289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2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796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888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1139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2071</v>
      </c>
      <c r="M2" s="241">
        <v>2.2000000000000002</v>
      </c>
      <c r="N2" s="235"/>
      <c r="O2" s="238"/>
      <c r="P2" s="239"/>
      <c r="Q2" s="391"/>
      <c r="R2"/>
      <c r="S2" s="244" t="s">
        <v>887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9"/>
      <c r="G3" s="233"/>
      <c r="H3" s="234"/>
      <c r="I3" s="234"/>
      <c r="J3" s="234"/>
      <c r="K3" s="235"/>
      <c r="L3" s="235" t="s">
        <v>2047</v>
      </c>
      <c r="M3" s="241">
        <v>2.16</v>
      </c>
      <c r="N3" s="721" t="s">
        <v>2115</v>
      </c>
      <c r="O3" s="238"/>
      <c r="P3" s="239"/>
      <c r="Q3" s="391"/>
      <c r="R3"/>
      <c r="S3" s="244" t="s">
        <v>895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652</v>
      </c>
      <c r="B4" s="243" t="s">
        <v>653</v>
      </c>
      <c r="C4" s="242" t="s">
        <v>654</v>
      </c>
      <c r="D4" s="936" t="s">
        <v>655</v>
      </c>
      <c r="E4" s="941" t="s">
        <v>929</v>
      </c>
      <c r="F4" s="242" t="s">
        <v>820</v>
      </c>
      <c r="G4" s="242" t="s">
        <v>797</v>
      </c>
      <c r="H4" s="242" t="s">
        <v>2076</v>
      </c>
      <c r="I4" s="242" t="s">
        <v>799</v>
      </c>
      <c r="J4" s="242"/>
      <c r="K4" s="235" t="s">
        <v>2059</v>
      </c>
      <c r="L4" s="235" t="s">
        <v>800</v>
      </c>
      <c r="M4" s="237" t="s">
        <v>801</v>
      </c>
      <c r="N4" s="721" t="s">
        <v>802</v>
      </c>
      <c r="O4" s="238" t="s">
        <v>2049</v>
      </c>
      <c r="P4" s="239" t="s">
        <v>803</v>
      </c>
      <c r="Q4" s="391"/>
      <c r="R4"/>
      <c r="S4" s="244" t="s">
        <v>889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1746</v>
      </c>
      <c r="B5" s="336" t="s">
        <v>1962</v>
      </c>
      <c r="C5" s="6">
        <v>3326301</v>
      </c>
      <c r="D5" s="6" t="s">
        <v>1963</v>
      </c>
      <c r="E5" s="941" t="s">
        <v>2046</v>
      </c>
      <c r="F5" s="6"/>
      <c r="G5" s="1">
        <v>129</v>
      </c>
      <c r="H5" s="1" t="s">
        <v>1472</v>
      </c>
      <c r="I5" s="1" t="s">
        <v>1150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1532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657</v>
      </c>
      <c r="B6" s="1" t="s">
        <v>890</v>
      </c>
      <c r="C6" s="1">
        <v>3564701</v>
      </c>
      <c r="D6" s="6" t="s">
        <v>1628</v>
      </c>
      <c r="E6" s="941" t="s">
        <v>2046</v>
      </c>
      <c r="F6" s="186" t="s">
        <v>891</v>
      </c>
      <c r="G6" s="224">
        <v>306954</v>
      </c>
      <c r="H6" s="224">
        <v>96029563</v>
      </c>
      <c r="I6" s="252" t="s">
        <v>2038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25">
      <c r="A7" s="1" t="s">
        <v>657</v>
      </c>
      <c r="B7" s="1" t="s">
        <v>892</v>
      </c>
      <c r="C7" s="1">
        <v>3564801</v>
      </c>
      <c r="D7" s="6" t="s">
        <v>1628</v>
      </c>
      <c r="E7" s="941" t="s">
        <v>2046</v>
      </c>
      <c r="F7" s="186" t="s">
        <v>891</v>
      </c>
      <c r="G7" s="224">
        <v>306954</v>
      </c>
      <c r="H7" s="224">
        <v>96029563</v>
      </c>
      <c r="I7" s="252" t="s">
        <v>2038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25">
      <c r="A8" s="1" t="s">
        <v>657</v>
      </c>
      <c r="B8" s="1" t="s">
        <v>718</v>
      </c>
      <c r="C8" s="224">
        <v>3505301</v>
      </c>
      <c r="D8" s="944" t="s">
        <v>719</v>
      </c>
      <c r="E8" s="945">
        <v>37257</v>
      </c>
      <c r="F8" s="1" t="s">
        <v>719</v>
      </c>
      <c r="G8" s="224">
        <v>243624</v>
      </c>
      <c r="H8" s="224"/>
      <c r="I8" s="252" t="s">
        <v>804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25">
      <c r="A9" s="1" t="s">
        <v>657</v>
      </c>
      <c r="B9" s="1" t="s">
        <v>734</v>
      </c>
      <c r="C9" s="224">
        <v>3540501</v>
      </c>
      <c r="D9" s="944" t="s">
        <v>719</v>
      </c>
      <c r="E9" s="945">
        <v>37257</v>
      </c>
      <c r="F9" s="1" t="s">
        <v>719</v>
      </c>
      <c r="G9" s="224">
        <v>243624</v>
      </c>
      <c r="H9" s="224"/>
      <c r="I9" s="252" t="s">
        <v>804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25">
      <c r="A10" s="1" t="s">
        <v>657</v>
      </c>
      <c r="B10" s="1" t="s">
        <v>731</v>
      </c>
      <c r="C10" s="224">
        <v>3529101</v>
      </c>
      <c r="D10" s="944" t="s">
        <v>719</v>
      </c>
      <c r="E10" s="945">
        <v>37257</v>
      </c>
      <c r="F10" s="1" t="s">
        <v>719</v>
      </c>
      <c r="G10" s="224">
        <v>243624</v>
      </c>
      <c r="H10" s="224"/>
      <c r="I10" s="252" t="s">
        <v>804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25">
      <c r="A11" s="1" t="s">
        <v>657</v>
      </c>
      <c r="B11" s="1" t="s">
        <v>724</v>
      </c>
      <c r="C11" s="224">
        <v>3511801</v>
      </c>
      <c r="D11" s="944" t="s">
        <v>719</v>
      </c>
      <c r="E11" s="945">
        <v>37257</v>
      </c>
      <c r="F11" s="1" t="s">
        <v>719</v>
      </c>
      <c r="G11" s="224">
        <v>243624</v>
      </c>
      <c r="H11" s="224"/>
      <c r="I11" s="252" t="s">
        <v>804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25">
      <c r="A12" s="1" t="s">
        <v>657</v>
      </c>
      <c r="B12" s="1" t="s">
        <v>729</v>
      </c>
      <c r="C12" s="224">
        <v>3528901</v>
      </c>
      <c r="D12" s="944" t="s">
        <v>719</v>
      </c>
      <c r="E12" s="945">
        <v>37257</v>
      </c>
      <c r="F12" s="1" t="s">
        <v>719</v>
      </c>
      <c r="G12" s="224">
        <v>243624</v>
      </c>
      <c r="H12" s="224"/>
      <c r="I12" s="252" t="s">
        <v>804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25">
      <c r="A13" s="1" t="s">
        <v>657</v>
      </c>
      <c r="B13" s="1" t="s">
        <v>726</v>
      </c>
      <c r="C13" s="224">
        <v>3517001</v>
      </c>
      <c r="D13" s="944" t="s">
        <v>719</v>
      </c>
      <c r="E13" s="945">
        <v>37257</v>
      </c>
      <c r="F13" s="1" t="s">
        <v>719</v>
      </c>
      <c r="G13" s="224">
        <v>243624</v>
      </c>
      <c r="H13" s="224"/>
      <c r="I13" s="252" t="s">
        <v>804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25">
      <c r="A14" s="1" t="s">
        <v>657</v>
      </c>
      <c r="B14" s="1" t="s">
        <v>727</v>
      </c>
      <c r="C14" s="224">
        <v>3522201</v>
      </c>
      <c r="D14" s="944" t="s">
        <v>719</v>
      </c>
      <c r="E14" s="945">
        <v>37257</v>
      </c>
      <c r="F14" s="1" t="s">
        <v>719</v>
      </c>
      <c r="G14" s="224">
        <v>243624</v>
      </c>
      <c r="H14" s="224"/>
      <c r="I14" s="252" t="s">
        <v>804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25">
      <c r="A15" s="1" t="s">
        <v>657</v>
      </c>
      <c r="B15" s="1" t="s">
        <v>728</v>
      </c>
      <c r="C15" s="224">
        <v>3522901</v>
      </c>
      <c r="D15" s="944" t="s">
        <v>719</v>
      </c>
      <c r="E15" s="945">
        <v>37257</v>
      </c>
      <c r="F15" s="1" t="s">
        <v>719</v>
      </c>
      <c r="G15" s="224">
        <v>243624</v>
      </c>
      <c r="H15" s="224"/>
      <c r="I15" s="252" t="s">
        <v>804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25">
      <c r="A16" s="1" t="s">
        <v>657</v>
      </c>
      <c r="B16" s="1" t="s">
        <v>730</v>
      </c>
      <c r="C16" s="224">
        <v>3529001</v>
      </c>
      <c r="D16" s="944" t="s">
        <v>719</v>
      </c>
      <c r="E16" s="945">
        <v>37257</v>
      </c>
      <c r="F16" s="938" t="s">
        <v>719</v>
      </c>
      <c r="G16" s="224">
        <v>243624</v>
      </c>
      <c r="H16" s="224"/>
      <c r="I16" s="252" t="s">
        <v>804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25">
      <c r="A17" s="1" t="s">
        <v>657</v>
      </c>
      <c r="B17" s="1" t="s">
        <v>735</v>
      </c>
      <c r="C17" s="224">
        <v>3542401</v>
      </c>
      <c r="D17" s="944" t="s">
        <v>719</v>
      </c>
      <c r="E17" s="945">
        <v>37257</v>
      </c>
      <c r="F17" s="1" t="s">
        <v>719</v>
      </c>
      <c r="G17" s="224">
        <v>243624</v>
      </c>
      <c r="H17" s="224"/>
      <c r="I17" s="252" t="s">
        <v>804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25">
      <c r="A18" s="1" t="s">
        <v>657</v>
      </c>
      <c r="B18" s="1" t="s">
        <v>732</v>
      </c>
      <c r="C18" s="224">
        <v>3532301</v>
      </c>
      <c r="D18" s="944" t="s">
        <v>719</v>
      </c>
      <c r="E18" s="945">
        <v>37257</v>
      </c>
      <c r="F18" s="1" t="s">
        <v>719</v>
      </c>
      <c r="G18" s="224">
        <v>243624</v>
      </c>
      <c r="H18" s="224"/>
      <c r="I18" s="252" t="s">
        <v>804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25">
      <c r="A19" s="1" t="s">
        <v>657</v>
      </c>
      <c r="B19" s="1" t="s">
        <v>725</v>
      </c>
      <c r="C19" s="224">
        <v>3516301</v>
      </c>
      <c r="D19" s="944" t="s">
        <v>719</v>
      </c>
      <c r="E19" s="945">
        <v>37257</v>
      </c>
      <c r="F19" s="1" t="s">
        <v>719</v>
      </c>
      <c r="G19" s="224">
        <v>243624</v>
      </c>
      <c r="H19" s="224"/>
      <c r="I19" s="252" t="s">
        <v>804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25">
      <c r="A20" s="6" t="s">
        <v>1746</v>
      </c>
      <c r="B20" s="336" t="s">
        <v>1914</v>
      </c>
      <c r="C20" s="6">
        <v>4044401</v>
      </c>
      <c r="D20" s="16" t="s">
        <v>1560</v>
      </c>
      <c r="E20" s="941" t="s">
        <v>2046</v>
      </c>
      <c r="F20" s="774" t="s">
        <v>1518</v>
      </c>
      <c r="G20" s="336">
        <v>744</v>
      </c>
      <c r="H20" s="336" t="s">
        <v>1480</v>
      </c>
      <c r="I20" s="668" t="s">
        <v>295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25">
      <c r="A21" s="1" t="s">
        <v>657</v>
      </c>
      <c r="B21" s="1" t="s">
        <v>741</v>
      </c>
      <c r="C21" s="224">
        <v>3559801</v>
      </c>
      <c r="D21" s="6" t="s">
        <v>1713</v>
      </c>
      <c r="E21" s="941" t="s">
        <v>2046</v>
      </c>
      <c r="F21" s="186" t="s">
        <v>742</v>
      </c>
      <c r="G21" s="224">
        <v>266852</v>
      </c>
      <c r="H21" s="224"/>
      <c r="I21" s="224" t="s">
        <v>2038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25">
      <c r="A22" s="6" t="s">
        <v>1474</v>
      </c>
      <c r="B22" s="336" t="s">
        <v>1475</v>
      </c>
      <c r="C22" s="6" t="s">
        <v>1474</v>
      </c>
      <c r="D22" s="6" t="s">
        <v>1476</v>
      </c>
      <c r="E22" s="941" t="s">
        <v>2046</v>
      </c>
      <c r="F22" s="6"/>
      <c r="G22" s="1">
        <v>8249</v>
      </c>
      <c r="H22" s="1" t="s">
        <v>1477</v>
      </c>
      <c r="I22" s="1" t="s">
        <v>1479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25">
      <c r="A23" s="1" t="s">
        <v>657</v>
      </c>
      <c r="B23" s="1" t="s">
        <v>671</v>
      </c>
      <c r="C23" s="224">
        <v>3008001</v>
      </c>
      <c r="D23" s="944" t="s">
        <v>1137</v>
      </c>
      <c r="E23" s="945">
        <v>37257</v>
      </c>
      <c r="F23" s="186" t="s">
        <v>672</v>
      </c>
      <c r="G23" s="224">
        <v>212169</v>
      </c>
      <c r="H23" s="224"/>
      <c r="I23" s="252" t="s">
        <v>818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25">
      <c r="A24" s="1" t="s">
        <v>657</v>
      </c>
      <c r="B24" s="1" t="s">
        <v>675</v>
      </c>
      <c r="C24" s="224">
        <v>3015901</v>
      </c>
      <c r="D24" s="944" t="s">
        <v>1137</v>
      </c>
      <c r="E24" s="945">
        <v>37257</v>
      </c>
      <c r="F24" s="186" t="s">
        <v>672</v>
      </c>
      <c r="G24" s="224">
        <v>212169</v>
      </c>
      <c r="H24" s="224"/>
      <c r="I24" s="252" t="s">
        <v>818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25">
      <c r="A25" s="1" t="s">
        <v>657</v>
      </c>
      <c r="B25" s="1" t="s">
        <v>736</v>
      </c>
      <c r="C25" s="224">
        <v>3543801</v>
      </c>
      <c r="D25" s="944" t="s">
        <v>1137</v>
      </c>
      <c r="E25" s="945">
        <v>37257</v>
      </c>
      <c r="F25" s="1" t="s">
        <v>737</v>
      </c>
      <c r="G25" s="224">
        <v>212169</v>
      </c>
      <c r="H25" s="224"/>
      <c r="I25" s="252" t="s">
        <v>818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25">
      <c r="A26" s="583" t="s">
        <v>657</v>
      </c>
      <c r="B26" s="583" t="s">
        <v>743</v>
      </c>
      <c r="C26" s="585">
        <v>3562701</v>
      </c>
      <c r="D26" s="6" t="s">
        <v>805</v>
      </c>
      <c r="E26" s="941" t="s">
        <v>2046</v>
      </c>
      <c r="F26" s="583" t="s">
        <v>744</v>
      </c>
      <c r="G26" s="585">
        <v>168966</v>
      </c>
      <c r="H26" s="585"/>
      <c r="I26" s="585" t="s">
        <v>804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25">
      <c r="A27" s="6" t="s">
        <v>1746</v>
      </c>
      <c r="B27" s="336" t="s">
        <v>1768</v>
      </c>
      <c r="C27" s="6">
        <v>3545501</v>
      </c>
      <c r="D27" s="944" t="s">
        <v>1769</v>
      </c>
      <c r="E27" s="945">
        <v>37254</v>
      </c>
      <c r="F27" s="250"/>
      <c r="G27" s="250">
        <v>10486</v>
      </c>
      <c r="H27" s="250" t="s">
        <v>1480</v>
      </c>
      <c r="I27" s="250" t="s">
        <v>1481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1474</v>
      </c>
      <c r="B28" s="336" t="s">
        <v>1482</v>
      </c>
      <c r="C28" s="6" t="s">
        <v>1474</v>
      </c>
      <c r="D28" s="944" t="s">
        <v>1769</v>
      </c>
      <c r="E28" s="945">
        <v>37254</v>
      </c>
      <c r="F28" s="250"/>
      <c r="G28" s="250">
        <v>10486</v>
      </c>
      <c r="H28" s="250" t="s">
        <v>1480</v>
      </c>
      <c r="I28" s="250" t="s">
        <v>1481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1746</v>
      </c>
      <c r="B29" s="336" t="s">
        <v>1812</v>
      </c>
      <c r="C29" s="6">
        <v>4357101</v>
      </c>
      <c r="D29" s="944" t="s">
        <v>1769</v>
      </c>
      <c r="E29" s="945">
        <v>37254</v>
      </c>
      <c r="F29" s="250"/>
      <c r="G29" s="250">
        <v>10486</v>
      </c>
      <c r="H29" s="250" t="s">
        <v>1480</v>
      </c>
      <c r="I29" s="250" t="s">
        <v>1481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1746</v>
      </c>
      <c r="B30" s="336" t="s">
        <v>1814</v>
      </c>
      <c r="C30" s="6">
        <v>4362701</v>
      </c>
      <c r="D30" s="944" t="s">
        <v>1769</v>
      </c>
      <c r="E30" s="945">
        <v>37254</v>
      </c>
      <c r="F30" s="250"/>
      <c r="G30" s="250">
        <v>10486</v>
      </c>
      <c r="H30" s="250" t="s">
        <v>1480</v>
      </c>
      <c r="I30" s="250" t="s">
        <v>1481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1746</v>
      </c>
      <c r="B31" s="336" t="s">
        <v>1818</v>
      </c>
      <c r="C31" s="6">
        <v>4366601</v>
      </c>
      <c r="D31" s="944" t="s">
        <v>1769</v>
      </c>
      <c r="E31" s="945">
        <v>37254</v>
      </c>
      <c r="F31" s="250"/>
      <c r="G31" s="250">
        <v>10486</v>
      </c>
      <c r="H31" s="250" t="s">
        <v>1480</v>
      </c>
      <c r="I31" s="250" t="s">
        <v>1481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1746</v>
      </c>
      <c r="B32" s="336" t="s">
        <v>1829</v>
      </c>
      <c r="C32" s="6">
        <v>4006101</v>
      </c>
      <c r="D32" s="944" t="s">
        <v>1769</v>
      </c>
      <c r="E32" s="945">
        <v>37254</v>
      </c>
      <c r="F32" s="250"/>
      <c r="G32" s="250">
        <v>10486</v>
      </c>
      <c r="H32" s="250" t="s">
        <v>1480</v>
      </c>
      <c r="I32" s="250" t="s">
        <v>1481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1746</v>
      </c>
      <c r="B33" s="336" t="s">
        <v>1996</v>
      </c>
      <c r="C33" s="6">
        <v>4354601</v>
      </c>
      <c r="D33" s="944" t="s">
        <v>1769</v>
      </c>
      <c r="E33" s="945">
        <v>37254</v>
      </c>
      <c r="F33" s="250"/>
      <c r="G33" s="250">
        <v>10486</v>
      </c>
      <c r="H33" s="250" t="s">
        <v>1480</v>
      </c>
      <c r="I33" s="250" t="s">
        <v>1481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1746</v>
      </c>
      <c r="B34" s="336" t="s">
        <v>1791</v>
      </c>
      <c r="C34" s="6">
        <v>3565301</v>
      </c>
      <c r="D34" s="944" t="s">
        <v>1483</v>
      </c>
      <c r="E34" s="945">
        <v>37254</v>
      </c>
      <c r="F34" s="250"/>
      <c r="G34" s="250">
        <v>10486</v>
      </c>
      <c r="H34" s="250" t="s">
        <v>1480</v>
      </c>
      <c r="I34" s="250" t="s">
        <v>1481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657</v>
      </c>
      <c r="B35" s="1" t="s">
        <v>658</v>
      </c>
      <c r="C35" s="224">
        <v>1055201</v>
      </c>
      <c r="D35" s="666" t="s">
        <v>661</v>
      </c>
      <c r="E35" s="943">
        <v>37228</v>
      </c>
      <c r="F35" s="6" t="s">
        <v>661</v>
      </c>
      <c r="G35" s="9">
        <v>141089</v>
      </c>
      <c r="H35" s="9"/>
      <c r="I35" s="9" t="s">
        <v>806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657</v>
      </c>
      <c r="B36" s="1" t="s">
        <v>662</v>
      </c>
      <c r="C36" s="224">
        <v>1058501</v>
      </c>
      <c r="D36" s="666" t="s">
        <v>661</v>
      </c>
      <c r="E36" s="943">
        <v>37228</v>
      </c>
      <c r="F36" s="6" t="s">
        <v>661</v>
      </c>
      <c r="G36" s="9">
        <v>141089</v>
      </c>
      <c r="H36" s="9"/>
      <c r="I36" s="9" t="s">
        <v>806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657</v>
      </c>
      <c r="B37" s="1" t="s">
        <v>663</v>
      </c>
      <c r="C37" s="224">
        <v>1059901</v>
      </c>
      <c r="D37" s="666" t="s">
        <v>661</v>
      </c>
      <c r="E37" s="943">
        <v>37228</v>
      </c>
      <c r="F37" s="6" t="s">
        <v>661</v>
      </c>
      <c r="G37" s="9">
        <v>141089</v>
      </c>
      <c r="H37" s="9"/>
      <c r="I37" s="9" t="s">
        <v>806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657</v>
      </c>
      <c r="B38" s="1" t="s">
        <v>664</v>
      </c>
      <c r="C38" s="224">
        <v>1063501</v>
      </c>
      <c r="D38" s="666" t="s">
        <v>661</v>
      </c>
      <c r="E38" s="943">
        <v>37228</v>
      </c>
      <c r="F38" s="6" t="s">
        <v>661</v>
      </c>
      <c r="G38" s="9">
        <v>141089</v>
      </c>
      <c r="H38" s="9"/>
      <c r="I38" s="9" t="s">
        <v>806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657</v>
      </c>
      <c r="B39" s="1" t="s">
        <v>738</v>
      </c>
      <c r="C39" s="224">
        <v>3549701</v>
      </c>
      <c r="D39" s="666" t="s">
        <v>661</v>
      </c>
      <c r="E39" s="943">
        <v>37228</v>
      </c>
      <c r="F39" s="6" t="s">
        <v>661</v>
      </c>
      <c r="G39" s="9">
        <v>141089</v>
      </c>
      <c r="H39" s="9"/>
      <c r="I39" s="9" t="s">
        <v>806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657</v>
      </c>
      <c r="B40" s="1" t="s">
        <v>739</v>
      </c>
      <c r="C40" s="224">
        <v>3552201</v>
      </c>
      <c r="D40" s="666" t="s">
        <v>661</v>
      </c>
      <c r="E40" s="943">
        <v>37228</v>
      </c>
      <c r="F40" s="6" t="s">
        <v>661</v>
      </c>
      <c r="G40" s="9">
        <v>141089</v>
      </c>
      <c r="H40" s="9"/>
      <c r="I40" s="9" t="s">
        <v>806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657</v>
      </c>
      <c r="B41" s="1" t="s">
        <v>740</v>
      </c>
      <c r="C41" s="224">
        <v>3557101</v>
      </c>
      <c r="D41" s="666" t="s">
        <v>661</v>
      </c>
      <c r="E41" s="943">
        <v>37228</v>
      </c>
      <c r="F41" s="6" t="s">
        <v>661</v>
      </c>
      <c r="G41" s="9">
        <v>141089</v>
      </c>
      <c r="H41" s="9"/>
      <c r="I41" s="9" t="s">
        <v>806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657</v>
      </c>
      <c r="B42" s="1" t="s">
        <v>683</v>
      </c>
      <c r="C42" s="224">
        <v>3024701</v>
      </c>
      <c r="D42" s="666" t="s">
        <v>661</v>
      </c>
      <c r="E42" s="943">
        <v>37228</v>
      </c>
      <c r="F42" s="6" t="s">
        <v>661</v>
      </c>
      <c r="G42" s="9">
        <v>141089</v>
      </c>
      <c r="H42" s="9"/>
      <c r="I42" s="9" t="s">
        <v>806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657</v>
      </c>
      <c r="B43" s="1" t="s">
        <v>684</v>
      </c>
      <c r="C43" s="224">
        <v>3024901</v>
      </c>
      <c r="D43" s="666" t="s">
        <v>661</v>
      </c>
      <c r="E43" s="943">
        <v>37228</v>
      </c>
      <c r="F43" s="6" t="s">
        <v>661</v>
      </c>
      <c r="G43" s="9">
        <v>141089</v>
      </c>
      <c r="H43" s="9"/>
      <c r="I43" s="9" t="s">
        <v>806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657</v>
      </c>
      <c r="B44" s="1" t="s">
        <v>893</v>
      </c>
      <c r="C44" s="224">
        <v>3026101</v>
      </c>
      <c r="D44" s="666" t="s">
        <v>661</v>
      </c>
      <c r="E44" s="943">
        <v>37228</v>
      </c>
      <c r="F44" s="6" t="s">
        <v>661</v>
      </c>
      <c r="G44" s="9">
        <v>141089</v>
      </c>
      <c r="H44" s="9"/>
      <c r="I44" s="9" t="s">
        <v>806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657</v>
      </c>
      <c r="B45" s="1" t="s">
        <v>686</v>
      </c>
      <c r="C45" s="224">
        <v>3026401</v>
      </c>
      <c r="D45" s="666" t="s">
        <v>661</v>
      </c>
      <c r="E45" s="943">
        <v>37228</v>
      </c>
      <c r="F45" s="6" t="s">
        <v>661</v>
      </c>
      <c r="G45" s="9">
        <v>141089</v>
      </c>
      <c r="H45" s="9"/>
      <c r="I45" s="9" t="s">
        <v>806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657</v>
      </c>
      <c r="B46" s="1" t="s">
        <v>685</v>
      </c>
      <c r="C46" s="224">
        <v>3025701</v>
      </c>
      <c r="D46" s="666" t="s">
        <v>661</v>
      </c>
      <c r="E46" s="943">
        <v>37228</v>
      </c>
      <c r="F46" s="6" t="s">
        <v>661</v>
      </c>
      <c r="G46" s="9">
        <v>141089</v>
      </c>
      <c r="H46" s="9"/>
      <c r="I46" s="9" t="s">
        <v>806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657</v>
      </c>
      <c r="B47" s="1" t="s">
        <v>687</v>
      </c>
      <c r="C47" s="224">
        <v>3026601</v>
      </c>
      <c r="D47" s="666" t="s">
        <v>661</v>
      </c>
      <c r="E47" s="943">
        <v>37228</v>
      </c>
      <c r="F47" s="6" t="s">
        <v>661</v>
      </c>
      <c r="G47" s="9">
        <v>141089</v>
      </c>
      <c r="H47" s="9"/>
      <c r="I47" s="9" t="s">
        <v>806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679</v>
      </c>
      <c r="B48" s="1" t="s">
        <v>680</v>
      </c>
      <c r="C48" s="224">
        <v>3021701</v>
      </c>
      <c r="D48" s="666" t="s">
        <v>661</v>
      </c>
      <c r="E48" s="943">
        <v>37228</v>
      </c>
      <c r="F48" s="6" t="s">
        <v>661</v>
      </c>
      <c r="G48" s="9">
        <v>141089</v>
      </c>
      <c r="H48" s="9"/>
      <c r="I48" s="9" t="s">
        <v>806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657</v>
      </c>
      <c r="B49" s="1" t="s">
        <v>689</v>
      </c>
      <c r="C49" s="224">
        <v>3029801</v>
      </c>
      <c r="D49" s="666" t="s">
        <v>661</v>
      </c>
      <c r="E49" s="943">
        <v>37228</v>
      </c>
      <c r="F49" s="6" t="s">
        <v>661</v>
      </c>
      <c r="G49" s="9">
        <v>141089</v>
      </c>
      <c r="H49" s="9"/>
      <c r="I49" s="9" t="s">
        <v>806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657</v>
      </c>
      <c r="B50" s="1" t="s">
        <v>688</v>
      </c>
      <c r="C50" s="224">
        <v>3029601</v>
      </c>
      <c r="D50" s="666" t="s">
        <v>661</v>
      </c>
      <c r="E50" s="943">
        <v>37228</v>
      </c>
      <c r="F50" s="6" t="s">
        <v>661</v>
      </c>
      <c r="G50" s="9">
        <v>141089</v>
      </c>
      <c r="H50" s="9"/>
      <c r="I50" s="9" t="s">
        <v>806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657</v>
      </c>
      <c r="B51" s="1" t="s">
        <v>691</v>
      </c>
      <c r="C51" s="224">
        <v>3031701</v>
      </c>
      <c r="D51" s="666" t="s">
        <v>661</v>
      </c>
      <c r="E51" s="943">
        <v>37228</v>
      </c>
      <c r="F51" s="6" t="s">
        <v>661</v>
      </c>
      <c r="G51" s="9">
        <v>141089</v>
      </c>
      <c r="H51" s="9"/>
      <c r="I51" s="9" t="s">
        <v>806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657</v>
      </c>
      <c r="B52" s="1" t="s">
        <v>704</v>
      </c>
      <c r="C52" s="224">
        <v>3209901</v>
      </c>
      <c r="D52" s="666" t="s">
        <v>661</v>
      </c>
      <c r="E52" s="943">
        <v>37228</v>
      </c>
      <c r="F52" s="6" t="s">
        <v>661</v>
      </c>
      <c r="G52" s="9">
        <v>141089</v>
      </c>
      <c r="H52" s="9"/>
      <c r="I52" s="9" t="s">
        <v>806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657</v>
      </c>
      <c r="B53" s="1" t="s">
        <v>692</v>
      </c>
      <c r="C53" s="224">
        <v>3033601</v>
      </c>
      <c r="D53" s="666" t="s">
        <v>661</v>
      </c>
      <c r="E53" s="943">
        <v>37228</v>
      </c>
      <c r="F53" s="6" t="s">
        <v>661</v>
      </c>
      <c r="G53" s="9">
        <v>141089</v>
      </c>
      <c r="H53" s="9"/>
      <c r="I53" s="9" t="s">
        <v>806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657</v>
      </c>
      <c r="B54" s="1" t="s">
        <v>894</v>
      </c>
      <c r="C54" s="224">
        <v>3312501</v>
      </c>
      <c r="D54" s="666" t="s">
        <v>661</v>
      </c>
      <c r="E54" s="943">
        <v>37228</v>
      </c>
      <c r="F54" s="6" t="s">
        <v>661</v>
      </c>
      <c r="G54" s="9">
        <v>141089</v>
      </c>
      <c r="H54" s="9"/>
      <c r="I54" s="9" t="s">
        <v>806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657</v>
      </c>
      <c r="B55" s="1" t="s">
        <v>710</v>
      </c>
      <c r="C55" s="224">
        <v>3313401</v>
      </c>
      <c r="D55" s="666" t="s">
        <v>661</v>
      </c>
      <c r="E55" s="943">
        <v>37228</v>
      </c>
      <c r="F55" s="6" t="s">
        <v>661</v>
      </c>
      <c r="G55" s="9">
        <v>141089</v>
      </c>
      <c r="H55" s="9"/>
      <c r="I55" s="9" t="s">
        <v>806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657</v>
      </c>
      <c r="B56" s="1" t="s">
        <v>674</v>
      </c>
      <c r="C56" s="224">
        <v>3014901</v>
      </c>
      <c r="D56" s="666" t="s">
        <v>661</v>
      </c>
      <c r="E56" s="943">
        <v>37228</v>
      </c>
      <c r="F56" s="6" t="s">
        <v>661</v>
      </c>
      <c r="G56" s="9">
        <v>141089</v>
      </c>
      <c r="H56" s="9"/>
      <c r="I56" s="9" t="s">
        <v>806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657</v>
      </c>
      <c r="B57" s="1" t="s">
        <v>693</v>
      </c>
      <c r="C57" s="224">
        <v>3034501</v>
      </c>
      <c r="D57" s="666" t="s">
        <v>661</v>
      </c>
      <c r="E57" s="943">
        <v>37228</v>
      </c>
      <c r="F57" s="6" t="s">
        <v>661</v>
      </c>
      <c r="G57" s="9">
        <v>141089</v>
      </c>
      <c r="H57" s="9"/>
      <c r="I57" s="9" t="s">
        <v>806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657</v>
      </c>
      <c r="B58" s="1" t="s">
        <v>694</v>
      </c>
      <c r="C58" s="224">
        <v>3038001</v>
      </c>
      <c r="D58" s="666" t="s">
        <v>661</v>
      </c>
      <c r="E58" s="943">
        <v>37228</v>
      </c>
      <c r="F58" s="6" t="s">
        <v>661</v>
      </c>
      <c r="G58" s="9">
        <v>141089</v>
      </c>
      <c r="H58" s="9"/>
      <c r="I58" s="9" t="s">
        <v>806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657</v>
      </c>
      <c r="B59" s="1" t="s">
        <v>690</v>
      </c>
      <c r="C59" s="224">
        <v>3031301</v>
      </c>
      <c r="D59" s="666" t="s">
        <v>661</v>
      </c>
      <c r="E59" s="943">
        <v>37228</v>
      </c>
      <c r="F59" s="6" t="s">
        <v>661</v>
      </c>
      <c r="G59" s="9">
        <v>141089</v>
      </c>
      <c r="H59" s="9"/>
      <c r="I59" s="9" t="s">
        <v>806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657</v>
      </c>
      <c r="B60" s="1" t="s">
        <v>707</v>
      </c>
      <c r="C60" s="224">
        <v>3297001</v>
      </c>
      <c r="D60" s="666" t="s">
        <v>661</v>
      </c>
      <c r="E60" s="943">
        <v>37228</v>
      </c>
      <c r="F60" s="6" t="s">
        <v>661</v>
      </c>
      <c r="G60" s="9">
        <v>141089</v>
      </c>
      <c r="H60" s="9"/>
      <c r="I60" s="9" t="s">
        <v>806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657</v>
      </c>
      <c r="B61" s="1" t="s">
        <v>708</v>
      </c>
      <c r="C61" s="224">
        <v>3297001</v>
      </c>
      <c r="D61" s="666" t="s">
        <v>661</v>
      </c>
      <c r="E61" s="943">
        <v>37228</v>
      </c>
      <c r="F61" s="6" t="s">
        <v>661</v>
      </c>
      <c r="G61" s="9">
        <v>141089</v>
      </c>
      <c r="H61" s="9"/>
      <c r="I61" s="9" t="s">
        <v>806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679</v>
      </c>
      <c r="B62" s="1" t="s">
        <v>681</v>
      </c>
      <c r="C62" s="224">
        <v>3023201</v>
      </c>
      <c r="D62" s="666" t="s">
        <v>661</v>
      </c>
      <c r="E62" s="943">
        <v>37228</v>
      </c>
      <c r="F62" s="6" t="s">
        <v>661</v>
      </c>
      <c r="G62" s="9">
        <v>141089</v>
      </c>
      <c r="H62" s="9"/>
      <c r="I62" s="9" t="s">
        <v>806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657</v>
      </c>
      <c r="B63" s="1" t="s">
        <v>682</v>
      </c>
      <c r="C63" s="224">
        <v>3023401</v>
      </c>
      <c r="D63" s="666" t="s">
        <v>661</v>
      </c>
      <c r="E63" s="943">
        <v>37228</v>
      </c>
      <c r="F63" s="6" t="s">
        <v>661</v>
      </c>
      <c r="G63" s="9">
        <v>141089</v>
      </c>
      <c r="H63" s="9"/>
      <c r="I63" s="9" t="s">
        <v>806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657</v>
      </c>
      <c r="B64" s="1" t="s">
        <v>699</v>
      </c>
      <c r="C64" s="224">
        <v>3130501</v>
      </c>
      <c r="D64" s="666" t="s">
        <v>807</v>
      </c>
      <c r="E64" s="943">
        <v>37228</v>
      </c>
      <c r="F64" s="250" t="s">
        <v>807</v>
      </c>
      <c r="G64" s="185">
        <v>210487</v>
      </c>
      <c r="H64" s="185"/>
      <c r="I64" s="185" t="s">
        <v>928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679</v>
      </c>
      <c r="B65" s="1" t="s">
        <v>711</v>
      </c>
      <c r="C65" s="270">
        <v>3421301</v>
      </c>
      <c r="D65" s="666" t="s">
        <v>807</v>
      </c>
      <c r="E65" s="943">
        <v>37228</v>
      </c>
      <c r="F65" s="250" t="s">
        <v>2043</v>
      </c>
      <c r="G65" s="185">
        <v>210487</v>
      </c>
      <c r="H65" s="185"/>
      <c r="I65" s="185" t="s">
        <v>928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657</v>
      </c>
      <c r="B66" s="1" t="s">
        <v>713</v>
      </c>
      <c r="C66" s="270">
        <v>3425201</v>
      </c>
      <c r="D66" s="666" t="s">
        <v>807</v>
      </c>
      <c r="E66" s="943">
        <v>37228</v>
      </c>
      <c r="F66" s="250" t="s">
        <v>2043</v>
      </c>
      <c r="G66" s="185">
        <v>210487</v>
      </c>
      <c r="H66" s="185"/>
      <c r="I66" s="185" t="s">
        <v>928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657</v>
      </c>
      <c r="B67" s="1" t="s">
        <v>716</v>
      </c>
      <c r="C67" s="270">
        <v>3472501</v>
      </c>
      <c r="D67" s="666" t="s">
        <v>807</v>
      </c>
      <c r="E67" s="943">
        <v>37228</v>
      </c>
      <c r="F67" s="250" t="s">
        <v>2043</v>
      </c>
      <c r="G67" s="185">
        <v>210487</v>
      </c>
      <c r="H67" s="185"/>
      <c r="I67" s="185" t="s">
        <v>928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657</v>
      </c>
      <c r="B68" s="1" t="s">
        <v>733</v>
      </c>
      <c r="C68" s="224">
        <v>3539901</v>
      </c>
      <c r="D68" s="666" t="s">
        <v>807</v>
      </c>
      <c r="E68" s="943">
        <v>37228</v>
      </c>
      <c r="F68" s="250" t="s">
        <v>807</v>
      </c>
      <c r="G68" s="185">
        <v>210487</v>
      </c>
      <c r="H68" s="185"/>
      <c r="I68" s="185" t="s">
        <v>928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657</v>
      </c>
      <c r="B69" s="1" t="s">
        <v>701</v>
      </c>
      <c r="C69" s="224">
        <v>3141701</v>
      </c>
      <c r="D69" s="666" t="s">
        <v>807</v>
      </c>
      <c r="E69" s="943">
        <v>37228</v>
      </c>
      <c r="F69" s="250" t="s">
        <v>807</v>
      </c>
      <c r="G69" s="185">
        <v>210487</v>
      </c>
      <c r="H69" s="185"/>
      <c r="I69" s="185" t="s">
        <v>928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657</v>
      </c>
      <c r="B70" s="1" t="s">
        <v>697</v>
      </c>
      <c r="C70" s="224">
        <v>3095101</v>
      </c>
      <c r="D70" s="666" t="s">
        <v>807</v>
      </c>
      <c r="E70" s="943">
        <v>37228</v>
      </c>
      <c r="F70" s="250" t="s">
        <v>807</v>
      </c>
      <c r="G70" s="185">
        <v>210487</v>
      </c>
      <c r="H70" s="185"/>
      <c r="I70" s="185" t="s">
        <v>928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657</v>
      </c>
      <c r="B71" s="1" t="s">
        <v>673</v>
      </c>
      <c r="C71" s="224">
        <v>3013701</v>
      </c>
      <c r="D71" s="666" t="s">
        <v>807</v>
      </c>
      <c r="E71" s="943">
        <v>37228</v>
      </c>
      <c r="F71" s="250" t="s">
        <v>807</v>
      </c>
      <c r="G71" s="185">
        <v>210487</v>
      </c>
      <c r="H71" s="185"/>
      <c r="I71" s="185" t="s">
        <v>928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679</v>
      </c>
      <c r="B72" s="1" t="s">
        <v>715</v>
      </c>
      <c r="C72" s="224">
        <v>3425901</v>
      </c>
      <c r="D72" s="666" t="s">
        <v>807</v>
      </c>
      <c r="E72" s="943">
        <v>37228</v>
      </c>
      <c r="F72" s="250" t="s">
        <v>807</v>
      </c>
      <c r="G72" s="185">
        <v>210487</v>
      </c>
      <c r="H72" s="185"/>
      <c r="I72" s="185" t="s">
        <v>928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657</v>
      </c>
      <c r="B73" s="1" t="s">
        <v>717</v>
      </c>
      <c r="C73" s="270">
        <v>3472501</v>
      </c>
      <c r="D73" s="666" t="s">
        <v>807</v>
      </c>
      <c r="E73" s="943">
        <v>37228</v>
      </c>
      <c r="F73" s="250" t="s">
        <v>2043</v>
      </c>
      <c r="G73" s="185">
        <v>210487</v>
      </c>
      <c r="H73" s="185"/>
      <c r="I73" s="185" t="s">
        <v>928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679</v>
      </c>
      <c r="B74" s="1" t="s">
        <v>712</v>
      </c>
      <c r="C74" s="270">
        <v>3421301</v>
      </c>
      <c r="D74" s="666" t="s">
        <v>807</v>
      </c>
      <c r="E74" s="943">
        <v>37228</v>
      </c>
      <c r="F74" s="250" t="s">
        <v>2043</v>
      </c>
      <c r="G74" s="185">
        <v>210487</v>
      </c>
      <c r="H74" s="185"/>
      <c r="I74" s="185" t="s">
        <v>928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657</v>
      </c>
      <c r="B75" s="1" t="s">
        <v>714</v>
      </c>
      <c r="C75" s="270">
        <v>3425201</v>
      </c>
      <c r="D75" s="666" t="s">
        <v>807</v>
      </c>
      <c r="E75" s="943">
        <v>37228</v>
      </c>
      <c r="F75" s="250" t="s">
        <v>2043</v>
      </c>
      <c r="G75" s="185">
        <v>210487</v>
      </c>
      <c r="H75" s="185"/>
      <c r="I75" s="185" t="s">
        <v>928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1746</v>
      </c>
      <c r="B76" s="336" t="s">
        <v>1747</v>
      </c>
      <c r="C76" s="6">
        <v>2150501</v>
      </c>
      <c r="D76" s="944" t="s">
        <v>1748</v>
      </c>
      <c r="E76" s="945">
        <v>37256</v>
      </c>
      <c r="F76" s="6"/>
      <c r="G76" s="1">
        <v>13884</v>
      </c>
      <c r="H76" s="1" t="s">
        <v>1484</v>
      </c>
      <c r="I76" s="373" t="s">
        <v>2067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25">
      <c r="A77" s="6" t="s">
        <v>1718</v>
      </c>
      <c r="B77" s="336" t="s">
        <v>1723</v>
      </c>
      <c r="C77" s="250">
        <v>4133001</v>
      </c>
      <c r="D77" s="944" t="s">
        <v>1724</v>
      </c>
      <c r="E77" s="945">
        <v>37257</v>
      </c>
      <c r="F77" s="250"/>
      <c r="G77" s="250">
        <v>14385</v>
      </c>
      <c r="H77" s="250" t="s">
        <v>947</v>
      </c>
      <c r="I77" s="250" t="s">
        <v>1485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1727</v>
      </c>
      <c r="B78" s="336" t="s">
        <v>1728</v>
      </c>
      <c r="C78" s="250">
        <v>4092601</v>
      </c>
      <c r="D78" s="944" t="s">
        <v>1724</v>
      </c>
      <c r="E78" s="945">
        <v>37257</v>
      </c>
      <c r="F78" s="250"/>
      <c r="G78" s="250">
        <v>14385</v>
      </c>
      <c r="H78" s="250" t="s">
        <v>947</v>
      </c>
      <c r="I78" s="250" t="s">
        <v>1485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1746</v>
      </c>
      <c r="B79" s="336" t="s">
        <v>1944</v>
      </c>
      <c r="C79" s="6">
        <v>3290902</v>
      </c>
      <c r="D79" s="666" t="s">
        <v>1945</v>
      </c>
      <c r="E79" s="943">
        <v>37228</v>
      </c>
      <c r="F79" s="250"/>
      <c r="G79" s="250">
        <v>14599</v>
      </c>
      <c r="H79" s="250" t="s">
        <v>1486</v>
      </c>
      <c r="I79" s="250" t="s">
        <v>325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1746</v>
      </c>
      <c r="B80" s="336" t="s">
        <v>1755</v>
      </c>
      <c r="C80" s="6">
        <v>3423501</v>
      </c>
      <c r="D80" s="6" t="s">
        <v>1266</v>
      </c>
      <c r="E80" s="941" t="s">
        <v>2046</v>
      </c>
      <c r="F80" s="6"/>
      <c r="G80" s="1">
        <v>15062</v>
      </c>
      <c r="H80" s="1" t="s">
        <v>954</v>
      </c>
      <c r="I80" s="1" t="s">
        <v>2064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25">
      <c r="A81" s="6" t="s">
        <v>1746</v>
      </c>
      <c r="B81" s="336" t="s">
        <v>1757</v>
      </c>
      <c r="C81" s="6">
        <v>3423601</v>
      </c>
      <c r="D81" s="6" t="s">
        <v>1266</v>
      </c>
      <c r="E81" s="941" t="s">
        <v>2046</v>
      </c>
      <c r="F81" s="6"/>
      <c r="G81" s="1">
        <v>15062</v>
      </c>
      <c r="H81" s="1" t="s">
        <v>954</v>
      </c>
      <c r="I81" s="1" t="s">
        <v>2064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25">
      <c r="A82" s="6" t="s">
        <v>1746</v>
      </c>
      <c r="B82" s="336" t="s">
        <v>1758</v>
      </c>
      <c r="C82" s="6">
        <v>3423701</v>
      </c>
      <c r="D82" s="6" t="s">
        <v>1266</v>
      </c>
      <c r="E82" s="941" t="s">
        <v>2046</v>
      </c>
      <c r="F82" s="6"/>
      <c r="G82" s="1">
        <v>15062</v>
      </c>
      <c r="H82" s="1" t="s">
        <v>954</v>
      </c>
      <c r="I82" s="1" t="s">
        <v>2064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25">
      <c r="A83" s="6" t="s">
        <v>1746</v>
      </c>
      <c r="B83" s="336" t="s">
        <v>1759</v>
      </c>
      <c r="C83" s="6">
        <v>3423801</v>
      </c>
      <c r="D83" s="6" t="s">
        <v>1266</v>
      </c>
      <c r="E83" s="941" t="s">
        <v>2046</v>
      </c>
      <c r="F83" s="6"/>
      <c r="G83" s="1">
        <v>15062</v>
      </c>
      <c r="H83" s="1" t="s">
        <v>954</v>
      </c>
      <c r="I83" s="1" t="s">
        <v>2064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25">
      <c r="A84" s="6" t="s">
        <v>1746</v>
      </c>
      <c r="B84" s="336" t="s">
        <v>1762</v>
      </c>
      <c r="C84" s="6">
        <v>3429601</v>
      </c>
      <c r="D84" s="6" t="s">
        <v>1266</v>
      </c>
      <c r="E84" s="941" t="s">
        <v>2046</v>
      </c>
      <c r="F84" s="6"/>
      <c r="G84" s="1">
        <v>15062</v>
      </c>
      <c r="H84" s="1" t="s">
        <v>954</v>
      </c>
      <c r="I84" s="1" t="s">
        <v>2064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25">
      <c r="A85" s="6" t="s">
        <v>2006</v>
      </c>
      <c r="B85" s="336" t="s">
        <v>2009</v>
      </c>
      <c r="C85" s="6">
        <v>3478201</v>
      </c>
      <c r="D85" s="6" t="s">
        <v>1266</v>
      </c>
      <c r="E85" s="941" t="s">
        <v>2046</v>
      </c>
      <c r="F85" s="6"/>
      <c r="G85" s="1">
        <v>15062</v>
      </c>
      <c r="H85" s="1" t="s">
        <v>954</v>
      </c>
      <c r="I85" s="1" t="s">
        <v>2064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25">
      <c r="A86" s="6" t="s">
        <v>1746</v>
      </c>
      <c r="B86" s="336" t="s">
        <v>1763</v>
      </c>
      <c r="C86" s="6">
        <v>3502801</v>
      </c>
      <c r="D86" s="6" t="s">
        <v>1266</v>
      </c>
      <c r="E86" s="941" t="s">
        <v>2046</v>
      </c>
      <c r="F86" s="6"/>
      <c r="G86" s="1">
        <v>15062</v>
      </c>
      <c r="H86" s="1" t="s">
        <v>954</v>
      </c>
      <c r="I86" s="1" t="s">
        <v>2064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25">
      <c r="A87" s="6" t="s">
        <v>1746</v>
      </c>
      <c r="B87" s="336" t="s">
        <v>1760</v>
      </c>
      <c r="C87" s="6">
        <v>3428401</v>
      </c>
      <c r="D87" s="6" t="s">
        <v>1487</v>
      </c>
      <c r="E87" s="941" t="s">
        <v>2046</v>
      </c>
      <c r="F87" s="6"/>
      <c r="G87" s="1">
        <v>15062</v>
      </c>
      <c r="H87" s="1" t="s">
        <v>954</v>
      </c>
      <c r="I87" s="1" t="s">
        <v>2064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25">
      <c r="A88" s="6" t="s">
        <v>1746</v>
      </c>
      <c r="B88" s="336" t="s">
        <v>1761</v>
      </c>
      <c r="C88" s="6">
        <v>3429001</v>
      </c>
      <c r="D88" s="6" t="s">
        <v>1487</v>
      </c>
      <c r="E88" s="941" t="s">
        <v>2046</v>
      </c>
      <c r="F88" s="6"/>
      <c r="G88" s="1">
        <v>15062</v>
      </c>
      <c r="H88" s="1" t="s">
        <v>954</v>
      </c>
      <c r="I88" s="1" t="s">
        <v>2064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25">
      <c r="A89" s="186" t="s">
        <v>1746</v>
      </c>
      <c r="B89" s="822" t="s">
        <v>1974</v>
      </c>
      <c r="C89" s="186">
        <v>3284701</v>
      </c>
      <c r="D89" s="6" t="s">
        <v>1558</v>
      </c>
      <c r="E89" s="941" t="s">
        <v>2046</v>
      </c>
      <c r="F89" s="186" t="s">
        <v>1559</v>
      </c>
      <c r="G89" s="186">
        <v>73632</v>
      </c>
      <c r="H89" s="186" t="s">
        <v>1521</v>
      </c>
      <c r="I89" s="186" t="s">
        <v>2066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2.1779999999999999</v>
      </c>
      <c r="N89" s="186">
        <v>0</v>
      </c>
      <c r="O89" s="825">
        <f>M89-N89</f>
        <v>2.1779999999999999</v>
      </c>
      <c r="P89" s="826">
        <f>L89*O89</f>
        <v>0</v>
      </c>
      <c r="Q89" s="172" t="s">
        <v>368</v>
      </c>
    </row>
    <row r="90" spans="1:17" ht="15" customHeight="1" thickBot="1" x14ac:dyDescent="0.25">
      <c r="A90" s="1" t="s">
        <v>668</v>
      </c>
      <c r="B90" s="1" t="s">
        <v>669</v>
      </c>
      <c r="C90" s="224">
        <v>2096101</v>
      </c>
      <c r="D90" s="6" t="s">
        <v>670</v>
      </c>
      <c r="E90" s="941" t="s">
        <v>2046</v>
      </c>
      <c r="F90" s="1" t="s">
        <v>670</v>
      </c>
      <c r="G90" s="224">
        <v>211174</v>
      </c>
      <c r="H90" s="224"/>
      <c r="I90" s="252" t="s">
        <v>804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25">
      <c r="A91" s="1" t="s">
        <v>668</v>
      </c>
      <c r="B91" t="s">
        <v>898</v>
      </c>
      <c r="C91">
        <v>2159601</v>
      </c>
      <c r="D91" s="6" t="s">
        <v>670</v>
      </c>
      <c r="E91" s="941" t="s">
        <v>2046</v>
      </c>
      <c r="F91" s="1" t="s">
        <v>670</v>
      </c>
      <c r="G91" s="224">
        <v>211174</v>
      </c>
      <c r="H91" s="224"/>
      <c r="I91" s="252" t="s">
        <v>804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25">
      <c r="A92" s="1" t="s">
        <v>657</v>
      </c>
      <c r="B92" s="1" t="s">
        <v>775</v>
      </c>
      <c r="C92" s="224">
        <v>4333601</v>
      </c>
      <c r="D92" s="6" t="s">
        <v>816</v>
      </c>
      <c r="E92" s="941" t="s">
        <v>2046</v>
      </c>
      <c r="F92" s="1" t="s">
        <v>816</v>
      </c>
      <c r="G92" s="224">
        <v>212194</v>
      </c>
      <c r="H92" s="224"/>
      <c r="I92" s="224" t="s">
        <v>129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25">
      <c r="A93" s="1" t="s">
        <v>758</v>
      </c>
      <c r="B93" s="1" t="s">
        <v>759</v>
      </c>
      <c r="C93" s="224">
        <v>4085901</v>
      </c>
      <c r="D93" s="6" t="s">
        <v>678</v>
      </c>
      <c r="E93" s="941" t="s">
        <v>2046</v>
      </c>
      <c r="F93" s="1" t="s">
        <v>678</v>
      </c>
      <c r="G93" s="224" t="s">
        <v>2046</v>
      </c>
      <c r="H93" s="224"/>
      <c r="I93" s="224" t="s">
        <v>2046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25">
      <c r="A94" s="1" t="s">
        <v>676</v>
      </c>
      <c r="B94" s="1" t="s">
        <v>700</v>
      </c>
      <c r="C94" s="224">
        <v>3139001</v>
      </c>
      <c r="D94" s="6" t="s">
        <v>678</v>
      </c>
      <c r="E94" s="941" t="s">
        <v>2046</v>
      </c>
      <c r="F94" s="1" t="s">
        <v>678</v>
      </c>
      <c r="G94" s="224" t="s">
        <v>2046</v>
      </c>
      <c r="H94" s="224"/>
      <c r="I94" s="224" t="s">
        <v>2046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25">
      <c r="A95" s="1" t="s">
        <v>676</v>
      </c>
      <c r="B95" s="1" t="s">
        <v>677</v>
      </c>
      <c r="C95" s="224">
        <v>3017201</v>
      </c>
      <c r="D95" s="6" t="s">
        <v>678</v>
      </c>
      <c r="E95" s="941" t="s">
        <v>2046</v>
      </c>
      <c r="F95" s="1" t="s">
        <v>678</v>
      </c>
      <c r="G95" s="224" t="s">
        <v>2046</v>
      </c>
      <c r="H95" s="224"/>
      <c r="I95" s="224" t="s">
        <v>2046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25">
      <c r="A96" s="6" t="s">
        <v>2020</v>
      </c>
      <c r="B96" s="336" t="s">
        <v>2021</v>
      </c>
      <c r="C96" s="6">
        <v>3134901</v>
      </c>
      <c r="D96" s="944" t="s">
        <v>177</v>
      </c>
      <c r="E96" s="945">
        <v>37256</v>
      </c>
      <c r="F96" s="250" t="s">
        <v>2334</v>
      </c>
      <c r="G96" s="250">
        <v>2414</v>
      </c>
      <c r="H96" s="250" t="s">
        <v>1473</v>
      </c>
      <c r="I96" s="244" t="s">
        <v>296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1718</v>
      </c>
      <c r="B97" s="1" t="s">
        <v>176</v>
      </c>
      <c r="C97" s="1">
        <v>4132101</v>
      </c>
      <c r="D97" s="944" t="s">
        <v>177</v>
      </c>
      <c r="E97" s="945">
        <v>37256</v>
      </c>
      <c r="F97" s="250"/>
      <c r="G97" s="185">
        <v>375319</v>
      </c>
      <c r="H97" s="185"/>
      <c r="I97" s="216" t="s">
        <v>297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1718</v>
      </c>
      <c r="B98" s="1" t="s">
        <v>178</v>
      </c>
      <c r="C98" s="1">
        <v>4132201</v>
      </c>
      <c r="D98" s="944" t="s">
        <v>177</v>
      </c>
      <c r="E98" s="945">
        <v>37256</v>
      </c>
      <c r="F98" s="250"/>
      <c r="G98" s="185">
        <v>375319</v>
      </c>
      <c r="H98" s="185"/>
      <c r="I98" s="216" t="s">
        <v>297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1718</v>
      </c>
      <c r="B99" s="1" t="s">
        <v>179</v>
      </c>
      <c r="C99" s="1">
        <v>4134301</v>
      </c>
      <c r="D99" s="944" t="s">
        <v>177</v>
      </c>
      <c r="E99" s="945">
        <v>37256</v>
      </c>
      <c r="F99" s="250"/>
      <c r="G99" s="185">
        <v>375319</v>
      </c>
      <c r="H99" s="185"/>
      <c r="I99" s="216" t="s">
        <v>297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1718</v>
      </c>
      <c r="B100" s="1" t="s">
        <v>180</v>
      </c>
      <c r="C100" s="1">
        <v>4137901</v>
      </c>
      <c r="D100" s="944" t="s">
        <v>177</v>
      </c>
      <c r="E100" s="945">
        <v>37256</v>
      </c>
      <c r="F100" s="250"/>
      <c r="G100" s="185">
        <v>375319</v>
      </c>
      <c r="H100" s="185"/>
      <c r="I100" s="216" t="s">
        <v>297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1718</v>
      </c>
      <c r="B101" s="1" t="s">
        <v>181</v>
      </c>
      <c r="C101" s="1">
        <v>4235001</v>
      </c>
      <c r="D101" s="944" t="s">
        <v>177</v>
      </c>
      <c r="E101" s="945">
        <v>37256</v>
      </c>
      <c r="F101" s="250"/>
      <c r="G101" s="185">
        <v>375319</v>
      </c>
      <c r="H101" s="185"/>
      <c r="I101" s="216" t="s">
        <v>297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1718</v>
      </c>
      <c r="B102" t="s">
        <v>1553</v>
      </c>
      <c r="C102">
        <v>4370801</v>
      </c>
      <c r="D102" s="944" t="s">
        <v>177</v>
      </c>
      <c r="E102" s="945">
        <v>37256</v>
      </c>
      <c r="F102" s="250"/>
      <c r="G102" s="185">
        <v>375319</v>
      </c>
      <c r="H102" s="185"/>
      <c r="I102" s="216" t="s">
        <v>297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1727</v>
      </c>
      <c r="B103" t="s">
        <v>1554</v>
      </c>
      <c r="C103">
        <v>4370901</v>
      </c>
      <c r="D103" s="944" t="s">
        <v>177</v>
      </c>
      <c r="E103" s="945">
        <v>37256</v>
      </c>
      <c r="F103" s="250"/>
      <c r="G103" s="185">
        <v>375319</v>
      </c>
      <c r="H103" s="185"/>
      <c r="I103" s="216" t="s">
        <v>297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1718</v>
      </c>
      <c r="B104" t="s">
        <v>586</v>
      </c>
      <c r="C104">
        <v>4371201</v>
      </c>
      <c r="D104" s="944" t="s">
        <v>177</v>
      </c>
      <c r="E104" s="945">
        <v>37256</v>
      </c>
      <c r="F104" s="250"/>
      <c r="G104" s="185">
        <v>375319</v>
      </c>
      <c r="H104" s="185"/>
      <c r="I104" s="216" t="s">
        <v>297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1718</v>
      </c>
      <c r="B105" t="s">
        <v>1590</v>
      </c>
      <c r="C105">
        <v>4371701</v>
      </c>
      <c r="D105" s="944" t="s">
        <v>177</v>
      </c>
      <c r="E105" s="945">
        <v>37256</v>
      </c>
      <c r="F105" s="250"/>
      <c r="G105" s="185">
        <v>375319</v>
      </c>
      <c r="H105" s="185"/>
      <c r="I105" s="216" t="s">
        <v>297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397</v>
      </c>
      <c r="B106" t="s">
        <v>1194</v>
      </c>
      <c r="C106">
        <v>4373001</v>
      </c>
      <c r="D106" s="944" t="s">
        <v>177</v>
      </c>
      <c r="E106" s="945">
        <v>37256</v>
      </c>
      <c r="F106" s="250"/>
      <c r="G106" s="185">
        <v>375319</v>
      </c>
      <c r="H106" s="185"/>
      <c r="I106" s="216" t="s">
        <v>297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1746</v>
      </c>
      <c r="B107" s="336" t="s">
        <v>1917</v>
      </c>
      <c r="C107" s="6">
        <v>3050201</v>
      </c>
      <c r="D107" s="944" t="s">
        <v>1489</v>
      </c>
      <c r="E107" s="945">
        <v>37255</v>
      </c>
      <c r="F107" s="6"/>
      <c r="G107" s="1">
        <v>20934</v>
      </c>
      <c r="H107" s="1" t="s">
        <v>1490</v>
      </c>
      <c r="I107" s="1" t="s">
        <v>1170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25">
      <c r="A108" s="6" t="s">
        <v>1746</v>
      </c>
      <c r="B108" s="336" t="s">
        <v>1919</v>
      </c>
      <c r="C108" s="6">
        <v>3053201</v>
      </c>
      <c r="D108" s="944" t="s">
        <v>1489</v>
      </c>
      <c r="E108" s="945">
        <v>37255</v>
      </c>
      <c r="F108" s="6"/>
      <c r="G108" s="1">
        <v>20934</v>
      </c>
      <c r="H108" s="1" t="s">
        <v>1490</v>
      </c>
      <c r="I108" s="1" t="s">
        <v>1170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25">
      <c r="A109" s="6" t="s">
        <v>1746</v>
      </c>
      <c r="B109" s="336" t="s">
        <v>1920</v>
      </c>
      <c r="C109" s="6">
        <v>3329801</v>
      </c>
      <c r="D109" s="944" t="s">
        <v>1491</v>
      </c>
      <c r="E109" s="945">
        <v>37255</v>
      </c>
      <c r="F109" s="6"/>
      <c r="G109" s="1">
        <v>20934</v>
      </c>
      <c r="H109" s="1" t="s">
        <v>1490</v>
      </c>
      <c r="I109" s="1" t="s">
        <v>1170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25">
      <c r="A110" s="6" t="s">
        <v>1474</v>
      </c>
      <c r="B110" s="336" t="s">
        <v>1492</v>
      </c>
      <c r="C110" s="6" t="s">
        <v>1474</v>
      </c>
      <c r="D110" s="6" t="s">
        <v>1493</v>
      </c>
      <c r="E110" s="941" t="s">
        <v>2046</v>
      </c>
      <c r="F110" s="6"/>
      <c r="G110" s="1">
        <v>21579</v>
      </c>
      <c r="H110" s="1" t="s">
        <v>1494</v>
      </c>
      <c r="I110" s="1" t="s">
        <v>902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25">
      <c r="A111" s="6" t="s">
        <v>1474</v>
      </c>
      <c r="B111" s="336" t="s">
        <v>1495</v>
      </c>
      <c r="C111" s="6" t="s">
        <v>1474</v>
      </c>
      <c r="D111" s="6" t="s">
        <v>1493</v>
      </c>
      <c r="E111" s="941" t="s">
        <v>2046</v>
      </c>
      <c r="F111" s="6"/>
      <c r="G111" s="1">
        <v>21579</v>
      </c>
      <c r="H111" s="1" t="s">
        <v>1494</v>
      </c>
      <c r="I111" s="1" t="s">
        <v>902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25">
      <c r="A112" s="6" t="s">
        <v>1746</v>
      </c>
      <c r="B112" s="336" t="s">
        <v>1821</v>
      </c>
      <c r="C112" s="6" t="s">
        <v>1822</v>
      </c>
      <c r="D112" s="6" t="s">
        <v>1496</v>
      </c>
      <c r="E112" s="941" t="s">
        <v>2046</v>
      </c>
      <c r="F112" s="6"/>
      <c r="G112" s="1">
        <v>22956</v>
      </c>
      <c r="H112" s="1" t="s">
        <v>1014</v>
      </c>
      <c r="I112" s="1" t="s">
        <v>2070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25">
      <c r="A113" s="1" t="s">
        <v>783</v>
      </c>
      <c r="B113" s="1" t="s">
        <v>786</v>
      </c>
      <c r="C113" s="224">
        <v>5105901</v>
      </c>
      <c r="D113" s="6" t="s">
        <v>785</v>
      </c>
      <c r="E113" s="941" t="s">
        <v>2046</v>
      </c>
      <c r="F113" s="250" t="s">
        <v>785</v>
      </c>
      <c r="G113" s="185">
        <v>226742</v>
      </c>
      <c r="H113" s="185"/>
      <c r="I113" s="185" t="s">
        <v>817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783</v>
      </c>
      <c r="B114" s="1" t="s">
        <v>787</v>
      </c>
      <c r="C114" s="224">
        <v>5118301</v>
      </c>
      <c r="D114" s="6" t="s">
        <v>785</v>
      </c>
      <c r="E114" s="941" t="s">
        <v>2046</v>
      </c>
      <c r="F114" s="250" t="s">
        <v>785</v>
      </c>
      <c r="G114" s="185">
        <v>226742</v>
      </c>
      <c r="H114" s="185"/>
      <c r="I114" s="185" t="s">
        <v>817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783</v>
      </c>
      <c r="B115" s="1" t="s">
        <v>784</v>
      </c>
      <c r="C115" s="224">
        <v>5089201</v>
      </c>
      <c r="D115" s="6" t="s">
        <v>785</v>
      </c>
      <c r="E115" s="941" t="s">
        <v>2046</v>
      </c>
      <c r="F115" s="250" t="s">
        <v>785</v>
      </c>
      <c r="G115" s="185">
        <v>226742</v>
      </c>
      <c r="H115" s="185"/>
      <c r="I115" s="185" t="s">
        <v>817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1744</v>
      </c>
      <c r="B116" s="336" t="s">
        <v>1745</v>
      </c>
      <c r="C116" s="6">
        <v>5100601</v>
      </c>
      <c r="D116" s="6" t="s">
        <v>785</v>
      </c>
      <c r="E116" s="941" t="s">
        <v>2046</v>
      </c>
      <c r="F116" s="6"/>
      <c r="G116" s="1">
        <v>22991</v>
      </c>
      <c r="H116" s="1" t="s">
        <v>1497</v>
      </c>
      <c r="I116" s="1" t="s">
        <v>1498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25">
      <c r="A117" s="6" t="s">
        <v>1474</v>
      </c>
      <c r="B117" s="336" t="s">
        <v>1499</v>
      </c>
      <c r="C117" s="6" t="s">
        <v>1474</v>
      </c>
      <c r="D117" s="6" t="s">
        <v>785</v>
      </c>
      <c r="E117" s="941" t="s">
        <v>2046</v>
      </c>
      <c r="F117" s="6"/>
      <c r="G117" s="1">
        <v>22991</v>
      </c>
      <c r="H117" s="1" t="s">
        <v>1497</v>
      </c>
      <c r="I117" s="1" t="s">
        <v>1498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25">
      <c r="A118" s="6" t="s">
        <v>1474</v>
      </c>
      <c r="B118" s="336" t="s">
        <v>1501</v>
      </c>
      <c r="C118" s="6" t="s">
        <v>1474</v>
      </c>
      <c r="D118" s="6" t="s">
        <v>785</v>
      </c>
      <c r="E118" s="941" t="s">
        <v>2046</v>
      </c>
      <c r="F118" s="6"/>
      <c r="G118" s="1">
        <v>22991</v>
      </c>
      <c r="H118" s="1" t="s">
        <v>1497</v>
      </c>
      <c r="I118" s="1" t="s">
        <v>1498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25">
      <c r="A119" s="6" t="s">
        <v>1746</v>
      </c>
      <c r="B119" s="336" t="s">
        <v>1957</v>
      </c>
      <c r="C119" s="6">
        <v>3120601</v>
      </c>
      <c r="D119" s="6" t="s">
        <v>1958</v>
      </c>
      <c r="E119" s="941" t="s">
        <v>2046</v>
      </c>
      <c r="F119" s="6"/>
      <c r="G119" s="1">
        <v>23124</v>
      </c>
      <c r="H119" s="1" t="s">
        <v>1502</v>
      </c>
      <c r="I119" s="1" t="s">
        <v>2070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25">
      <c r="A120" s="1" t="s">
        <v>790</v>
      </c>
      <c r="B120" s="1" t="s">
        <v>791</v>
      </c>
      <c r="C120" s="224" t="s">
        <v>792</v>
      </c>
      <c r="D120" s="6" t="s">
        <v>1273</v>
      </c>
      <c r="E120" s="941" t="s">
        <v>2046</v>
      </c>
      <c r="F120" s="186" t="s">
        <v>793</v>
      </c>
      <c r="G120" s="224">
        <v>211284</v>
      </c>
      <c r="H120" s="224"/>
      <c r="I120" s="252" t="s">
        <v>804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25">
      <c r="A121" s="1" t="s">
        <v>679</v>
      </c>
      <c r="B121" s="1" t="s">
        <v>794</v>
      </c>
      <c r="C121" s="224" t="s">
        <v>795</v>
      </c>
      <c r="D121" s="6" t="s">
        <v>1273</v>
      </c>
      <c r="E121" s="941" t="s">
        <v>2046</v>
      </c>
      <c r="F121" s="186" t="s">
        <v>793</v>
      </c>
      <c r="G121" s="224">
        <v>211284</v>
      </c>
      <c r="H121" s="224"/>
      <c r="I121" s="252" t="s">
        <v>804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25">
      <c r="A122" s="6" t="s">
        <v>1746</v>
      </c>
      <c r="B122" s="336" t="s">
        <v>1842</v>
      </c>
      <c r="C122" s="6">
        <v>3294701</v>
      </c>
      <c r="D122" s="6" t="s">
        <v>1905</v>
      </c>
      <c r="E122" s="941" t="s">
        <v>2046</v>
      </c>
      <c r="F122" s="6"/>
      <c r="G122" s="1">
        <v>26784</v>
      </c>
      <c r="H122" s="1" t="s">
        <v>1503</v>
      </c>
      <c r="I122" s="1" t="s">
        <v>2099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25">
      <c r="A123" s="6" t="s">
        <v>1746</v>
      </c>
      <c r="B123" s="336" t="s">
        <v>1989</v>
      </c>
      <c r="C123" s="6">
        <v>2041001</v>
      </c>
      <c r="D123" s="6" t="s">
        <v>1905</v>
      </c>
      <c r="E123" s="941" t="s">
        <v>2046</v>
      </c>
      <c r="F123" s="6"/>
      <c r="G123" s="1">
        <v>26784</v>
      </c>
      <c r="H123" s="1" t="s">
        <v>1503</v>
      </c>
      <c r="I123" s="1" t="s">
        <v>2099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25">
      <c r="A124" s="1" t="s">
        <v>1718</v>
      </c>
      <c r="B124" s="1" t="s">
        <v>182</v>
      </c>
      <c r="C124" s="1">
        <v>4281001</v>
      </c>
      <c r="D124" s="948" t="s">
        <v>183</v>
      </c>
      <c r="E124" s="941">
        <v>37288</v>
      </c>
      <c r="F124" s="689"/>
      <c r="G124" s="690"/>
      <c r="H124" s="1"/>
      <c r="I124" s="252" t="s">
        <v>2169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25">
      <c r="A125" s="1" t="s">
        <v>397</v>
      </c>
      <c r="B125" s="1" t="s">
        <v>1193</v>
      </c>
      <c r="C125" s="1">
        <v>4371101</v>
      </c>
      <c r="D125" s="948" t="s">
        <v>183</v>
      </c>
      <c r="E125" s="947">
        <v>37288</v>
      </c>
      <c r="F125" s="689"/>
      <c r="G125" s="690"/>
      <c r="H125" s="1"/>
      <c r="I125" s="252" t="s">
        <v>2169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25">
      <c r="A126" s="271" t="s">
        <v>397</v>
      </c>
      <c r="B126" s="271" t="s">
        <v>400</v>
      </c>
      <c r="C126" s="271">
        <v>1062901</v>
      </c>
      <c r="D126" s="6" t="s">
        <v>401</v>
      </c>
      <c r="E126" s="941" t="s">
        <v>2046</v>
      </c>
      <c r="F126" s="271"/>
      <c r="G126" s="271"/>
      <c r="H126" s="271"/>
      <c r="I126" s="719" t="s">
        <v>2067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25">
      <c r="A127" s="271" t="s">
        <v>397</v>
      </c>
      <c r="B127" s="271" t="s">
        <v>403</v>
      </c>
      <c r="C127" s="271">
        <v>1063001</v>
      </c>
      <c r="D127" s="6" t="s">
        <v>401</v>
      </c>
      <c r="E127" s="941" t="s">
        <v>2046</v>
      </c>
      <c r="F127" s="271"/>
      <c r="G127" s="271"/>
      <c r="H127" s="271"/>
      <c r="I127" s="719" t="s">
        <v>2067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25">
      <c r="A128" s="271" t="s">
        <v>397</v>
      </c>
      <c r="B128" s="271" t="s">
        <v>404</v>
      </c>
      <c r="C128" s="271">
        <v>2151401</v>
      </c>
      <c r="D128" s="6" t="s">
        <v>401</v>
      </c>
      <c r="E128" s="941" t="s">
        <v>2046</v>
      </c>
      <c r="F128" s="271"/>
      <c r="G128" s="271"/>
      <c r="H128" s="271"/>
      <c r="I128" s="719" t="s">
        <v>2067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25">
      <c r="A129" s="271" t="s">
        <v>397</v>
      </c>
      <c r="B129" s="271" t="s">
        <v>405</v>
      </c>
      <c r="C129" s="271">
        <v>2053201</v>
      </c>
      <c r="D129" s="6" t="s">
        <v>401</v>
      </c>
      <c r="E129" s="941" t="s">
        <v>2046</v>
      </c>
      <c r="F129" s="271"/>
      <c r="G129" s="271"/>
      <c r="H129" s="271"/>
      <c r="I129" s="719" t="s">
        <v>2067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25">
      <c r="A130" s="271" t="s">
        <v>397</v>
      </c>
      <c r="B130" s="271" t="s">
        <v>406</v>
      </c>
      <c r="C130" s="271">
        <v>2052901</v>
      </c>
      <c r="D130" s="6" t="s">
        <v>401</v>
      </c>
      <c r="E130" s="941" t="s">
        <v>2046</v>
      </c>
      <c r="F130" s="271"/>
      <c r="G130" s="271"/>
      <c r="H130" s="271"/>
      <c r="I130" s="719" t="s">
        <v>2067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25">
      <c r="A131" s="6" t="s">
        <v>2006</v>
      </c>
      <c r="B131" s="336" t="s">
        <v>2007</v>
      </c>
      <c r="C131" s="6" t="s">
        <v>2008</v>
      </c>
      <c r="D131" s="6" t="s">
        <v>1743</v>
      </c>
      <c r="E131" s="941" t="s">
        <v>2046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1738</v>
      </c>
      <c r="B132" s="336" t="s">
        <v>1739</v>
      </c>
      <c r="C132" s="6" t="s">
        <v>1740</v>
      </c>
      <c r="D132" s="6" t="s">
        <v>1743</v>
      </c>
      <c r="E132" s="941" t="s">
        <v>2046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1474</v>
      </c>
      <c r="B133" s="336" t="s">
        <v>1504</v>
      </c>
      <c r="C133" s="6" t="s">
        <v>1474</v>
      </c>
      <c r="D133" s="6" t="s">
        <v>1743</v>
      </c>
      <c r="E133" s="941" t="s">
        <v>2046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1474</v>
      </c>
      <c r="B134" s="336" t="s">
        <v>587</v>
      </c>
      <c r="C134" s="6" t="s">
        <v>1474</v>
      </c>
      <c r="D134" s="6" t="s">
        <v>1505</v>
      </c>
      <c r="E134" s="941" t="s">
        <v>2046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1474</v>
      </c>
      <c r="B135" s="16" t="s">
        <v>1506</v>
      </c>
      <c r="C135" s="6" t="s">
        <v>1474</v>
      </c>
      <c r="D135" s="16" t="s">
        <v>1507</v>
      </c>
      <c r="E135" s="941" t="s">
        <v>2046</v>
      </c>
      <c r="F135" s="16"/>
      <c r="G135" s="16">
        <v>27274</v>
      </c>
      <c r="H135" s="16" t="s">
        <v>1508</v>
      </c>
      <c r="I135" s="16" t="s">
        <v>1509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25">
      <c r="A136" s="6" t="s">
        <v>1474</v>
      </c>
      <c r="B136" s="16" t="s">
        <v>1510</v>
      </c>
      <c r="C136" s="6" t="s">
        <v>1474</v>
      </c>
      <c r="D136" s="16" t="s">
        <v>1507</v>
      </c>
      <c r="E136" s="941" t="s">
        <v>2046</v>
      </c>
      <c r="F136" s="16"/>
      <c r="G136" s="16">
        <v>27274</v>
      </c>
      <c r="H136" s="16" t="s">
        <v>1508</v>
      </c>
      <c r="I136" s="16" t="s">
        <v>1509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25">
      <c r="A137" s="6" t="s">
        <v>1746</v>
      </c>
      <c r="B137" s="336" t="s">
        <v>1816</v>
      </c>
      <c r="C137" s="6">
        <v>4362901</v>
      </c>
      <c r="D137" s="885" t="s">
        <v>1511</v>
      </c>
      <c r="E137" s="945">
        <v>37254</v>
      </c>
      <c r="F137" s="359"/>
      <c r="G137" s="250">
        <v>27292</v>
      </c>
      <c r="H137" s="250" t="s">
        <v>1512</v>
      </c>
      <c r="I137" s="666" t="s">
        <v>1509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1746</v>
      </c>
      <c r="B138" s="336" t="s">
        <v>1787</v>
      </c>
      <c r="C138" s="6">
        <v>3553701</v>
      </c>
      <c r="D138" s="885" t="s">
        <v>1511</v>
      </c>
      <c r="E138" s="945">
        <v>37254</v>
      </c>
      <c r="F138" s="359"/>
      <c r="G138" s="250">
        <v>27292</v>
      </c>
      <c r="H138" s="250" t="s">
        <v>1480</v>
      </c>
      <c r="I138" s="666" t="s">
        <v>1509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1746</v>
      </c>
      <c r="B139" s="336" t="s">
        <v>1788</v>
      </c>
      <c r="C139" s="6">
        <v>3558301</v>
      </c>
      <c r="D139" s="885" t="s">
        <v>1511</v>
      </c>
      <c r="E139" s="945">
        <v>37254</v>
      </c>
      <c r="F139" s="359"/>
      <c r="G139" s="250">
        <v>27292</v>
      </c>
      <c r="H139" s="250" t="s">
        <v>1480</v>
      </c>
      <c r="I139" s="666" t="s">
        <v>1509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1746</v>
      </c>
      <c r="B140" s="336" t="s">
        <v>1801</v>
      </c>
      <c r="C140" s="6">
        <v>4333501</v>
      </c>
      <c r="D140" s="885" t="s">
        <v>1511</v>
      </c>
      <c r="E140" s="945">
        <v>37254</v>
      </c>
      <c r="F140" s="359"/>
      <c r="G140" s="250">
        <v>27292</v>
      </c>
      <c r="H140" s="250" t="s">
        <v>1480</v>
      </c>
      <c r="I140" s="666" t="s">
        <v>1509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1746</v>
      </c>
      <c r="B141" s="336" t="s">
        <v>1802</v>
      </c>
      <c r="C141" s="6">
        <v>4336901</v>
      </c>
      <c r="D141" s="885" t="s">
        <v>1511</v>
      </c>
      <c r="E141" s="945">
        <v>37254</v>
      </c>
      <c r="F141" s="359"/>
      <c r="G141" s="250">
        <v>27292</v>
      </c>
      <c r="H141" s="250" t="s">
        <v>1480</v>
      </c>
      <c r="I141" s="666" t="s">
        <v>1509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1746</v>
      </c>
      <c r="B142" s="336" t="s">
        <v>1803</v>
      </c>
      <c r="C142" s="6">
        <v>4341201</v>
      </c>
      <c r="D142" s="885" t="s">
        <v>1511</v>
      </c>
      <c r="E142" s="945">
        <v>37254</v>
      </c>
      <c r="F142" s="359"/>
      <c r="G142" s="250">
        <v>27292</v>
      </c>
      <c r="H142" s="250" t="s">
        <v>1480</v>
      </c>
      <c r="I142" s="666" t="s">
        <v>1509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1746</v>
      </c>
      <c r="B143" s="336" t="s">
        <v>1808</v>
      </c>
      <c r="C143" s="6">
        <v>4343301</v>
      </c>
      <c r="D143" s="885" t="s">
        <v>1511</v>
      </c>
      <c r="E143" s="945">
        <v>37254</v>
      </c>
      <c r="F143" s="359"/>
      <c r="G143" s="250">
        <v>27292</v>
      </c>
      <c r="H143" s="250" t="s">
        <v>1480</v>
      </c>
      <c r="I143" s="666" t="s">
        <v>1509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1746</v>
      </c>
      <c r="B144" s="336" t="s">
        <v>1809</v>
      </c>
      <c r="C144" s="6">
        <v>4345701</v>
      </c>
      <c r="D144" s="885" t="s">
        <v>1511</v>
      </c>
      <c r="E144" s="945">
        <v>37254</v>
      </c>
      <c r="F144" s="359"/>
      <c r="G144" s="250">
        <v>27292</v>
      </c>
      <c r="H144" s="250" t="s">
        <v>1480</v>
      </c>
      <c r="I144" s="666" t="s">
        <v>1509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1746</v>
      </c>
      <c r="B145" s="336" t="s">
        <v>1810</v>
      </c>
      <c r="C145" s="6">
        <v>4345801</v>
      </c>
      <c r="D145" s="885" t="s">
        <v>1511</v>
      </c>
      <c r="E145" s="945">
        <v>37254</v>
      </c>
      <c r="F145" s="359"/>
      <c r="G145" s="250">
        <v>27292</v>
      </c>
      <c r="H145" s="250" t="s">
        <v>1480</v>
      </c>
      <c r="I145" s="666" t="s">
        <v>1509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1746</v>
      </c>
      <c r="B146" s="336" t="s">
        <v>1811</v>
      </c>
      <c r="C146" s="6">
        <v>4349401</v>
      </c>
      <c r="D146" s="885" t="s">
        <v>1511</v>
      </c>
      <c r="E146" s="945">
        <v>37254</v>
      </c>
      <c r="F146" s="359"/>
      <c r="G146" s="250">
        <v>27292</v>
      </c>
      <c r="H146" s="250" t="s">
        <v>1480</v>
      </c>
      <c r="I146" s="666" t="s">
        <v>1509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1746</v>
      </c>
      <c r="B147" s="336" t="s">
        <v>1815</v>
      </c>
      <c r="C147" s="6">
        <v>4362801</v>
      </c>
      <c r="D147" s="885" t="s">
        <v>1511</v>
      </c>
      <c r="E147" s="945">
        <v>37254</v>
      </c>
      <c r="F147" s="359"/>
      <c r="G147" s="250">
        <v>27292</v>
      </c>
      <c r="H147" s="250" t="s">
        <v>1480</v>
      </c>
      <c r="I147" s="666" t="s">
        <v>1509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1746</v>
      </c>
      <c r="B148" s="16" t="s">
        <v>1817</v>
      </c>
      <c r="C148" s="6">
        <v>4364001</v>
      </c>
      <c r="D148" s="885" t="s">
        <v>1511</v>
      </c>
      <c r="E148" s="945">
        <v>37254</v>
      </c>
      <c r="F148" s="359"/>
      <c r="G148" s="250">
        <v>27292</v>
      </c>
      <c r="H148" s="250" t="s">
        <v>1512</v>
      </c>
      <c r="I148" s="666" t="s">
        <v>1509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1746</v>
      </c>
      <c r="B149" s="336" t="s">
        <v>1949</v>
      </c>
      <c r="C149" s="6">
        <v>4023601</v>
      </c>
      <c r="D149" s="885" t="s">
        <v>1511</v>
      </c>
      <c r="E149" s="945">
        <v>37254</v>
      </c>
      <c r="F149" s="359"/>
      <c r="G149" s="250">
        <v>27292</v>
      </c>
      <c r="H149" s="250" t="s">
        <v>1480</v>
      </c>
      <c r="I149" s="666" t="s">
        <v>1509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1746</v>
      </c>
      <c r="B150" s="336" t="s">
        <v>1959</v>
      </c>
      <c r="C150" s="6">
        <v>4336801</v>
      </c>
      <c r="D150" s="885" t="s">
        <v>1511</v>
      </c>
      <c r="E150" s="945">
        <v>37254</v>
      </c>
      <c r="F150" s="359"/>
      <c r="G150" s="250">
        <v>27292</v>
      </c>
      <c r="H150" s="250" t="s">
        <v>1480</v>
      </c>
      <c r="I150" s="666" t="s">
        <v>1509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1746</v>
      </c>
      <c r="B151" s="336" t="s">
        <v>1772</v>
      </c>
      <c r="C151" s="6">
        <v>3552801</v>
      </c>
      <c r="D151" s="885" t="s">
        <v>1511</v>
      </c>
      <c r="E151" s="945">
        <v>37254</v>
      </c>
      <c r="F151" s="359"/>
      <c r="G151" s="250">
        <v>27292</v>
      </c>
      <c r="H151" s="250" t="s">
        <v>1512</v>
      </c>
      <c r="I151" s="666" t="s">
        <v>1509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1746</v>
      </c>
      <c r="B152" s="336" t="s">
        <v>1994</v>
      </c>
      <c r="C152" s="6">
        <v>1091301</v>
      </c>
      <c r="D152" s="885" t="s">
        <v>1511</v>
      </c>
      <c r="E152" s="945">
        <v>37254</v>
      </c>
      <c r="F152" s="359"/>
      <c r="G152" s="250">
        <v>27292</v>
      </c>
      <c r="H152" s="250" t="s">
        <v>1512</v>
      </c>
      <c r="I152" s="666" t="s">
        <v>1509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1746</v>
      </c>
      <c r="B153" s="336" t="s">
        <v>1995</v>
      </c>
      <c r="C153" s="6">
        <v>1078001</v>
      </c>
      <c r="D153" s="885" t="s">
        <v>1511</v>
      </c>
      <c r="E153" s="945">
        <v>37254</v>
      </c>
      <c r="F153" s="359"/>
      <c r="G153" s="250">
        <v>27292</v>
      </c>
      <c r="H153" s="250" t="s">
        <v>1512</v>
      </c>
      <c r="I153" s="666" t="s">
        <v>1509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1746</v>
      </c>
      <c r="B154" s="336" t="s">
        <v>1997</v>
      </c>
      <c r="C154" s="6">
        <v>4354501</v>
      </c>
      <c r="D154" s="885" t="s">
        <v>1511</v>
      </c>
      <c r="E154" s="945">
        <v>37254</v>
      </c>
      <c r="F154" s="359"/>
      <c r="G154" s="250">
        <v>27292</v>
      </c>
      <c r="H154" s="250" t="s">
        <v>1512</v>
      </c>
      <c r="I154" s="666" t="s">
        <v>1509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1746</v>
      </c>
      <c r="B155" s="336" t="s">
        <v>1960</v>
      </c>
      <c r="C155" s="6">
        <v>3129101</v>
      </c>
      <c r="D155" s="885" t="s">
        <v>1511</v>
      </c>
      <c r="E155" s="945">
        <v>37254</v>
      </c>
      <c r="F155" s="6"/>
      <c r="G155" s="1">
        <v>31420</v>
      </c>
      <c r="H155" s="1" t="s">
        <v>1513</v>
      </c>
      <c r="I155" s="666" t="s">
        <v>1514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25">
      <c r="A156" s="6" t="s">
        <v>1729</v>
      </c>
      <c r="B156" s="336" t="s">
        <v>1732</v>
      </c>
      <c r="C156" s="6">
        <v>2026901</v>
      </c>
      <c r="D156" s="666" t="s">
        <v>1733</v>
      </c>
      <c r="E156" s="943">
        <v>37228</v>
      </c>
      <c r="F156" s="6"/>
      <c r="G156" s="1">
        <v>35823</v>
      </c>
      <c r="H156" s="1" t="s">
        <v>1516</v>
      </c>
      <c r="I156" s="1" t="s">
        <v>1517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1746</v>
      </c>
      <c r="B157" s="336" t="s">
        <v>1968</v>
      </c>
      <c r="C157" s="6">
        <v>3512101</v>
      </c>
      <c r="D157" s="944" t="s">
        <v>1138</v>
      </c>
      <c r="E157" s="945">
        <v>37256</v>
      </c>
      <c r="F157" s="6"/>
      <c r="G157" s="6">
        <v>37148</v>
      </c>
      <c r="H157" s="6" t="s">
        <v>1014</v>
      </c>
      <c r="I157" s="307" t="s">
        <v>2067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25">
      <c r="A158" s="6" t="s">
        <v>1746</v>
      </c>
      <c r="B158" s="336" t="s">
        <v>1969</v>
      </c>
      <c r="C158" s="6">
        <v>3524201</v>
      </c>
      <c r="D158" s="944" t="s">
        <v>1138</v>
      </c>
      <c r="E158" s="945">
        <v>37256</v>
      </c>
      <c r="F158" s="6"/>
      <c r="G158" s="6">
        <v>37148</v>
      </c>
      <c r="H158" s="6" t="s">
        <v>1014</v>
      </c>
      <c r="I158" s="307" t="s">
        <v>2067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25">
      <c r="A159" s="6" t="s">
        <v>1746</v>
      </c>
      <c r="B159" s="336" t="s">
        <v>1970</v>
      </c>
      <c r="C159" s="6">
        <v>3541601</v>
      </c>
      <c r="D159" s="944" t="s">
        <v>1138</v>
      </c>
      <c r="E159" s="945">
        <v>37256</v>
      </c>
      <c r="F159" s="6"/>
      <c r="G159" s="6">
        <v>37148</v>
      </c>
      <c r="H159" s="6" t="s">
        <v>1014</v>
      </c>
      <c r="I159" s="307" t="s">
        <v>2067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25">
      <c r="A160" s="6" t="s">
        <v>1746</v>
      </c>
      <c r="B160" s="336" t="s">
        <v>1978</v>
      </c>
      <c r="C160" s="6">
        <v>3178601</v>
      </c>
      <c r="D160" s="944" t="s">
        <v>1138</v>
      </c>
      <c r="E160" s="945">
        <v>37256</v>
      </c>
      <c r="F160" s="6"/>
      <c r="G160" s="6">
        <v>37148</v>
      </c>
      <c r="H160" s="6" t="s">
        <v>1014</v>
      </c>
      <c r="I160" s="307" t="s">
        <v>2067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25">
      <c r="A161" s="6" t="s">
        <v>1746</v>
      </c>
      <c r="B161" s="336" t="s">
        <v>1979</v>
      </c>
      <c r="C161" s="6">
        <v>3405301</v>
      </c>
      <c r="D161" s="944" t="s">
        <v>1138</v>
      </c>
      <c r="E161" s="945">
        <v>37256</v>
      </c>
      <c r="F161" s="6"/>
      <c r="G161" s="6">
        <v>37148</v>
      </c>
      <c r="H161" s="6" t="s">
        <v>1014</v>
      </c>
      <c r="I161" s="307" t="s">
        <v>2067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25">
      <c r="A162" s="6" t="s">
        <v>1746</v>
      </c>
      <c r="B162" s="336" t="s">
        <v>1981</v>
      </c>
      <c r="C162" s="6">
        <v>3422901</v>
      </c>
      <c r="D162" s="944" t="s">
        <v>1138</v>
      </c>
      <c r="E162" s="945">
        <v>37256</v>
      </c>
      <c r="F162" s="6"/>
      <c r="G162" s="6">
        <v>37148</v>
      </c>
      <c r="H162" s="6" t="s">
        <v>1014</v>
      </c>
      <c r="I162" s="307" t="s">
        <v>2067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25">
      <c r="A163" s="6" t="s">
        <v>1746</v>
      </c>
      <c r="B163" s="336" t="s">
        <v>1982</v>
      </c>
      <c r="C163" s="6">
        <v>3510601</v>
      </c>
      <c r="D163" s="944" t="s">
        <v>1138</v>
      </c>
      <c r="E163" s="945">
        <v>37256</v>
      </c>
      <c r="F163" s="6"/>
      <c r="G163" s="6">
        <v>37148</v>
      </c>
      <c r="H163" s="6" t="s">
        <v>1014</v>
      </c>
      <c r="I163" s="307" t="s">
        <v>2067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25">
      <c r="A164" s="6" t="s">
        <v>1746</v>
      </c>
      <c r="B164" s="336" t="s">
        <v>1983</v>
      </c>
      <c r="C164" s="6">
        <v>3513301</v>
      </c>
      <c r="D164" s="944" t="s">
        <v>1138</v>
      </c>
      <c r="E164" s="945">
        <v>37256</v>
      </c>
      <c r="F164" s="6"/>
      <c r="G164" s="6">
        <v>37148</v>
      </c>
      <c r="H164" s="6" t="s">
        <v>1014</v>
      </c>
      <c r="I164" s="307" t="s">
        <v>2067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25">
      <c r="A165" s="6" t="s">
        <v>1746</v>
      </c>
      <c r="B165" s="336" t="s">
        <v>1984</v>
      </c>
      <c r="C165" s="6">
        <v>3510801</v>
      </c>
      <c r="D165" s="944" t="s">
        <v>1138</v>
      </c>
      <c r="E165" s="945">
        <v>37256</v>
      </c>
      <c r="F165" s="6"/>
      <c r="G165" s="6">
        <v>37148</v>
      </c>
      <c r="H165" s="6" t="s">
        <v>1014</v>
      </c>
      <c r="I165" s="307" t="s">
        <v>2067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25">
      <c r="A166" s="6" t="s">
        <v>1746</v>
      </c>
      <c r="B166" s="336" t="s">
        <v>1985</v>
      </c>
      <c r="C166" s="6">
        <v>3526101</v>
      </c>
      <c r="D166" s="944" t="s">
        <v>1138</v>
      </c>
      <c r="E166" s="945">
        <v>37256</v>
      </c>
      <c r="F166" s="6"/>
      <c r="G166" s="6">
        <v>37148</v>
      </c>
      <c r="H166" s="6" t="s">
        <v>1014</v>
      </c>
      <c r="I166" s="307" t="s">
        <v>2067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25">
      <c r="A167" s="6" t="s">
        <v>1746</v>
      </c>
      <c r="B167" s="336" t="s">
        <v>1988</v>
      </c>
      <c r="C167" s="6">
        <v>4334701</v>
      </c>
      <c r="D167" s="944" t="s">
        <v>1138</v>
      </c>
      <c r="E167" s="945">
        <v>37256</v>
      </c>
      <c r="F167" s="6"/>
      <c r="G167" s="6">
        <v>37148</v>
      </c>
      <c r="H167" s="6" t="s">
        <v>1014</v>
      </c>
      <c r="I167" s="307" t="s">
        <v>2067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25">
      <c r="A168" s="6" t="s">
        <v>2018</v>
      </c>
      <c r="B168" s="336" t="s">
        <v>2019</v>
      </c>
      <c r="C168" s="6">
        <v>3525501</v>
      </c>
      <c r="D168" s="944" t="s">
        <v>1138</v>
      </c>
      <c r="E168" s="945">
        <v>37256</v>
      </c>
      <c r="F168" s="6"/>
      <c r="G168" s="6">
        <v>37148</v>
      </c>
      <c r="H168" s="6" t="s">
        <v>1014</v>
      </c>
      <c r="I168" s="307" t="s">
        <v>2067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25">
      <c r="A169" s="6" t="s">
        <v>1746</v>
      </c>
      <c r="B169" s="336" t="s">
        <v>1749</v>
      </c>
      <c r="C169" s="6">
        <v>2152501</v>
      </c>
      <c r="D169" s="944" t="s">
        <v>1138</v>
      </c>
      <c r="E169" s="945">
        <v>37256</v>
      </c>
      <c r="F169" s="6"/>
      <c r="G169" s="6">
        <v>37148</v>
      </c>
      <c r="H169" s="6" t="s">
        <v>1014</v>
      </c>
      <c r="I169" s="307" t="s">
        <v>2067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25">
      <c r="A170" s="6" t="s">
        <v>1729</v>
      </c>
      <c r="B170" s="336" t="s">
        <v>1734</v>
      </c>
      <c r="C170" s="6">
        <v>2075601</v>
      </c>
      <c r="D170" s="944" t="s">
        <v>1138</v>
      </c>
      <c r="E170" s="945">
        <v>37256</v>
      </c>
      <c r="F170" s="6"/>
      <c r="G170" s="6">
        <v>37148</v>
      </c>
      <c r="H170" s="6" t="s">
        <v>1014</v>
      </c>
      <c r="I170" s="307" t="s">
        <v>2067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25">
      <c r="A171" s="6" t="s">
        <v>1746</v>
      </c>
      <c r="B171" s="336" t="s">
        <v>1764</v>
      </c>
      <c r="C171" s="6">
        <v>3507801</v>
      </c>
      <c r="D171" s="944" t="s">
        <v>1765</v>
      </c>
      <c r="E171" s="945">
        <v>37257</v>
      </c>
      <c r="F171" s="6"/>
      <c r="G171" s="1">
        <v>38334</v>
      </c>
      <c r="H171" s="1" t="s">
        <v>1521</v>
      </c>
      <c r="I171" s="1" t="s">
        <v>2066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25">
      <c r="A172" s="6" t="s">
        <v>1746</v>
      </c>
      <c r="B172" s="336" t="s">
        <v>1766</v>
      </c>
      <c r="C172" s="6">
        <v>3507901</v>
      </c>
      <c r="D172" s="944" t="s">
        <v>1765</v>
      </c>
      <c r="E172" s="945">
        <v>37257</v>
      </c>
      <c r="F172" s="6"/>
      <c r="G172" s="1">
        <v>38334</v>
      </c>
      <c r="H172" s="1" t="s">
        <v>1521</v>
      </c>
      <c r="I172" s="1" t="s">
        <v>2066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25">
      <c r="A173" s="6" t="s">
        <v>1746</v>
      </c>
      <c r="B173" s="336" t="s">
        <v>1767</v>
      </c>
      <c r="C173" s="6">
        <v>3508401</v>
      </c>
      <c r="D173" s="944" t="s">
        <v>1765</v>
      </c>
      <c r="E173" s="945">
        <v>37257</v>
      </c>
      <c r="F173" s="6"/>
      <c r="G173" s="1">
        <v>38334</v>
      </c>
      <c r="H173" s="1" t="s">
        <v>1521</v>
      </c>
      <c r="I173" s="1" t="s">
        <v>2066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25">
      <c r="A174" s="6" t="s">
        <v>1746</v>
      </c>
      <c r="B174" s="336" t="s">
        <v>1950</v>
      </c>
      <c r="C174" s="6">
        <v>3427001</v>
      </c>
      <c r="D174" s="944" t="s">
        <v>1765</v>
      </c>
      <c r="E174" s="945">
        <v>37257</v>
      </c>
      <c r="F174" s="6"/>
      <c r="G174" s="1">
        <v>38334</v>
      </c>
      <c r="H174" s="1" t="s">
        <v>1521</v>
      </c>
      <c r="I174" s="1" t="s">
        <v>2066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25">
      <c r="A175" s="1" t="s">
        <v>657</v>
      </c>
      <c r="B175" s="1" t="s">
        <v>702</v>
      </c>
      <c r="C175" s="224">
        <v>3153201</v>
      </c>
      <c r="D175" s="6" t="s">
        <v>703</v>
      </c>
      <c r="E175" s="941" t="s">
        <v>2046</v>
      </c>
      <c r="F175" s="1" t="s">
        <v>703</v>
      </c>
      <c r="G175" s="224">
        <v>211568</v>
      </c>
      <c r="H175" s="224"/>
      <c r="I175" s="590" t="s">
        <v>2067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25">
      <c r="A176" s="6" t="s">
        <v>1474</v>
      </c>
      <c r="B176" s="336" t="s">
        <v>1523</v>
      </c>
      <c r="C176" s="6" t="s">
        <v>1474</v>
      </c>
      <c r="D176" s="6" t="s">
        <v>1524</v>
      </c>
      <c r="E176" s="941" t="s">
        <v>2046</v>
      </c>
      <c r="F176" s="6"/>
      <c r="G176" s="1">
        <v>43001</v>
      </c>
      <c r="H176" s="1" t="s">
        <v>1525</v>
      </c>
      <c r="I176" s="1" t="s">
        <v>1150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25">
      <c r="A177" s="6" t="s">
        <v>1474</v>
      </c>
      <c r="B177" s="336" t="s">
        <v>1526</v>
      </c>
      <c r="C177" s="6" t="s">
        <v>1474</v>
      </c>
      <c r="D177" s="6" t="s">
        <v>1524</v>
      </c>
      <c r="E177" s="941" t="s">
        <v>2046</v>
      </c>
      <c r="F177" s="6"/>
      <c r="G177" s="1">
        <v>43001</v>
      </c>
      <c r="H177" s="1" t="s">
        <v>1525</v>
      </c>
      <c r="I177" s="1" t="s">
        <v>1150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25">
      <c r="A178" s="6" t="s">
        <v>1746</v>
      </c>
      <c r="B178" s="336" t="s">
        <v>1909</v>
      </c>
      <c r="C178" s="6">
        <v>4058801</v>
      </c>
      <c r="D178" s="6" t="s">
        <v>838</v>
      </c>
      <c r="E178" s="941" t="s">
        <v>2046</v>
      </c>
      <c r="F178" s="6"/>
      <c r="G178" s="1">
        <v>70649</v>
      </c>
      <c r="H178" s="1" t="s">
        <v>1582</v>
      </c>
      <c r="I178" s="1" t="s">
        <v>1552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25">
      <c r="A179" s="6" t="s">
        <v>1746</v>
      </c>
      <c r="B179" s="336" t="s">
        <v>1913</v>
      </c>
      <c r="C179" s="6">
        <v>4043501</v>
      </c>
      <c r="D179" s="6" t="s">
        <v>838</v>
      </c>
      <c r="E179" s="941" t="s">
        <v>2046</v>
      </c>
      <c r="F179" s="6"/>
      <c r="G179" s="1">
        <v>70649</v>
      </c>
      <c r="H179" s="1" t="s">
        <v>1582</v>
      </c>
      <c r="I179" s="1" t="s">
        <v>1552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25">
      <c r="A180" s="6" t="s">
        <v>1746</v>
      </c>
      <c r="B180" s="336" t="s">
        <v>2004</v>
      </c>
      <c r="C180" s="250">
        <v>3046501</v>
      </c>
      <c r="D180" s="668" t="s">
        <v>1527</v>
      </c>
      <c r="E180" s="943">
        <v>37228</v>
      </c>
      <c r="F180" s="359"/>
      <c r="G180" s="359">
        <v>224027</v>
      </c>
      <c r="H180" s="359" t="s">
        <v>1528</v>
      </c>
      <c r="I180" s="359" t="s">
        <v>2066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1746</v>
      </c>
      <c r="B181" s="336" t="s">
        <v>1943</v>
      </c>
      <c r="C181" s="250">
        <v>3123401</v>
      </c>
      <c r="D181" s="668" t="s">
        <v>1527</v>
      </c>
      <c r="E181" s="943">
        <v>37228</v>
      </c>
      <c r="F181" s="359"/>
      <c r="G181" s="359">
        <v>224027</v>
      </c>
      <c r="H181" s="359" t="s">
        <v>1528</v>
      </c>
      <c r="I181" s="359" t="s">
        <v>2066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1746</v>
      </c>
      <c r="B182" s="336" t="s">
        <v>2016</v>
      </c>
      <c r="C182" s="250">
        <v>3136601</v>
      </c>
      <c r="D182" s="668" t="s">
        <v>1527</v>
      </c>
      <c r="E182" s="943">
        <v>37228</v>
      </c>
      <c r="F182" s="359"/>
      <c r="G182" s="359">
        <v>224027</v>
      </c>
      <c r="H182" s="359" t="s">
        <v>1528</v>
      </c>
      <c r="I182" s="359" t="s">
        <v>2066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1746</v>
      </c>
      <c r="B183" s="336" t="s">
        <v>1933</v>
      </c>
      <c r="C183" s="250">
        <v>3219301</v>
      </c>
      <c r="D183" s="668" t="s">
        <v>1527</v>
      </c>
      <c r="E183" s="943">
        <v>37228</v>
      </c>
      <c r="F183" s="359"/>
      <c r="G183" s="359">
        <v>224027</v>
      </c>
      <c r="H183" s="359" t="s">
        <v>1528</v>
      </c>
      <c r="I183" s="359" t="s">
        <v>2066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1746</v>
      </c>
      <c r="B184" s="336" t="s">
        <v>1930</v>
      </c>
      <c r="C184" s="250">
        <v>3226701</v>
      </c>
      <c r="D184" s="668" t="s">
        <v>1527</v>
      </c>
      <c r="E184" s="943">
        <v>37228</v>
      </c>
      <c r="F184" s="359"/>
      <c r="G184" s="359">
        <v>224027</v>
      </c>
      <c r="H184" s="359" t="s">
        <v>1528</v>
      </c>
      <c r="I184" s="359" t="s">
        <v>2066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1746</v>
      </c>
      <c r="B185" s="336" t="s">
        <v>1942</v>
      </c>
      <c r="C185" s="250">
        <v>3290201</v>
      </c>
      <c r="D185" s="668" t="s">
        <v>1527</v>
      </c>
      <c r="E185" s="943">
        <v>37228</v>
      </c>
      <c r="F185" s="359"/>
      <c r="G185" s="359">
        <v>224027</v>
      </c>
      <c r="H185" s="359" t="s">
        <v>1528</v>
      </c>
      <c r="I185" s="359" t="s">
        <v>2066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1746</v>
      </c>
      <c r="B186" s="336" t="s">
        <v>1941</v>
      </c>
      <c r="C186" s="250">
        <v>3409901</v>
      </c>
      <c r="D186" s="668" t="s">
        <v>1527</v>
      </c>
      <c r="E186" s="943">
        <v>37228</v>
      </c>
      <c r="F186" s="359"/>
      <c r="G186" s="359">
        <v>224027</v>
      </c>
      <c r="H186" s="359" t="s">
        <v>1528</v>
      </c>
      <c r="I186" s="359" t="s">
        <v>2066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1746</v>
      </c>
      <c r="B187" s="336" t="s">
        <v>1934</v>
      </c>
      <c r="C187" s="250">
        <v>3551401</v>
      </c>
      <c r="D187" s="668" t="s">
        <v>1527</v>
      </c>
      <c r="E187" s="943">
        <v>37228</v>
      </c>
      <c r="F187" s="359"/>
      <c r="G187" s="359">
        <v>224027</v>
      </c>
      <c r="H187" s="359" t="s">
        <v>1528</v>
      </c>
      <c r="I187" s="359" t="s">
        <v>2066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2006</v>
      </c>
      <c r="B188" s="336" t="s">
        <v>2005</v>
      </c>
      <c r="C188" s="250">
        <v>3562001</v>
      </c>
      <c r="D188" s="668" t="s">
        <v>1527</v>
      </c>
      <c r="E188" s="943">
        <v>37228</v>
      </c>
      <c r="F188" s="359"/>
      <c r="G188" s="359">
        <v>224027</v>
      </c>
      <c r="H188" s="359" t="s">
        <v>1528</v>
      </c>
      <c r="I188" s="359" t="s">
        <v>2066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1746</v>
      </c>
      <c r="B189" s="336" t="s">
        <v>1792</v>
      </c>
      <c r="C189" s="250">
        <v>3565501</v>
      </c>
      <c r="D189" s="668" t="s">
        <v>1527</v>
      </c>
      <c r="E189" s="943">
        <v>37228</v>
      </c>
      <c r="F189" s="359"/>
      <c r="G189" s="359">
        <v>224027</v>
      </c>
      <c r="H189" s="359" t="s">
        <v>1528</v>
      </c>
      <c r="I189" s="359" t="s">
        <v>2066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1746</v>
      </c>
      <c r="B190" s="336" t="s">
        <v>1800</v>
      </c>
      <c r="C190" s="250">
        <v>3573701</v>
      </c>
      <c r="D190" s="668" t="s">
        <v>1527</v>
      </c>
      <c r="E190" s="943">
        <v>37228</v>
      </c>
      <c r="F190" s="359"/>
      <c r="G190" s="359">
        <v>224027</v>
      </c>
      <c r="H190" s="359" t="s">
        <v>1528</v>
      </c>
      <c r="I190" s="359" t="s">
        <v>2066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1746</v>
      </c>
      <c r="B191" t="s">
        <v>1591</v>
      </c>
      <c r="C191" s="702">
        <v>3585801</v>
      </c>
      <c r="D191" s="668" t="s">
        <v>1527</v>
      </c>
      <c r="E191" s="943">
        <v>37228</v>
      </c>
      <c r="F191" s="359"/>
      <c r="G191" s="359">
        <v>224027</v>
      </c>
      <c r="H191" s="359" t="s">
        <v>1528</v>
      </c>
      <c r="I191" s="359" t="s">
        <v>2066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1746</v>
      </c>
      <c r="B192" s="336" t="s">
        <v>1964</v>
      </c>
      <c r="C192" s="6">
        <v>2038501</v>
      </c>
      <c r="D192" s="6" t="s">
        <v>1965</v>
      </c>
      <c r="E192" s="941" t="s">
        <v>2046</v>
      </c>
      <c r="F192" s="6"/>
      <c r="G192" s="1">
        <v>44782</v>
      </c>
      <c r="H192" s="1" t="s">
        <v>1534</v>
      </c>
      <c r="I192" s="1" t="s">
        <v>1479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25">
      <c r="A193" s="6" t="s">
        <v>1474</v>
      </c>
      <c r="B193" s="336" t="s">
        <v>1535</v>
      </c>
      <c r="C193" s="6" t="s">
        <v>1474</v>
      </c>
      <c r="D193" s="16" t="s">
        <v>1536</v>
      </c>
      <c r="E193" s="941" t="s">
        <v>2046</v>
      </c>
      <c r="F193" s="16"/>
      <c r="G193" s="16">
        <v>50329</v>
      </c>
      <c r="H193" s="16" t="s">
        <v>1537</v>
      </c>
      <c r="I193" s="16" t="s">
        <v>1538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25">
      <c r="A194" s="6" t="s">
        <v>1474</v>
      </c>
      <c r="B194" s="336" t="s">
        <v>1539</v>
      </c>
      <c r="C194" s="6" t="s">
        <v>1474</v>
      </c>
      <c r="D194" s="16" t="s">
        <v>1536</v>
      </c>
      <c r="E194" s="941" t="s">
        <v>2046</v>
      </c>
      <c r="F194" s="16"/>
      <c r="G194" s="16">
        <v>50329</v>
      </c>
      <c r="H194" s="16" t="s">
        <v>1537</v>
      </c>
      <c r="I194" s="16" t="s">
        <v>1538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25">
      <c r="A195" s="6" t="s">
        <v>1474</v>
      </c>
      <c r="B195" s="336" t="s">
        <v>1540</v>
      </c>
      <c r="C195" s="6" t="s">
        <v>1474</v>
      </c>
      <c r="D195" s="16" t="s">
        <v>1536</v>
      </c>
      <c r="E195" s="941" t="s">
        <v>2046</v>
      </c>
      <c r="F195" s="16"/>
      <c r="G195" s="16">
        <v>50329</v>
      </c>
      <c r="H195" s="16" t="s">
        <v>1537</v>
      </c>
      <c r="I195" s="16" t="s">
        <v>1538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25">
      <c r="A196" s="6" t="s">
        <v>1474</v>
      </c>
      <c r="B196" s="336" t="s">
        <v>1541</v>
      </c>
      <c r="C196" s="6" t="s">
        <v>1474</v>
      </c>
      <c r="D196" s="16" t="s">
        <v>1536</v>
      </c>
      <c r="E196" s="941" t="s">
        <v>2046</v>
      </c>
      <c r="F196" s="16"/>
      <c r="G196" s="16">
        <v>50329</v>
      </c>
      <c r="H196" s="16" t="s">
        <v>1537</v>
      </c>
      <c r="I196" s="16" t="s">
        <v>1538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25">
      <c r="A197" s="6" t="s">
        <v>1746</v>
      </c>
      <c r="B197" s="336" t="s">
        <v>1806</v>
      </c>
      <c r="C197" s="6">
        <v>4342301</v>
      </c>
      <c r="D197" s="6" t="s">
        <v>1542</v>
      </c>
      <c r="E197" s="941" t="s">
        <v>2046</v>
      </c>
      <c r="F197" s="6"/>
      <c r="G197" s="1">
        <v>52911</v>
      </c>
      <c r="H197" s="1" t="s">
        <v>1543</v>
      </c>
      <c r="I197" s="1" t="s">
        <v>2067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25">
      <c r="A198" s="1" t="s">
        <v>395</v>
      </c>
      <c r="B198" s="1" t="s">
        <v>67</v>
      </c>
      <c r="C198" s="1">
        <v>3576601</v>
      </c>
      <c r="D198" s="6" t="s">
        <v>1544</v>
      </c>
      <c r="E198" s="941" t="s">
        <v>2046</v>
      </c>
      <c r="F198" s="6"/>
      <c r="G198" s="6">
        <v>69167</v>
      </c>
      <c r="H198" s="1" t="s">
        <v>1069</v>
      </c>
      <c r="I198" s="1" t="s">
        <v>2067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25">
      <c r="A199" s="1" t="s">
        <v>395</v>
      </c>
      <c r="B199" s="1" t="s">
        <v>68</v>
      </c>
      <c r="C199" s="1">
        <v>3584401</v>
      </c>
      <c r="D199" s="6" t="s">
        <v>1544</v>
      </c>
      <c r="E199" s="941" t="s">
        <v>2046</v>
      </c>
      <c r="F199" s="6"/>
      <c r="G199" s="6">
        <v>69167</v>
      </c>
      <c r="H199" s="1" t="s">
        <v>1069</v>
      </c>
      <c r="I199" s="1" t="s">
        <v>2067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25">
      <c r="A200" s="6" t="s">
        <v>1746</v>
      </c>
      <c r="B200" s="336" t="s">
        <v>1927</v>
      </c>
      <c r="C200" s="6">
        <v>3223401</v>
      </c>
      <c r="D200" s="6" t="s">
        <v>1544</v>
      </c>
      <c r="E200" s="941" t="s">
        <v>2046</v>
      </c>
      <c r="F200" s="6"/>
      <c r="G200" s="6">
        <v>69167</v>
      </c>
      <c r="H200" s="1" t="s">
        <v>1069</v>
      </c>
      <c r="I200" s="1" t="s">
        <v>2067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25">
      <c r="A201" s="6" t="s">
        <v>2006</v>
      </c>
      <c r="B201" s="336" t="s">
        <v>2014</v>
      </c>
      <c r="C201" s="6">
        <v>3124201</v>
      </c>
      <c r="D201" s="6" t="s">
        <v>1544</v>
      </c>
      <c r="E201" s="941" t="s">
        <v>2046</v>
      </c>
      <c r="F201" s="6"/>
      <c r="G201" s="6">
        <v>69167</v>
      </c>
      <c r="H201" s="1" t="s">
        <v>1069</v>
      </c>
      <c r="I201" s="1" t="s">
        <v>2067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25">
      <c r="A202" s="6" t="s">
        <v>1746</v>
      </c>
      <c r="B202" s="336" t="s">
        <v>1928</v>
      </c>
      <c r="C202" s="6">
        <v>3245501</v>
      </c>
      <c r="D202" s="6" t="s">
        <v>1544</v>
      </c>
      <c r="E202" s="941" t="s">
        <v>2046</v>
      </c>
      <c r="F202" s="6"/>
      <c r="G202" s="6">
        <v>69167</v>
      </c>
      <c r="H202" s="1" t="s">
        <v>1069</v>
      </c>
      <c r="I202" s="1" t="s">
        <v>2067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25">
      <c r="A203" s="6" t="s">
        <v>1746</v>
      </c>
      <c r="B203" s="336" t="s">
        <v>1830</v>
      </c>
      <c r="C203" s="6">
        <v>3016301</v>
      </c>
      <c r="D203" s="666" t="s">
        <v>1831</v>
      </c>
      <c r="E203" s="943">
        <v>37228</v>
      </c>
      <c r="F203" s="6"/>
      <c r="G203" s="6">
        <v>58860</v>
      </c>
      <c r="H203" s="6" t="s">
        <v>1545</v>
      </c>
      <c r="I203" s="6" t="s">
        <v>1522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25">
      <c r="A204" s="6" t="s">
        <v>1746</v>
      </c>
      <c r="B204" s="336" t="s">
        <v>1832</v>
      </c>
      <c r="C204" s="6">
        <v>3153701</v>
      </c>
      <c r="D204" s="666" t="s">
        <v>1831</v>
      </c>
      <c r="E204" s="943">
        <v>37228</v>
      </c>
      <c r="F204" s="6"/>
      <c r="G204" s="6">
        <v>58860</v>
      </c>
      <c r="H204" s="6" t="s">
        <v>1545</v>
      </c>
      <c r="I204" s="6" t="s">
        <v>1522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25">
      <c r="A205" s="6" t="s">
        <v>1746</v>
      </c>
      <c r="B205" s="336" t="s">
        <v>1838</v>
      </c>
      <c r="C205" s="6">
        <v>3316501</v>
      </c>
      <c r="D205" s="666" t="s">
        <v>1831</v>
      </c>
      <c r="E205" s="943">
        <v>37228</v>
      </c>
      <c r="F205" s="6"/>
      <c r="G205" s="6">
        <v>58860</v>
      </c>
      <c r="H205" s="6" t="s">
        <v>1545</v>
      </c>
      <c r="I205" s="6" t="s">
        <v>1522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25">
      <c r="A206" s="6" t="s">
        <v>1746</v>
      </c>
      <c r="B206" s="336" t="s">
        <v>1839</v>
      </c>
      <c r="C206" s="6">
        <v>3316601</v>
      </c>
      <c r="D206" s="666" t="s">
        <v>1831</v>
      </c>
      <c r="E206" s="943">
        <v>37228</v>
      </c>
      <c r="F206" s="6"/>
      <c r="G206" s="6">
        <v>58860</v>
      </c>
      <c r="H206" s="6" t="s">
        <v>1545</v>
      </c>
      <c r="I206" s="6" t="s">
        <v>1522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25">
      <c r="A207" s="186" t="s">
        <v>657</v>
      </c>
      <c r="B207" s="186" t="s">
        <v>695</v>
      </c>
      <c r="C207" s="310">
        <v>3038601</v>
      </c>
      <c r="D207" s="6" t="s">
        <v>696</v>
      </c>
      <c r="E207" s="941" t="s">
        <v>2046</v>
      </c>
      <c r="F207" s="186" t="s">
        <v>696</v>
      </c>
      <c r="G207" s="310">
        <v>212178</v>
      </c>
      <c r="H207" s="310"/>
      <c r="I207" s="310" t="s">
        <v>129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2.21</v>
      </c>
      <c r="N207" s="186">
        <v>0</v>
      </c>
      <c r="O207" s="825">
        <f t="shared" si="21"/>
        <v>2.21</v>
      </c>
      <c r="P207" s="826">
        <f t="shared" si="26"/>
        <v>0</v>
      </c>
      <c r="Q207" s="172" t="s">
        <v>1694</v>
      </c>
    </row>
    <row r="208" spans="1:17" ht="15" customHeight="1" thickBot="1" x14ac:dyDescent="0.25">
      <c r="A208" s="6" t="s">
        <v>1474</v>
      </c>
      <c r="B208" s="336" t="s">
        <v>1546</v>
      </c>
      <c r="C208" s="6" t="s">
        <v>1474</v>
      </c>
      <c r="D208" s="6" t="s">
        <v>1547</v>
      </c>
      <c r="E208" s="941" t="s">
        <v>2046</v>
      </c>
      <c r="F208" s="6"/>
      <c r="G208" s="1">
        <v>65929</v>
      </c>
      <c r="H208" s="1" t="s">
        <v>1548</v>
      </c>
      <c r="I208" s="1" t="s">
        <v>1549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25">
      <c r="A209" s="6" t="s">
        <v>1474</v>
      </c>
      <c r="B209" s="336" t="s">
        <v>1550</v>
      </c>
      <c r="C209" s="6" t="s">
        <v>1474</v>
      </c>
      <c r="D209" s="6" t="s">
        <v>1547</v>
      </c>
      <c r="E209" s="941" t="s">
        <v>2046</v>
      </c>
      <c r="F209" s="6"/>
      <c r="G209" s="1">
        <v>65929</v>
      </c>
      <c r="H209" s="1" t="s">
        <v>1548</v>
      </c>
      <c r="I209" s="1" t="s">
        <v>1549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25">
      <c r="A210" s="6" t="s">
        <v>1746</v>
      </c>
      <c r="B210" s="336" t="s">
        <v>1789</v>
      </c>
      <c r="C210" s="6">
        <v>3564601</v>
      </c>
      <c r="D210" s="944" t="s">
        <v>1551</v>
      </c>
      <c r="E210" s="945">
        <v>37257</v>
      </c>
      <c r="F210" s="6"/>
      <c r="G210" s="1">
        <v>66919</v>
      </c>
      <c r="H210" s="1" t="s">
        <v>1048</v>
      </c>
      <c r="I210" s="1" t="s">
        <v>1552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25">
      <c r="A211" s="6" t="s">
        <v>1746</v>
      </c>
      <c r="B211" s="336" t="s">
        <v>1906</v>
      </c>
      <c r="C211" s="6">
        <v>4180601</v>
      </c>
      <c r="D211" s="6" t="s">
        <v>1555</v>
      </c>
      <c r="E211" s="941" t="s">
        <v>2046</v>
      </c>
      <c r="F211" s="6"/>
      <c r="G211" s="1">
        <v>67002</v>
      </c>
      <c r="H211" s="1" t="s">
        <v>1556</v>
      </c>
      <c r="I211" s="1" t="s">
        <v>1557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25">
      <c r="A212" s="6" t="s">
        <v>1746</v>
      </c>
      <c r="B212" s="336" t="s">
        <v>1908</v>
      </c>
      <c r="C212" s="6">
        <v>4188401</v>
      </c>
      <c r="D212" s="6" t="s">
        <v>1555</v>
      </c>
      <c r="E212" s="941" t="s">
        <v>2046</v>
      </c>
      <c r="F212" s="6"/>
      <c r="G212" s="1">
        <v>67002</v>
      </c>
      <c r="H212" s="1" t="s">
        <v>1556</v>
      </c>
      <c r="I212" s="1" t="s">
        <v>1557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25">
      <c r="A213" s="250" t="s">
        <v>2006</v>
      </c>
      <c r="B213" s="250" t="s">
        <v>2010</v>
      </c>
      <c r="C213" s="250">
        <v>3582101</v>
      </c>
      <c r="D213" s="666" t="s">
        <v>1771</v>
      </c>
      <c r="E213" s="943">
        <v>37228</v>
      </c>
      <c r="F213" s="250"/>
      <c r="G213" s="250">
        <v>67002</v>
      </c>
      <c r="H213" s="250" t="s">
        <v>1556</v>
      </c>
      <c r="I213" s="250" t="s">
        <v>2119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25">
      <c r="A214" s="250" t="s">
        <v>1746</v>
      </c>
      <c r="B214" s="702" t="s">
        <v>141</v>
      </c>
      <c r="C214" s="702">
        <v>3571701</v>
      </c>
      <c r="D214" s="666" t="s">
        <v>1771</v>
      </c>
      <c r="E214" s="943">
        <v>37228</v>
      </c>
      <c r="F214" s="250"/>
      <c r="G214" s="250">
        <v>67032</v>
      </c>
      <c r="H214" s="250" t="s">
        <v>1561</v>
      </c>
      <c r="I214" s="250" t="s">
        <v>2119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25">
      <c r="A215" s="250" t="s">
        <v>1746</v>
      </c>
      <c r="B215" s="359" t="s">
        <v>1966</v>
      </c>
      <c r="C215" s="250">
        <v>3509101</v>
      </c>
      <c r="D215" s="666" t="s">
        <v>1771</v>
      </c>
      <c r="E215" s="943">
        <v>37228</v>
      </c>
      <c r="F215" s="250"/>
      <c r="G215" s="250">
        <v>67032</v>
      </c>
      <c r="H215" s="250" t="s">
        <v>1561</v>
      </c>
      <c r="I215" s="250" t="s">
        <v>2119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25">
      <c r="A216" s="250" t="s">
        <v>1746</v>
      </c>
      <c r="B216" s="359" t="s">
        <v>1967</v>
      </c>
      <c r="C216" s="250">
        <v>3506201</v>
      </c>
      <c r="D216" s="666" t="s">
        <v>1771</v>
      </c>
      <c r="E216" s="943">
        <v>37228</v>
      </c>
      <c r="F216" s="250"/>
      <c r="G216" s="250">
        <v>67032</v>
      </c>
      <c r="H216" s="250" t="s">
        <v>1561</v>
      </c>
      <c r="I216" s="250" t="s">
        <v>2119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25">
      <c r="A217" s="250" t="s">
        <v>1746</v>
      </c>
      <c r="B217" s="359" t="s">
        <v>1986</v>
      </c>
      <c r="C217" s="250">
        <v>3475001</v>
      </c>
      <c r="D217" s="666" t="s">
        <v>1771</v>
      </c>
      <c r="E217" s="943">
        <v>37228</v>
      </c>
      <c r="F217" s="250"/>
      <c r="G217" s="250">
        <v>67032</v>
      </c>
      <c r="H217" s="250" t="s">
        <v>1561</v>
      </c>
      <c r="I217" s="250" t="s">
        <v>2119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25">
      <c r="A218" s="250" t="s">
        <v>1746</v>
      </c>
      <c r="B218" s="359" t="s">
        <v>1770</v>
      </c>
      <c r="C218" s="250">
        <v>3549301</v>
      </c>
      <c r="D218" s="666" t="s">
        <v>1562</v>
      </c>
      <c r="E218" s="943">
        <v>37228</v>
      </c>
      <c r="F218" s="250"/>
      <c r="G218" s="250">
        <v>67032</v>
      </c>
      <c r="H218" s="250" t="s">
        <v>1561</v>
      </c>
      <c r="I218" s="250" t="s">
        <v>2119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25">
      <c r="A219" s="250" t="s">
        <v>1474</v>
      </c>
      <c r="B219" s="359" t="s">
        <v>1563</v>
      </c>
      <c r="C219" s="250" t="s">
        <v>1474</v>
      </c>
      <c r="D219" s="666" t="s">
        <v>1562</v>
      </c>
      <c r="E219" s="943">
        <v>37228</v>
      </c>
      <c r="F219" s="250"/>
      <c r="G219" s="250">
        <v>67032</v>
      </c>
      <c r="H219" s="250" t="s">
        <v>1561</v>
      </c>
      <c r="I219" s="250" t="s">
        <v>2119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25">
      <c r="A220" s="250" t="s">
        <v>1746</v>
      </c>
      <c r="B220" s="250" t="s">
        <v>1951</v>
      </c>
      <c r="C220" s="250">
        <v>3426101</v>
      </c>
      <c r="D220" s="666" t="s">
        <v>1562</v>
      </c>
      <c r="E220" s="943">
        <v>37228</v>
      </c>
      <c r="F220" s="250"/>
      <c r="G220" s="250">
        <v>67032</v>
      </c>
      <c r="H220" s="359"/>
      <c r="I220" s="250" t="s">
        <v>2119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25">
      <c r="A221" s="250" t="s">
        <v>2006</v>
      </c>
      <c r="B221" s="359" t="s">
        <v>2015</v>
      </c>
      <c r="C221" s="250">
        <v>3405001</v>
      </c>
      <c r="D221" s="666" t="s">
        <v>1562</v>
      </c>
      <c r="E221" s="943">
        <v>37228</v>
      </c>
      <c r="F221" s="250"/>
      <c r="G221" s="250">
        <v>67032</v>
      </c>
      <c r="H221" s="250" t="s">
        <v>1561</v>
      </c>
      <c r="I221" s="250" t="s">
        <v>2119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25">
      <c r="A222" s="250" t="s">
        <v>1746</v>
      </c>
      <c r="B222" s="359" t="s">
        <v>1954</v>
      </c>
      <c r="C222" s="250">
        <v>3420401</v>
      </c>
      <c r="D222" s="666" t="s">
        <v>1562</v>
      </c>
      <c r="E222" s="943">
        <v>37228</v>
      </c>
      <c r="F222" s="250"/>
      <c r="G222" s="250">
        <v>67032</v>
      </c>
      <c r="H222" s="250" t="s">
        <v>1561</v>
      </c>
      <c r="I222" s="250" t="s">
        <v>2119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25">
      <c r="A223" s="1" t="s">
        <v>657</v>
      </c>
      <c r="B223" s="1" t="s">
        <v>667</v>
      </c>
      <c r="C223" s="224">
        <v>1077501</v>
      </c>
      <c r="D223" s="6" t="s">
        <v>666</v>
      </c>
      <c r="E223" s="941" t="s">
        <v>2046</v>
      </c>
      <c r="F223" s="1" t="s">
        <v>666</v>
      </c>
      <c r="G223" s="224">
        <v>212194</v>
      </c>
      <c r="H223" s="224"/>
      <c r="I223" s="252" t="s">
        <v>804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25">
      <c r="A224" s="1" t="s">
        <v>657</v>
      </c>
      <c r="B224" s="1" t="s">
        <v>776</v>
      </c>
      <c r="C224" s="224">
        <v>4335601</v>
      </c>
      <c r="D224" s="6" t="s">
        <v>666</v>
      </c>
      <c r="E224" s="941" t="s">
        <v>2046</v>
      </c>
      <c r="F224" s="1" t="s">
        <v>666</v>
      </c>
      <c r="G224" s="224">
        <v>212194</v>
      </c>
      <c r="H224" s="224"/>
      <c r="I224" s="252" t="s">
        <v>804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25">
      <c r="A225" s="1" t="s">
        <v>657</v>
      </c>
      <c r="B225" s="1" t="s">
        <v>777</v>
      </c>
      <c r="C225" s="224">
        <v>4336401</v>
      </c>
      <c r="D225" s="6" t="s">
        <v>666</v>
      </c>
      <c r="E225" s="941" t="s">
        <v>2046</v>
      </c>
      <c r="F225" s="1" t="s">
        <v>666</v>
      </c>
      <c r="G225" s="224">
        <v>212194</v>
      </c>
      <c r="H225" s="224"/>
      <c r="I225" s="252" t="s">
        <v>804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25">
      <c r="A226" s="1" t="s">
        <v>657</v>
      </c>
      <c r="B226" s="1" t="s">
        <v>778</v>
      </c>
      <c r="C226" s="224">
        <v>4338501</v>
      </c>
      <c r="D226" s="6" t="s">
        <v>666</v>
      </c>
      <c r="E226" s="941" t="s">
        <v>2046</v>
      </c>
      <c r="F226" s="1" t="s">
        <v>666</v>
      </c>
      <c r="G226" s="224">
        <v>212194</v>
      </c>
      <c r="H226" s="224"/>
      <c r="I226" s="252" t="s">
        <v>804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25">
      <c r="A227" s="1" t="s">
        <v>657</v>
      </c>
      <c r="B227" s="1" t="s">
        <v>779</v>
      </c>
      <c r="C227" s="224">
        <v>4339701</v>
      </c>
      <c r="D227" s="6" t="s">
        <v>666</v>
      </c>
      <c r="E227" s="941" t="s">
        <v>2046</v>
      </c>
      <c r="F227" s="1" t="s">
        <v>666</v>
      </c>
      <c r="G227" s="224">
        <v>212194</v>
      </c>
      <c r="H227" s="224"/>
      <c r="I227" s="252" t="s">
        <v>804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25">
      <c r="A228" s="1" t="s">
        <v>657</v>
      </c>
      <c r="B228" s="1" t="s">
        <v>723</v>
      </c>
      <c r="C228" s="224">
        <v>3511201</v>
      </c>
      <c r="D228" s="6" t="s">
        <v>666</v>
      </c>
      <c r="E228" s="941" t="s">
        <v>2046</v>
      </c>
      <c r="F228" s="1" t="s">
        <v>666</v>
      </c>
      <c r="G228" s="224">
        <v>212194</v>
      </c>
      <c r="H228" s="224"/>
      <c r="I228" s="252" t="s">
        <v>804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25">
      <c r="A229" s="1" t="s">
        <v>657</v>
      </c>
      <c r="B229" s="1" t="s">
        <v>751</v>
      </c>
      <c r="C229" s="224">
        <v>4026101</v>
      </c>
      <c r="D229" s="6" t="s">
        <v>666</v>
      </c>
      <c r="E229" s="941" t="s">
        <v>2046</v>
      </c>
      <c r="F229" s="1" t="s">
        <v>666</v>
      </c>
      <c r="G229" s="224">
        <v>212194</v>
      </c>
      <c r="H229" s="224"/>
      <c r="I229" s="252" t="s">
        <v>804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25">
      <c r="A230" s="1" t="s">
        <v>657</v>
      </c>
      <c r="B230" s="1" t="s">
        <v>750</v>
      </c>
      <c r="C230" s="224">
        <v>4025301</v>
      </c>
      <c r="D230" s="6" t="s">
        <v>666</v>
      </c>
      <c r="E230" s="941" t="s">
        <v>2046</v>
      </c>
      <c r="F230" s="1" t="s">
        <v>666</v>
      </c>
      <c r="G230" s="224">
        <v>212194</v>
      </c>
      <c r="H230" s="224"/>
      <c r="I230" s="252" t="s">
        <v>804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25">
      <c r="A231" s="1" t="s">
        <v>657</v>
      </c>
      <c r="B231" s="1" t="s">
        <v>774</v>
      </c>
      <c r="C231" s="224">
        <v>4194701</v>
      </c>
      <c r="D231" s="6" t="s">
        <v>666</v>
      </c>
      <c r="E231" s="941" t="s">
        <v>2046</v>
      </c>
      <c r="F231" s="1" t="s">
        <v>666</v>
      </c>
      <c r="G231" s="224">
        <v>212194</v>
      </c>
      <c r="H231" s="224"/>
      <c r="I231" s="252" t="s">
        <v>804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25">
      <c r="A232" s="1" t="s">
        <v>657</v>
      </c>
      <c r="B232" s="1" t="s">
        <v>665</v>
      </c>
      <c r="C232" s="224">
        <v>1070001</v>
      </c>
      <c r="D232" s="6" t="s">
        <v>666</v>
      </c>
      <c r="E232" s="941" t="s">
        <v>2046</v>
      </c>
      <c r="F232" s="1" t="s">
        <v>666</v>
      </c>
      <c r="G232" s="224">
        <v>212194</v>
      </c>
      <c r="H232" s="224"/>
      <c r="I232" s="252" t="s">
        <v>804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25">
      <c r="A233" s="1" t="s">
        <v>657</v>
      </c>
      <c r="B233" s="1" t="s">
        <v>761</v>
      </c>
      <c r="C233" s="224">
        <v>4099201</v>
      </c>
      <c r="D233" s="944" t="s">
        <v>746</v>
      </c>
      <c r="E233" s="945">
        <v>37256</v>
      </c>
      <c r="F233" s="250" t="s">
        <v>746</v>
      </c>
      <c r="G233" s="185">
        <v>212218</v>
      </c>
      <c r="H233" s="185"/>
      <c r="I233" s="185" t="s">
        <v>804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783</v>
      </c>
      <c r="B234" s="1" t="s">
        <v>788</v>
      </c>
      <c r="C234" s="224">
        <v>5156201</v>
      </c>
      <c r="D234" s="944" t="s">
        <v>746</v>
      </c>
      <c r="E234" s="945">
        <v>37256</v>
      </c>
      <c r="F234" s="250" t="s">
        <v>746</v>
      </c>
      <c r="G234" s="185">
        <v>212218</v>
      </c>
      <c r="H234" s="185"/>
      <c r="I234" s="185" t="s">
        <v>804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783</v>
      </c>
      <c r="B235" s="1" t="s">
        <v>789</v>
      </c>
      <c r="C235" s="224">
        <v>5171101</v>
      </c>
      <c r="D235" s="944" t="s">
        <v>746</v>
      </c>
      <c r="E235" s="945">
        <v>37256</v>
      </c>
      <c r="F235" s="250" t="s">
        <v>746</v>
      </c>
      <c r="G235" s="185">
        <v>212218</v>
      </c>
      <c r="H235" s="185"/>
      <c r="I235" s="185" t="s">
        <v>804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657</v>
      </c>
      <c r="B236" s="1" t="s">
        <v>760</v>
      </c>
      <c r="C236" s="224">
        <v>4098601</v>
      </c>
      <c r="D236" s="944" t="s">
        <v>746</v>
      </c>
      <c r="E236" s="945">
        <v>37256</v>
      </c>
      <c r="F236" s="250" t="s">
        <v>746</v>
      </c>
      <c r="G236" s="185">
        <v>212218</v>
      </c>
      <c r="H236" s="185"/>
      <c r="I236" s="185" t="s">
        <v>804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657</v>
      </c>
      <c r="B237" s="1" t="s">
        <v>762</v>
      </c>
      <c r="C237" s="224">
        <v>4110101</v>
      </c>
      <c r="D237" s="944" t="s">
        <v>746</v>
      </c>
      <c r="E237" s="945">
        <v>37256</v>
      </c>
      <c r="F237" s="250" t="s">
        <v>746</v>
      </c>
      <c r="G237" s="185">
        <v>212218</v>
      </c>
      <c r="H237" s="185"/>
      <c r="I237" s="185" t="s">
        <v>804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657</v>
      </c>
      <c r="B238" s="1" t="s">
        <v>763</v>
      </c>
      <c r="C238" s="224">
        <v>4110201</v>
      </c>
      <c r="D238" s="944" t="s">
        <v>746</v>
      </c>
      <c r="E238" s="945">
        <v>37256</v>
      </c>
      <c r="F238" s="250" t="s">
        <v>746</v>
      </c>
      <c r="G238" s="185">
        <v>212218</v>
      </c>
      <c r="H238" s="185"/>
      <c r="I238" s="185" t="s">
        <v>804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657</v>
      </c>
      <c r="B239" s="1" t="s">
        <v>749</v>
      </c>
      <c r="C239" s="224">
        <v>4023001</v>
      </c>
      <c r="D239" s="944" t="s">
        <v>746</v>
      </c>
      <c r="E239" s="945">
        <v>37256</v>
      </c>
      <c r="F239" s="250" t="s">
        <v>746</v>
      </c>
      <c r="G239" s="185">
        <v>212218</v>
      </c>
      <c r="H239" s="185"/>
      <c r="I239" s="185" t="s">
        <v>804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657</v>
      </c>
      <c r="B240" s="1" t="s">
        <v>764</v>
      </c>
      <c r="C240" s="224">
        <v>4110301</v>
      </c>
      <c r="D240" s="944" t="s">
        <v>746</v>
      </c>
      <c r="E240" s="945">
        <v>37256</v>
      </c>
      <c r="F240" s="250" t="s">
        <v>746</v>
      </c>
      <c r="G240" s="185">
        <v>212218</v>
      </c>
      <c r="H240" s="185"/>
      <c r="I240" s="185" t="s">
        <v>804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657</v>
      </c>
      <c r="B241" s="1" t="s">
        <v>748</v>
      </c>
      <c r="C241" s="224">
        <v>4017601</v>
      </c>
      <c r="D241" s="944" t="s">
        <v>746</v>
      </c>
      <c r="E241" s="945">
        <v>37256</v>
      </c>
      <c r="F241" s="250" t="s">
        <v>746</v>
      </c>
      <c r="G241" s="185">
        <v>212218</v>
      </c>
      <c r="H241" s="185"/>
      <c r="I241" s="185" t="s">
        <v>804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657</v>
      </c>
      <c r="B242" s="1" t="s">
        <v>745</v>
      </c>
      <c r="C242" s="224">
        <v>4004301</v>
      </c>
      <c r="D242" s="944" t="s">
        <v>746</v>
      </c>
      <c r="E242" s="945">
        <v>37256</v>
      </c>
      <c r="F242" s="250" t="s">
        <v>746</v>
      </c>
      <c r="G242" s="185">
        <v>212218</v>
      </c>
      <c r="H242" s="185"/>
      <c r="I242" s="185" t="s">
        <v>804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657</v>
      </c>
      <c r="B243" s="1" t="s">
        <v>765</v>
      </c>
      <c r="C243" s="224">
        <v>4110401</v>
      </c>
      <c r="D243" s="944" t="s">
        <v>746</v>
      </c>
      <c r="E243" s="945">
        <v>37256</v>
      </c>
      <c r="F243" s="250" t="s">
        <v>746</v>
      </c>
      <c r="G243" s="185">
        <v>212218</v>
      </c>
      <c r="H243" s="185"/>
      <c r="I243" s="185" t="s">
        <v>804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657</v>
      </c>
      <c r="B244" s="1" t="s">
        <v>766</v>
      </c>
      <c r="C244" s="224">
        <v>4110701</v>
      </c>
      <c r="D244" s="944" t="s">
        <v>746</v>
      </c>
      <c r="E244" s="945">
        <v>37256</v>
      </c>
      <c r="F244" s="250" t="s">
        <v>746</v>
      </c>
      <c r="G244" s="185">
        <v>212218</v>
      </c>
      <c r="H244" s="185"/>
      <c r="I244" s="185" t="s">
        <v>804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657</v>
      </c>
      <c r="B245" s="1" t="s">
        <v>752</v>
      </c>
      <c r="C245" s="224">
        <v>4036701</v>
      </c>
      <c r="D245" s="944" t="s">
        <v>746</v>
      </c>
      <c r="E245" s="945">
        <v>37256</v>
      </c>
      <c r="F245" s="250" t="s">
        <v>746</v>
      </c>
      <c r="G245" s="185">
        <v>212218</v>
      </c>
      <c r="H245" s="185"/>
      <c r="I245" s="185" t="s">
        <v>804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657</v>
      </c>
      <c r="B246" s="1" t="s">
        <v>753</v>
      </c>
      <c r="C246" s="224">
        <v>4037201</v>
      </c>
      <c r="D246" s="944" t="s">
        <v>746</v>
      </c>
      <c r="E246" s="945">
        <v>37256</v>
      </c>
      <c r="F246" s="250" t="s">
        <v>754</v>
      </c>
      <c r="G246" s="185">
        <v>212218</v>
      </c>
      <c r="H246" s="185"/>
      <c r="I246" s="185" t="s">
        <v>804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657</v>
      </c>
      <c r="B247" s="1" t="s">
        <v>757</v>
      </c>
      <c r="C247" s="224">
        <v>4075401</v>
      </c>
      <c r="D247" s="944" t="s">
        <v>746</v>
      </c>
      <c r="E247" s="945">
        <v>37256</v>
      </c>
      <c r="F247" s="250" t="s">
        <v>746</v>
      </c>
      <c r="G247" s="185">
        <v>212218</v>
      </c>
      <c r="H247" s="185"/>
      <c r="I247" s="185" t="s">
        <v>804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657</v>
      </c>
      <c r="B248" s="1" t="s">
        <v>756</v>
      </c>
      <c r="C248" s="224">
        <v>4065201</v>
      </c>
      <c r="D248" s="944" t="s">
        <v>746</v>
      </c>
      <c r="E248" s="945">
        <v>37256</v>
      </c>
      <c r="F248" s="250" t="s">
        <v>746</v>
      </c>
      <c r="G248" s="185">
        <v>212218</v>
      </c>
      <c r="H248" s="185"/>
      <c r="I248" s="185" t="s">
        <v>804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657</v>
      </c>
      <c r="B249" s="1" t="s">
        <v>755</v>
      </c>
      <c r="C249" s="224">
        <v>4051201</v>
      </c>
      <c r="D249" s="944" t="s">
        <v>746</v>
      </c>
      <c r="E249" s="945">
        <v>37256</v>
      </c>
      <c r="F249" s="250" t="s">
        <v>746</v>
      </c>
      <c r="G249" s="185">
        <v>212218</v>
      </c>
      <c r="H249" s="185"/>
      <c r="I249" s="185" t="s">
        <v>804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657</v>
      </c>
      <c r="B250" s="1" t="s">
        <v>747</v>
      </c>
      <c r="C250" s="224">
        <v>4004801</v>
      </c>
      <c r="D250" s="944" t="s">
        <v>746</v>
      </c>
      <c r="E250" s="945">
        <v>37256</v>
      </c>
      <c r="F250" s="250" t="s">
        <v>746</v>
      </c>
      <c r="G250" s="185">
        <v>212218</v>
      </c>
      <c r="H250" s="185"/>
      <c r="I250" s="185" t="s">
        <v>804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1746</v>
      </c>
      <c r="B251" s="336" t="s">
        <v>1915</v>
      </c>
      <c r="C251" s="6">
        <v>3086501</v>
      </c>
      <c r="D251" s="666" t="s">
        <v>1916</v>
      </c>
      <c r="E251" s="943">
        <v>37228</v>
      </c>
      <c r="F251" s="6"/>
      <c r="G251" s="1">
        <v>68783</v>
      </c>
      <c r="H251" s="1" t="s">
        <v>1564</v>
      </c>
      <c r="I251" s="1" t="s">
        <v>1549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25">
      <c r="A252" s="6" t="s">
        <v>1746</v>
      </c>
      <c r="B252" t="s">
        <v>138</v>
      </c>
      <c r="C252">
        <v>3584101</v>
      </c>
      <c r="D252" s="946" t="s">
        <v>1565</v>
      </c>
      <c r="E252" s="943">
        <v>37228</v>
      </c>
      <c r="F252" s="379"/>
      <c r="G252" s="137">
        <v>30661</v>
      </c>
      <c r="H252" s="1" t="s">
        <v>1480</v>
      </c>
      <c r="I252" s="666" t="s">
        <v>1481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25">
      <c r="A253" s="6" t="s">
        <v>1746</v>
      </c>
      <c r="B253" t="s">
        <v>140</v>
      </c>
      <c r="C253">
        <v>3584201</v>
      </c>
      <c r="D253" s="946" t="s">
        <v>1565</v>
      </c>
      <c r="E253" s="943">
        <v>37228</v>
      </c>
      <c r="F253" s="379"/>
      <c r="G253" s="137">
        <v>30661</v>
      </c>
      <c r="H253" s="1" t="s">
        <v>1480</v>
      </c>
      <c r="I253" s="666" t="s">
        <v>1481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25">
      <c r="A254" s="6" t="s">
        <v>1746</v>
      </c>
      <c r="B254" s="336" t="s">
        <v>1813</v>
      </c>
      <c r="C254" s="6">
        <v>4362001</v>
      </c>
      <c r="D254" s="946" t="s">
        <v>1565</v>
      </c>
      <c r="E254" s="943">
        <v>37228</v>
      </c>
      <c r="F254" s="379"/>
      <c r="G254" s="137">
        <v>30661</v>
      </c>
      <c r="H254" s="1" t="s">
        <v>1480</v>
      </c>
      <c r="I254" s="666" t="s">
        <v>1481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25">
      <c r="A255" s="6" t="s">
        <v>1746</v>
      </c>
      <c r="B255" s="336" t="s">
        <v>1921</v>
      </c>
      <c r="C255" s="6">
        <v>4106301</v>
      </c>
      <c r="D255" s="946" t="s">
        <v>1565</v>
      </c>
      <c r="E255" s="943">
        <v>37228</v>
      </c>
      <c r="F255" s="379"/>
      <c r="G255" s="137">
        <v>30661</v>
      </c>
      <c r="H255" s="1" t="s">
        <v>1480</v>
      </c>
      <c r="I255" s="666" t="s">
        <v>1481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25">
      <c r="A256" s="6" t="s">
        <v>1474</v>
      </c>
      <c r="B256" s="336" t="s">
        <v>1566</v>
      </c>
      <c r="C256" s="6" t="s">
        <v>1474</v>
      </c>
      <c r="D256" s="6" t="s">
        <v>1567</v>
      </c>
      <c r="E256" s="941" t="s">
        <v>2046</v>
      </c>
      <c r="F256" s="6"/>
      <c r="G256" s="1">
        <v>70062</v>
      </c>
      <c r="H256" s="1" t="s">
        <v>1568</v>
      </c>
      <c r="I256" s="1" t="s">
        <v>1569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25">
      <c r="A257" s="6" t="s">
        <v>1474</v>
      </c>
      <c r="B257" s="336" t="s">
        <v>1570</v>
      </c>
      <c r="C257" s="6" t="s">
        <v>1474</v>
      </c>
      <c r="D257" s="6" t="s">
        <v>1567</v>
      </c>
      <c r="E257" s="941" t="s">
        <v>2046</v>
      </c>
      <c r="F257" s="6"/>
      <c r="G257" s="1">
        <v>70062</v>
      </c>
      <c r="H257" s="1" t="s">
        <v>1568</v>
      </c>
      <c r="I257" s="1" t="s">
        <v>1569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25">
      <c r="A258" s="6" t="s">
        <v>1474</v>
      </c>
      <c r="B258" s="336" t="s">
        <v>1571</v>
      </c>
      <c r="C258" s="6" t="s">
        <v>1474</v>
      </c>
      <c r="D258" s="6" t="s">
        <v>1567</v>
      </c>
      <c r="E258" s="941" t="s">
        <v>2046</v>
      </c>
      <c r="F258" s="6"/>
      <c r="G258" s="1">
        <v>70062</v>
      </c>
      <c r="H258" s="1" t="s">
        <v>1568</v>
      </c>
      <c r="I258" s="1" t="s">
        <v>1569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25">
      <c r="A259" s="6" t="s">
        <v>1474</v>
      </c>
      <c r="B259" s="336" t="s">
        <v>1572</v>
      </c>
      <c r="C259" s="6" t="s">
        <v>1474</v>
      </c>
      <c r="D259" s="6" t="s">
        <v>1567</v>
      </c>
      <c r="E259" s="941" t="s">
        <v>2046</v>
      </c>
      <c r="F259" s="6"/>
      <c r="G259" s="1">
        <v>70062</v>
      </c>
      <c r="H259" s="1" t="s">
        <v>1568</v>
      </c>
      <c r="I259" s="1" t="s">
        <v>1569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25">
      <c r="A260" s="6" t="s">
        <v>1474</v>
      </c>
      <c r="B260" s="336" t="s">
        <v>1573</v>
      </c>
      <c r="C260" s="6" t="s">
        <v>1474</v>
      </c>
      <c r="D260" s="6" t="s">
        <v>1567</v>
      </c>
      <c r="E260" s="941" t="s">
        <v>2046</v>
      </c>
      <c r="F260" s="6"/>
      <c r="G260" s="1">
        <v>70062</v>
      </c>
      <c r="H260" s="1" t="s">
        <v>1568</v>
      </c>
      <c r="I260" s="1" t="s">
        <v>1569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25">
      <c r="A261" s="6" t="s">
        <v>1474</v>
      </c>
      <c r="B261" s="336" t="s">
        <v>1574</v>
      </c>
      <c r="C261" s="6" t="s">
        <v>1474</v>
      </c>
      <c r="D261" s="6" t="s">
        <v>1567</v>
      </c>
      <c r="E261" s="941" t="s">
        <v>2046</v>
      </c>
      <c r="F261" s="6"/>
      <c r="G261" s="1">
        <v>70062</v>
      </c>
      <c r="H261" s="1" t="s">
        <v>1568</v>
      </c>
      <c r="I261" s="1" t="s">
        <v>1569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25">
      <c r="A262" s="6" t="s">
        <v>1474</v>
      </c>
      <c r="B262" s="336" t="s">
        <v>1575</v>
      </c>
      <c r="C262" s="6" t="s">
        <v>1474</v>
      </c>
      <c r="D262" s="6" t="s">
        <v>1567</v>
      </c>
      <c r="E262" s="941" t="s">
        <v>2046</v>
      </c>
      <c r="F262" s="6"/>
      <c r="G262" s="1">
        <v>70062</v>
      </c>
      <c r="H262" s="1" t="s">
        <v>1568</v>
      </c>
      <c r="I262" s="1" t="s">
        <v>1569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25">
      <c r="A263" s="6" t="s">
        <v>1474</v>
      </c>
      <c r="B263" s="336" t="s">
        <v>1576</v>
      </c>
      <c r="C263" s="6" t="s">
        <v>1474</v>
      </c>
      <c r="D263" s="6" t="s">
        <v>1567</v>
      </c>
      <c r="E263" s="941" t="s">
        <v>2046</v>
      </c>
      <c r="F263" s="6"/>
      <c r="G263" s="1">
        <v>70062</v>
      </c>
      <c r="H263" s="1" t="s">
        <v>1568</v>
      </c>
      <c r="I263" s="1" t="s">
        <v>1569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25">
      <c r="A264" s="6" t="s">
        <v>1474</v>
      </c>
      <c r="B264" s="336" t="s">
        <v>1577</v>
      </c>
      <c r="C264" s="6" t="s">
        <v>1474</v>
      </c>
      <c r="D264" s="6" t="s">
        <v>1567</v>
      </c>
      <c r="E264" s="941" t="s">
        <v>2046</v>
      </c>
      <c r="F264" s="6"/>
      <c r="G264" s="1">
        <v>70062</v>
      </c>
      <c r="H264" s="1" t="s">
        <v>1568</v>
      </c>
      <c r="I264" s="1" t="s">
        <v>1569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25">
      <c r="A265" s="6" t="s">
        <v>1746</v>
      </c>
      <c r="B265" s="336" t="s">
        <v>1922</v>
      </c>
      <c r="C265" s="6">
        <v>3001401</v>
      </c>
      <c r="D265" s="666" t="s">
        <v>1579</v>
      </c>
      <c r="E265" s="943">
        <v>37228</v>
      </c>
      <c r="F265" s="250"/>
      <c r="G265" s="250">
        <v>70303</v>
      </c>
      <c r="H265" s="250" t="s">
        <v>1580</v>
      </c>
      <c r="I265" s="666" t="s">
        <v>1581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1746</v>
      </c>
      <c r="B266" s="336" t="s">
        <v>1923</v>
      </c>
      <c r="C266" s="6">
        <v>3001601</v>
      </c>
      <c r="D266" s="666" t="s">
        <v>1579</v>
      </c>
      <c r="E266" s="943">
        <v>37228</v>
      </c>
      <c r="F266" s="250"/>
      <c r="G266" s="250">
        <v>70303</v>
      </c>
      <c r="H266" s="250" t="s">
        <v>1580</v>
      </c>
      <c r="I266" s="666" t="s">
        <v>1581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1746</v>
      </c>
      <c r="B267" s="336" t="s">
        <v>1924</v>
      </c>
      <c r="C267" s="6">
        <v>3043201</v>
      </c>
      <c r="D267" s="666" t="s">
        <v>1579</v>
      </c>
      <c r="E267" s="943">
        <v>37228</v>
      </c>
      <c r="F267" s="250"/>
      <c r="G267" s="250">
        <v>70303</v>
      </c>
      <c r="H267" s="250" t="s">
        <v>1580</v>
      </c>
      <c r="I267" s="666" t="s">
        <v>1581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1746</v>
      </c>
      <c r="B268" s="336" t="s">
        <v>1925</v>
      </c>
      <c r="C268" s="6">
        <v>3043401</v>
      </c>
      <c r="D268" s="666" t="s">
        <v>1579</v>
      </c>
      <c r="E268" s="943">
        <v>37228</v>
      </c>
      <c r="F268" s="250"/>
      <c r="G268" s="250">
        <v>70303</v>
      </c>
      <c r="H268" s="250" t="s">
        <v>1580</v>
      </c>
      <c r="I268" s="666" t="s">
        <v>1581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1746</v>
      </c>
      <c r="B269" s="336" t="s">
        <v>1926</v>
      </c>
      <c r="C269" s="6">
        <v>3038201</v>
      </c>
      <c r="D269" s="666" t="s">
        <v>1579</v>
      </c>
      <c r="E269" s="943">
        <v>37228</v>
      </c>
      <c r="F269" s="250"/>
      <c r="G269" s="250">
        <v>70303</v>
      </c>
      <c r="H269" s="250" t="s">
        <v>1580</v>
      </c>
      <c r="I269" s="666" t="s">
        <v>1581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1746</v>
      </c>
      <c r="B270" s="16" t="s">
        <v>1750</v>
      </c>
      <c r="C270" s="6">
        <v>3130401</v>
      </c>
      <c r="D270" s="944" t="s">
        <v>1068</v>
      </c>
      <c r="E270" s="945">
        <v>37257</v>
      </c>
      <c r="F270" s="6"/>
      <c r="G270" s="6">
        <v>71375</v>
      </c>
      <c r="H270" s="6" t="s">
        <v>1069</v>
      </c>
      <c r="I270" s="6" t="s">
        <v>2067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308</v>
      </c>
    </row>
    <row r="271" spans="1:17" s="172" customFormat="1" ht="15" customHeight="1" thickBot="1" x14ac:dyDescent="0.25">
      <c r="A271" s="6" t="s">
        <v>1746</v>
      </c>
      <c r="B271" s="16" t="s">
        <v>1990</v>
      </c>
      <c r="C271" s="6">
        <v>3131001</v>
      </c>
      <c r="D271" s="944" t="s">
        <v>1751</v>
      </c>
      <c r="E271" s="945">
        <v>37257</v>
      </c>
      <c r="F271" s="6"/>
      <c r="G271" s="6">
        <v>71375</v>
      </c>
      <c r="H271" s="6" t="s">
        <v>1069</v>
      </c>
      <c r="I271" s="6" t="s">
        <v>2067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308</v>
      </c>
    </row>
    <row r="272" spans="1:17" s="172" customFormat="1" ht="15" customHeight="1" thickBot="1" x14ac:dyDescent="0.25">
      <c r="A272" s="6" t="s">
        <v>1746</v>
      </c>
      <c r="B272" s="16" t="s">
        <v>1991</v>
      </c>
      <c r="C272" s="6">
        <v>3127401</v>
      </c>
      <c r="D272" s="944" t="s">
        <v>1751</v>
      </c>
      <c r="E272" s="945">
        <v>37257</v>
      </c>
      <c r="F272" s="6"/>
      <c r="G272" s="6">
        <v>71375</v>
      </c>
      <c r="H272" s="6" t="s">
        <v>1069</v>
      </c>
      <c r="I272" s="6" t="s">
        <v>2067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308</v>
      </c>
    </row>
    <row r="273" spans="1:17" s="172" customFormat="1" ht="15" customHeight="1" thickBot="1" x14ac:dyDescent="0.25">
      <c r="A273" s="6" t="s">
        <v>1746</v>
      </c>
      <c r="B273" s="16" t="s">
        <v>1992</v>
      </c>
      <c r="C273" s="6">
        <v>3131101</v>
      </c>
      <c r="D273" s="944" t="s">
        <v>1751</v>
      </c>
      <c r="E273" s="945">
        <v>37257</v>
      </c>
      <c r="F273" s="6"/>
      <c r="G273" s="6">
        <v>71375</v>
      </c>
      <c r="H273" s="6" t="s">
        <v>1069</v>
      </c>
      <c r="I273" s="6" t="s">
        <v>2067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308</v>
      </c>
    </row>
    <row r="274" spans="1:17" s="172" customFormat="1" ht="15" customHeight="1" thickBot="1" x14ac:dyDescent="0.25">
      <c r="A274" s="6" t="s">
        <v>1474</v>
      </c>
      <c r="B274" s="16" t="s">
        <v>1583</v>
      </c>
      <c r="C274" s="6" t="s">
        <v>1474</v>
      </c>
      <c r="D274" s="944" t="s">
        <v>1751</v>
      </c>
      <c r="E274" s="945">
        <v>37257</v>
      </c>
      <c r="F274" s="6"/>
      <c r="G274" s="6">
        <v>71375</v>
      </c>
      <c r="H274" s="6" t="s">
        <v>1069</v>
      </c>
      <c r="I274" s="6" t="s">
        <v>2067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308</v>
      </c>
    </row>
    <row r="275" spans="1:17" s="172" customFormat="1" ht="15" customHeight="1" thickBot="1" x14ac:dyDescent="0.25">
      <c r="A275" s="6" t="s">
        <v>1746</v>
      </c>
      <c r="B275" s="16" t="s">
        <v>1993</v>
      </c>
      <c r="C275" s="6">
        <v>3327701</v>
      </c>
      <c r="D275" s="944" t="s">
        <v>1751</v>
      </c>
      <c r="E275" s="945">
        <v>37257</v>
      </c>
      <c r="F275" s="6"/>
      <c r="G275" s="6">
        <v>71375</v>
      </c>
      <c r="H275" s="6" t="s">
        <v>1069</v>
      </c>
      <c r="I275" s="6" t="s">
        <v>2067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308</v>
      </c>
    </row>
    <row r="276" spans="1:17" s="172" customFormat="1" ht="15" customHeight="1" thickBot="1" x14ac:dyDescent="0.25">
      <c r="A276" s="6" t="s">
        <v>1746</v>
      </c>
      <c r="B276" s="16" t="s">
        <v>1754</v>
      </c>
      <c r="C276" s="6">
        <v>3330401</v>
      </c>
      <c r="D276" s="944" t="s">
        <v>1595</v>
      </c>
      <c r="E276" s="945">
        <v>37257</v>
      </c>
      <c r="F276" s="6"/>
      <c r="G276" s="6">
        <v>71375</v>
      </c>
      <c r="H276" s="6" t="s">
        <v>1069</v>
      </c>
      <c r="I276" s="6" t="s">
        <v>2067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308</v>
      </c>
    </row>
    <row r="277" spans="1:17" ht="15" customHeight="1" thickBot="1" x14ac:dyDescent="0.25">
      <c r="A277" s="6" t="s">
        <v>1746</v>
      </c>
      <c r="B277" s="336" t="s">
        <v>1752</v>
      </c>
      <c r="C277" s="6">
        <v>3225601</v>
      </c>
      <c r="D277" s="666" t="s">
        <v>1753</v>
      </c>
      <c r="E277" s="943">
        <v>37228</v>
      </c>
      <c r="F277" s="250"/>
      <c r="G277" s="250">
        <v>73629</v>
      </c>
      <c r="H277" s="250" t="s">
        <v>1596</v>
      </c>
      <c r="I277" s="250" t="s">
        <v>843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1746</v>
      </c>
      <c r="B278" s="336" t="s">
        <v>1828</v>
      </c>
      <c r="C278" s="6">
        <v>3250501</v>
      </c>
      <c r="D278" s="666" t="s">
        <v>1753</v>
      </c>
      <c r="E278" s="943">
        <v>37228</v>
      </c>
      <c r="F278" s="250"/>
      <c r="G278" s="250">
        <v>73629</v>
      </c>
      <c r="H278" s="250" t="s">
        <v>1596</v>
      </c>
      <c r="I278" s="250" t="s">
        <v>843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1746</v>
      </c>
      <c r="B279" s="336" t="s">
        <v>1929</v>
      </c>
      <c r="C279" s="6">
        <v>3231101</v>
      </c>
      <c r="D279" s="666" t="s">
        <v>1753</v>
      </c>
      <c r="E279" s="943">
        <v>37228</v>
      </c>
      <c r="F279" s="250"/>
      <c r="G279" s="250">
        <v>73629</v>
      </c>
      <c r="H279" s="250" t="s">
        <v>1596</v>
      </c>
      <c r="I279" s="250" t="s">
        <v>843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1746</v>
      </c>
      <c r="B280" s="336" t="s">
        <v>1987</v>
      </c>
      <c r="C280" s="6">
        <v>3325801</v>
      </c>
      <c r="D280" s="944" t="s">
        <v>1597</v>
      </c>
      <c r="E280" s="945">
        <v>37257</v>
      </c>
      <c r="F280" s="6"/>
      <c r="G280" s="1">
        <v>73632</v>
      </c>
      <c r="H280" s="1" t="s">
        <v>1598</v>
      </c>
      <c r="I280" s="1" t="s">
        <v>2066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25">
      <c r="A281" s="1" t="s">
        <v>395</v>
      </c>
      <c r="B281" s="1" t="s">
        <v>407</v>
      </c>
      <c r="C281" s="1">
        <v>3425601</v>
      </c>
      <c r="D281" s="944" t="s">
        <v>1599</v>
      </c>
      <c r="E281" s="945">
        <v>37257</v>
      </c>
      <c r="F281" s="6"/>
      <c r="G281" s="1">
        <v>73632</v>
      </c>
      <c r="H281" s="1" t="s">
        <v>1521</v>
      </c>
      <c r="I281" s="1" t="s">
        <v>2066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25">
      <c r="A282" s="1" t="s">
        <v>395</v>
      </c>
      <c r="B282" s="1" t="s">
        <v>69</v>
      </c>
      <c r="C282" s="1">
        <v>3587701</v>
      </c>
      <c r="D282" s="944" t="s">
        <v>1599</v>
      </c>
      <c r="E282" s="945">
        <v>37257</v>
      </c>
      <c r="F282" s="6"/>
      <c r="G282" s="1">
        <v>73632</v>
      </c>
      <c r="H282" s="1" t="s">
        <v>1521</v>
      </c>
      <c r="I282" s="1" t="s">
        <v>2066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25">
      <c r="A283" s="1" t="s">
        <v>395</v>
      </c>
      <c r="B283" s="1" t="s">
        <v>408</v>
      </c>
      <c r="C283" s="1">
        <v>3241501</v>
      </c>
      <c r="D283" s="944" t="s">
        <v>1599</v>
      </c>
      <c r="E283" s="945">
        <v>37257</v>
      </c>
      <c r="F283" s="6"/>
      <c r="G283" s="1">
        <v>73632</v>
      </c>
      <c r="H283" s="1" t="s">
        <v>1521</v>
      </c>
      <c r="I283" s="1" t="s">
        <v>2066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25">
      <c r="A284" s="1" t="s">
        <v>395</v>
      </c>
      <c r="B284" s="1" t="s">
        <v>409</v>
      </c>
      <c r="C284" s="1">
        <v>3533901</v>
      </c>
      <c r="D284" s="944" t="s">
        <v>1599</v>
      </c>
      <c r="E284" s="945">
        <v>37257</v>
      </c>
      <c r="F284" s="6"/>
      <c r="G284" s="1">
        <v>73632</v>
      </c>
      <c r="H284" s="1" t="s">
        <v>1521</v>
      </c>
      <c r="I284" s="1" t="s">
        <v>2066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25">
      <c r="A285" s="1" t="s">
        <v>395</v>
      </c>
      <c r="B285" s="1" t="s">
        <v>410</v>
      </c>
      <c r="C285" s="1">
        <v>3415201</v>
      </c>
      <c r="D285" s="944" t="s">
        <v>1599</v>
      </c>
      <c r="E285" s="945">
        <v>37257</v>
      </c>
      <c r="F285" s="6"/>
      <c r="G285" s="1">
        <v>73632</v>
      </c>
      <c r="H285" s="1" t="s">
        <v>1521</v>
      </c>
      <c r="I285" s="1" t="s">
        <v>2066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25">
      <c r="A286" s="1" t="s">
        <v>395</v>
      </c>
      <c r="B286" s="1" t="s">
        <v>411</v>
      </c>
      <c r="C286" s="1">
        <v>3133001</v>
      </c>
      <c r="D286" s="944" t="s">
        <v>1599</v>
      </c>
      <c r="E286" s="945">
        <v>37257</v>
      </c>
      <c r="F286" s="6"/>
      <c r="G286" s="1">
        <v>73632</v>
      </c>
      <c r="H286" s="1" t="s">
        <v>1521</v>
      </c>
      <c r="I286" s="1" t="s">
        <v>2066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25">
      <c r="A287" s="6" t="s">
        <v>1746</v>
      </c>
      <c r="B287" s="336" t="s">
        <v>1977</v>
      </c>
      <c r="C287" s="6">
        <v>3130301</v>
      </c>
      <c r="D287" s="944" t="s">
        <v>1599</v>
      </c>
      <c r="E287" s="945">
        <v>37257</v>
      </c>
      <c r="F287" s="6"/>
      <c r="G287" s="1">
        <v>73632</v>
      </c>
      <c r="H287" s="1" t="s">
        <v>1521</v>
      </c>
      <c r="I287" s="1" t="s">
        <v>2066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25">
      <c r="A288" s="6" t="s">
        <v>2006</v>
      </c>
      <c r="B288" s="336" t="s">
        <v>2017</v>
      </c>
      <c r="C288" s="6">
        <v>3394401</v>
      </c>
      <c r="D288" s="944" t="s">
        <v>1599</v>
      </c>
      <c r="E288" s="945">
        <v>37257</v>
      </c>
      <c r="F288" s="6"/>
      <c r="G288" s="1">
        <v>73632</v>
      </c>
      <c r="H288" s="1" t="s">
        <v>1521</v>
      </c>
      <c r="I288" s="1" t="s">
        <v>2066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25">
      <c r="A289" s="6" t="s">
        <v>1746</v>
      </c>
      <c r="B289" s="336" t="s">
        <v>1980</v>
      </c>
      <c r="C289" s="6">
        <v>4243601</v>
      </c>
      <c r="D289" s="944" t="s">
        <v>1599</v>
      </c>
      <c r="E289" s="945">
        <v>37257</v>
      </c>
      <c r="F289" s="6"/>
      <c r="G289" s="1">
        <v>73632</v>
      </c>
      <c r="H289" s="1" t="s">
        <v>1521</v>
      </c>
      <c r="I289" s="1" t="s">
        <v>2066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25">
      <c r="A290" s="149" t="s">
        <v>1718</v>
      </c>
      <c r="B290" s="90" t="s">
        <v>1725</v>
      </c>
      <c r="C290" s="149">
        <v>4156001</v>
      </c>
      <c r="D290" s="944" t="s">
        <v>1599</v>
      </c>
      <c r="E290" s="945">
        <v>37257</v>
      </c>
      <c r="F290" s="6"/>
      <c r="G290" s="1">
        <v>73632</v>
      </c>
      <c r="H290" s="1" t="s">
        <v>1521</v>
      </c>
      <c r="I290" s="1" t="s">
        <v>2066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25">
      <c r="A291" s="1" t="s">
        <v>395</v>
      </c>
      <c r="B291" s="1" t="s">
        <v>412</v>
      </c>
      <c r="C291" s="1">
        <v>3410301</v>
      </c>
      <c r="D291" s="944" t="s">
        <v>1599</v>
      </c>
      <c r="E291" s="945">
        <v>37257</v>
      </c>
      <c r="F291" s="6"/>
      <c r="G291" s="1">
        <v>73632</v>
      </c>
      <c r="H291" s="1" t="s">
        <v>1521</v>
      </c>
      <c r="I291" s="1" t="s">
        <v>2066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25">
      <c r="A292" s="6" t="s">
        <v>1746</v>
      </c>
      <c r="B292" s="336" t="s">
        <v>1955</v>
      </c>
      <c r="C292" s="6">
        <v>3422001</v>
      </c>
      <c r="D292" s="6" t="s">
        <v>1956</v>
      </c>
      <c r="E292" s="941" t="s">
        <v>2046</v>
      </c>
      <c r="F292" s="6"/>
      <c r="G292" s="1">
        <v>74123</v>
      </c>
      <c r="H292" s="1" t="s">
        <v>1600</v>
      </c>
      <c r="I292" s="1" t="s">
        <v>1064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25">
      <c r="A293" s="6" t="s">
        <v>1474</v>
      </c>
      <c r="B293" s="336" t="s">
        <v>1601</v>
      </c>
      <c r="C293" s="6" t="s">
        <v>1474</v>
      </c>
      <c r="D293" s="16" t="s">
        <v>1602</v>
      </c>
      <c r="E293" s="941" t="s">
        <v>2046</v>
      </c>
      <c r="F293" s="444"/>
      <c r="G293" s="444">
        <v>76053</v>
      </c>
      <c r="H293" s="444" t="s">
        <v>1467</v>
      </c>
      <c r="I293" s="445" t="s">
        <v>1603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1474</v>
      </c>
      <c r="B294" s="336" t="s">
        <v>1604</v>
      </c>
      <c r="C294" s="6" t="s">
        <v>1474</v>
      </c>
      <c r="D294" s="16" t="s">
        <v>1602</v>
      </c>
      <c r="E294" s="941" t="s">
        <v>2046</v>
      </c>
      <c r="F294" s="444"/>
      <c r="G294" s="444">
        <v>76053</v>
      </c>
      <c r="H294" s="444" t="s">
        <v>1467</v>
      </c>
      <c r="I294" s="445" t="s">
        <v>1603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1474</v>
      </c>
      <c r="B295" s="336" t="s">
        <v>1605</v>
      </c>
      <c r="C295" s="6" t="s">
        <v>1474</v>
      </c>
      <c r="D295" s="16" t="s">
        <v>1602</v>
      </c>
      <c r="E295" s="941" t="s">
        <v>2046</v>
      </c>
      <c r="F295" s="444"/>
      <c r="G295" s="444">
        <v>76053</v>
      </c>
      <c r="H295" s="444" t="s">
        <v>1467</v>
      </c>
      <c r="I295" s="445" t="s">
        <v>1603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1474</v>
      </c>
      <c r="B296" s="336" t="s">
        <v>1606</v>
      </c>
      <c r="C296" s="6" t="s">
        <v>1474</v>
      </c>
      <c r="D296" s="16" t="s">
        <v>1602</v>
      </c>
      <c r="E296" s="941" t="s">
        <v>2046</v>
      </c>
      <c r="F296" s="444"/>
      <c r="G296" s="444">
        <v>76053</v>
      </c>
      <c r="H296" s="444" t="s">
        <v>1467</v>
      </c>
      <c r="I296" s="445" t="s">
        <v>1603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1474</v>
      </c>
      <c r="B297" s="336" t="s">
        <v>1607</v>
      </c>
      <c r="C297" s="6" t="s">
        <v>1474</v>
      </c>
      <c r="D297" s="16" t="s">
        <v>1602</v>
      </c>
      <c r="E297" s="941" t="s">
        <v>2046</v>
      </c>
      <c r="F297" s="444"/>
      <c r="G297" s="444">
        <v>76053</v>
      </c>
      <c r="H297" s="444" t="s">
        <v>1467</v>
      </c>
      <c r="I297" s="445" t="s">
        <v>1603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1474</v>
      </c>
      <c r="B298" s="336" t="s">
        <v>1608</v>
      </c>
      <c r="C298" s="6" t="s">
        <v>1474</v>
      </c>
      <c r="D298" s="16" t="s">
        <v>1602</v>
      </c>
      <c r="E298" s="941" t="s">
        <v>2046</v>
      </c>
      <c r="F298" s="444"/>
      <c r="G298" s="444">
        <v>76053</v>
      </c>
      <c r="H298" s="444" t="s">
        <v>1467</v>
      </c>
      <c r="I298" s="445" t="s">
        <v>1603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1474</v>
      </c>
      <c r="B299" s="336" t="s">
        <v>1609</v>
      </c>
      <c r="C299" s="6" t="s">
        <v>1474</v>
      </c>
      <c r="D299" s="16" t="s">
        <v>1602</v>
      </c>
      <c r="E299" s="941" t="s">
        <v>2046</v>
      </c>
      <c r="F299" s="444"/>
      <c r="G299" s="444">
        <v>76053</v>
      </c>
      <c r="H299" s="444" t="s">
        <v>1467</v>
      </c>
      <c r="I299" s="445" t="s">
        <v>1603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1474</v>
      </c>
      <c r="B300" s="336" t="s">
        <v>1610</v>
      </c>
      <c r="C300" s="6" t="s">
        <v>1474</v>
      </c>
      <c r="D300" s="16" t="s">
        <v>1602</v>
      </c>
      <c r="E300" s="941" t="s">
        <v>2046</v>
      </c>
      <c r="F300" s="444"/>
      <c r="G300" s="444">
        <v>76053</v>
      </c>
      <c r="H300" s="444" t="s">
        <v>1467</v>
      </c>
      <c r="I300" s="445" t="s">
        <v>1603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1474</v>
      </c>
      <c r="B301" s="336" t="s">
        <v>1611</v>
      </c>
      <c r="C301" s="6" t="s">
        <v>1474</v>
      </c>
      <c r="D301" s="16" t="s">
        <v>1602</v>
      </c>
      <c r="E301" s="941" t="s">
        <v>2046</v>
      </c>
      <c r="F301" s="444"/>
      <c r="G301" s="444">
        <v>76053</v>
      </c>
      <c r="H301" s="444" t="s">
        <v>1467</v>
      </c>
      <c r="I301" s="445" t="s">
        <v>1603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1718</v>
      </c>
      <c r="B302" s="137" t="s">
        <v>1720</v>
      </c>
      <c r="C302" s="6">
        <v>4315601</v>
      </c>
      <c r="D302" s="937" t="s">
        <v>1612</v>
      </c>
      <c r="E302" s="941" t="s">
        <v>2046</v>
      </c>
      <c r="F302" s="236"/>
      <c r="G302" s="137">
        <v>76053</v>
      </c>
      <c r="H302" s="137" t="s">
        <v>1467</v>
      </c>
      <c r="I302" s="381" t="s">
        <v>1603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25">
      <c r="A303" s="6" t="s">
        <v>1729</v>
      </c>
      <c r="B303" s="336" t="s">
        <v>1736</v>
      </c>
      <c r="C303" s="6">
        <v>2095501</v>
      </c>
      <c r="D303" s="6" t="s">
        <v>2078</v>
      </c>
      <c r="E303" s="941" t="s">
        <v>2046</v>
      </c>
      <c r="F303" s="6"/>
      <c r="G303" s="1">
        <v>76198</v>
      </c>
      <c r="H303" s="1" t="s">
        <v>1488</v>
      </c>
      <c r="I303" s="1" t="s">
        <v>2064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25">
      <c r="A304" s="6" t="s">
        <v>1746</v>
      </c>
      <c r="B304" s="336" t="s">
        <v>1975</v>
      </c>
      <c r="C304" s="6">
        <v>3127501</v>
      </c>
      <c r="D304" s="6" t="s">
        <v>1976</v>
      </c>
      <c r="E304" s="941" t="s">
        <v>2046</v>
      </c>
      <c r="F304" s="6"/>
      <c r="G304" s="1">
        <v>77665</v>
      </c>
      <c r="H304" s="1" t="s">
        <v>1613</v>
      </c>
      <c r="I304" s="1" t="s">
        <v>1614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25">
      <c r="A305" s="6" t="s">
        <v>1746</v>
      </c>
      <c r="B305" s="336" t="s">
        <v>1823</v>
      </c>
      <c r="C305" s="6">
        <v>3402401</v>
      </c>
      <c r="D305" s="308" t="s">
        <v>2114</v>
      </c>
      <c r="E305" s="941" t="s">
        <v>2046</v>
      </c>
      <c r="F305" s="712" t="s">
        <v>1825</v>
      </c>
      <c r="G305" s="1">
        <v>32469</v>
      </c>
      <c r="H305" s="1" t="s">
        <v>1515</v>
      </c>
      <c r="I305" s="1" t="s">
        <v>2067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25">
      <c r="A306" s="1" t="s">
        <v>657</v>
      </c>
      <c r="B306" s="1" t="s">
        <v>705</v>
      </c>
      <c r="C306" s="224">
        <v>3245701</v>
      </c>
      <c r="D306" s="6" t="s">
        <v>706</v>
      </c>
      <c r="E306" s="941" t="s">
        <v>2046</v>
      </c>
      <c r="F306" s="6" t="s">
        <v>706</v>
      </c>
      <c r="G306" s="224">
        <v>212365</v>
      </c>
      <c r="H306" s="224"/>
      <c r="I306" s="252" t="s">
        <v>819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25">
      <c r="A307" s="6" t="s">
        <v>1746</v>
      </c>
      <c r="B307" s="336" t="s">
        <v>1819</v>
      </c>
      <c r="C307" s="6">
        <v>4366901</v>
      </c>
      <c r="D307" s="668" t="s">
        <v>1615</v>
      </c>
      <c r="E307" s="943" t="s">
        <v>930</v>
      </c>
      <c r="F307" s="16"/>
      <c r="G307" s="336">
        <v>64327</v>
      </c>
      <c r="H307" s="336" t="s">
        <v>1616</v>
      </c>
      <c r="I307" s="16" t="s">
        <v>1617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25">
      <c r="A308" s="6" t="s">
        <v>1474</v>
      </c>
      <c r="B308" s="336" t="s">
        <v>1618</v>
      </c>
      <c r="C308" s="6" t="s">
        <v>1474</v>
      </c>
      <c r="D308" s="944" t="s">
        <v>1912</v>
      </c>
      <c r="E308" s="945">
        <v>37257</v>
      </c>
      <c r="F308" s="6"/>
      <c r="G308" s="1">
        <v>82500</v>
      </c>
      <c r="H308" s="1" t="s">
        <v>1087</v>
      </c>
      <c r="I308" s="1" t="s">
        <v>1619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25">
      <c r="A309" s="6" t="s">
        <v>1746</v>
      </c>
      <c r="B309" s="336" t="s">
        <v>1911</v>
      </c>
      <c r="C309" s="6">
        <v>3234701</v>
      </c>
      <c r="D309" s="944" t="s">
        <v>1912</v>
      </c>
      <c r="E309" s="945">
        <v>37257</v>
      </c>
      <c r="F309" s="6"/>
      <c r="G309" s="1">
        <v>82500</v>
      </c>
      <c r="H309" s="1" t="s">
        <v>1087</v>
      </c>
      <c r="I309" s="1" t="s">
        <v>1619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25">
      <c r="A310" s="6" t="s">
        <v>2006</v>
      </c>
      <c r="B310" s="336" t="s">
        <v>2011</v>
      </c>
      <c r="C310" s="6">
        <v>3514402</v>
      </c>
      <c r="D310" s="944" t="s">
        <v>1912</v>
      </c>
      <c r="E310" s="945">
        <v>37257</v>
      </c>
      <c r="F310" s="6"/>
      <c r="G310" s="1">
        <v>82500</v>
      </c>
      <c r="H310" s="1" t="s">
        <v>1087</v>
      </c>
      <c r="I310" s="1" t="s">
        <v>1619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25">
      <c r="A311" s="6" t="s">
        <v>1746</v>
      </c>
      <c r="B311" s="336" t="s">
        <v>1971</v>
      </c>
      <c r="C311" s="6">
        <v>4044101</v>
      </c>
      <c r="D311" s="944" t="s">
        <v>1912</v>
      </c>
      <c r="E311" s="945">
        <v>37257</v>
      </c>
      <c r="F311" s="6"/>
      <c r="G311" s="1">
        <v>82500</v>
      </c>
      <c r="H311" s="1" t="s">
        <v>1087</v>
      </c>
      <c r="I311" s="1" t="s">
        <v>1619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25">
      <c r="A312" s="6" t="s">
        <v>1746</v>
      </c>
      <c r="B312" s="336" t="s">
        <v>1972</v>
      </c>
      <c r="C312" s="6">
        <v>3007601</v>
      </c>
      <c r="D312" s="944" t="s">
        <v>1912</v>
      </c>
      <c r="E312" s="945">
        <v>37257</v>
      </c>
      <c r="F312" s="6"/>
      <c r="G312" s="1">
        <v>82500</v>
      </c>
      <c r="H312" s="1" t="s">
        <v>1087</v>
      </c>
      <c r="I312" s="1" t="s">
        <v>1619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25">
      <c r="A313" s="6" t="s">
        <v>1746</v>
      </c>
      <c r="B313" s="336" t="s">
        <v>1973</v>
      </c>
      <c r="C313" s="6">
        <v>3427701</v>
      </c>
      <c r="D313" s="944" t="s">
        <v>1912</v>
      </c>
      <c r="E313" s="945">
        <v>37257</v>
      </c>
      <c r="F313" s="6"/>
      <c r="G313" s="1">
        <v>82500</v>
      </c>
      <c r="H313" s="1" t="s">
        <v>1087</v>
      </c>
      <c r="I313" s="1" t="s">
        <v>1619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25">
      <c r="A314" s="6" t="s">
        <v>1746</v>
      </c>
      <c r="B314" s="336" t="s">
        <v>1952</v>
      </c>
      <c r="C314" s="6">
        <v>4324601</v>
      </c>
      <c r="D314" s="666" t="s">
        <v>1953</v>
      </c>
      <c r="E314" s="943">
        <v>37228</v>
      </c>
      <c r="F314" s="6"/>
      <c r="G314" s="1">
        <v>83231</v>
      </c>
      <c r="H314" s="1" t="s">
        <v>1620</v>
      </c>
      <c r="I314" s="1" t="s">
        <v>1170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25">
      <c r="A315" s="6" t="s">
        <v>1474</v>
      </c>
      <c r="B315" s="336" t="s">
        <v>1621</v>
      </c>
      <c r="C315" s="6" t="s">
        <v>1474</v>
      </c>
      <c r="D315" s="16" t="s">
        <v>1622</v>
      </c>
      <c r="E315" s="941" t="s">
        <v>2046</v>
      </c>
      <c r="F315" s="16"/>
      <c r="G315" s="336">
        <v>83849</v>
      </c>
      <c r="H315" s="336" t="s">
        <v>1623</v>
      </c>
      <c r="I315" s="137" t="s">
        <v>1624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25">
      <c r="A316" s="6" t="s">
        <v>1474</v>
      </c>
      <c r="B316" s="336" t="s">
        <v>1625</v>
      </c>
      <c r="C316" s="6" t="s">
        <v>1474</v>
      </c>
      <c r="D316" s="16" t="s">
        <v>1626</v>
      </c>
      <c r="E316" s="941" t="s">
        <v>2046</v>
      </c>
      <c r="F316" s="16"/>
      <c r="G316" s="336">
        <v>83849</v>
      </c>
      <c r="H316" s="336" t="s">
        <v>1623</v>
      </c>
      <c r="I316" s="137" t="s">
        <v>1624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25">
      <c r="A317" s="6" t="s">
        <v>1474</v>
      </c>
      <c r="B317" s="336" t="s">
        <v>1627</v>
      </c>
      <c r="C317" s="6" t="s">
        <v>1474</v>
      </c>
      <c r="D317" s="16" t="s">
        <v>1628</v>
      </c>
      <c r="E317" s="941" t="s">
        <v>2046</v>
      </c>
      <c r="F317" s="16"/>
      <c r="G317" s="336">
        <v>83849</v>
      </c>
      <c r="H317" s="336" t="s">
        <v>1623</v>
      </c>
      <c r="I317" s="137" t="s">
        <v>1624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25">
      <c r="A318" s="6" t="s">
        <v>1474</v>
      </c>
      <c r="B318" s="336" t="s">
        <v>1629</v>
      </c>
      <c r="C318" s="6" t="s">
        <v>1474</v>
      </c>
      <c r="D318" s="16" t="s">
        <v>1628</v>
      </c>
      <c r="E318" s="941" t="s">
        <v>2046</v>
      </c>
      <c r="F318" s="16"/>
      <c r="G318" s="336">
        <v>83849</v>
      </c>
      <c r="H318" s="336" t="s">
        <v>1623</v>
      </c>
      <c r="I318" s="137" t="s">
        <v>1624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25">
      <c r="A319" s="6" t="s">
        <v>1718</v>
      </c>
      <c r="B319" s="1" t="s">
        <v>1719</v>
      </c>
      <c r="C319" s="6">
        <v>3557501</v>
      </c>
      <c r="D319" s="6" t="s">
        <v>855</v>
      </c>
      <c r="E319" s="941" t="s">
        <v>2046</v>
      </c>
      <c r="F319" s="1"/>
      <c r="G319" s="1">
        <v>83231</v>
      </c>
      <c r="H319" s="1" t="s">
        <v>1620</v>
      </c>
      <c r="I319" s="666" t="s">
        <v>1630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25">
      <c r="A320" s="6" t="s">
        <v>1718</v>
      </c>
      <c r="B320" s="1" t="s">
        <v>1722</v>
      </c>
      <c r="C320" s="6">
        <v>4348401</v>
      </c>
      <c r="D320" s="6" t="s">
        <v>855</v>
      </c>
      <c r="E320" s="941" t="s">
        <v>2046</v>
      </c>
      <c r="F320" s="1"/>
      <c r="G320" s="1">
        <v>83231</v>
      </c>
      <c r="H320" s="1" t="s">
        <v>1620</v>
      </c>
      <c r="I320" s="666" t="s">
        <v>1630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25">
      <c r="A321" s="6" t="s">
        <v>1474</v>
      </c>
      <c r="B321" s="336" t="s">
        <v>1631</v>
      </c>
      <c r="C321" s="6" t="s">
        <v>1474</v>
      </c>
      <c r="D321" s="308" t="s">
        <v>1186</v>
      </c>
      <c r="E321" s="941" t="s">
        <v>2046</v>
      </c>
      <c r="F321" s="308"/>
      <c r="G321" s="1">
        <v>91923</v>
      </c>
      <c r="H321" s="1" t="s">
        <v>1099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1474</v>
      </c>
      <c r="B322" s="336" t="s">
        <v>1632</v>
      </c>
      <c r="C322" s="6" t="s">
        <v>1474</v>
      </c>
      <c r="D322" s="308" t="s">
        <v>1186</v>
      </c>
      <c r="E322" s="941" t="s">
        <v>2046</v>
      </c>
      <c r="F322" s="308"/>
      <c r="G322" s="1">
        <v>91923</v>
      </c>
      <c r="H322" s="1" t="s">
        <v>1099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1474</v>
      </c>
      <c r="B323" s="336" t="s">
        <v>1634</v>
      </c>
      <c r="C323" s="6" t="s">
        <v>1474</v>
      </c>
      <c r="D323" s="308" t="s">
        <v>1186</v>
      </c>
      <c r="E323" s="941" t="s">
        <v>2046</v>
      </c>
      <c r="F323" s="308"/>
      <c r="G323" s="1">
        <v>91923</v>
      </c>
      <c r="H323" s="1" t="s">
        <v>1099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1474</v>
      </c>
      <c r="B324" s="336">
        <v>5168401</v>
      </c>
      <c r="C324" s="6" t="s">
        <v>1474</v>
      </c>
      <c r="D324" s="308" t="s">
        <v>1186</v>
      </c>
      <c r="E324" s="941" t="s">
        <v>2046</v>
      </c>
      <c r="F324" s="308"/>
      <c r="G324" s="1">
        <v>91923</v>
      </c>
      <c r="H324" s="1" t="s">
        <v>1099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1474</v>
      </c>
      <c r="B325" s="336" t="s">
        <v>1635</v>
      </c>
      <c r="C325" s="6" t="s">
        <v>1474</v>
      </c>
      <c r="D325" s="308" t="s">
        <v>1186</v>
      </c>
      <c r="E325" s="941" t="s">
        <v>2046</v>
      </c>
      <c r="F325" s="308"/>
      <c r="G325" s="1">
        <v>91923</v>
      </c>
      <c r="H325" s="1" t="s">
        <v>1099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1474</v>
      </c>
      <c r="B326" s="336" t="s">
        <v>1642</v>
      </c>
      <c r="C326" s="6" t="s">
        <v>1474</v>
      </c>
      <c r="D326" s="308" t="s">
        <v>1186</v>
      </c>
      <c r="E326" s="941" t="s">
        <v>2046</v>
      </c>
      <c r="F326" s="308"/>
      <c r="G326" s="1">
        <v>91923</v>
      </c>
      <c r="H326" s="1" t="s">
        <v>1099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1746</v>
      </c>
      <c r="B327" s="336" t="s">
        <v>1826</v>
      </c>
      <c r="C327" s="6">
        <v>3190601</v>
      </c>
      <c r="D327" s="666" t="s">
        <v>1827</v>
      </c>
      <c r="E327" s="943">
        <v>37228</v>
      </c>
      <c r="F327" s="6"/>
      <c r="G327" s="1">
        <v>91921</v>
      </c>
      <c r="H327" s="1" t="s">
        <v>1643</v>
      </c>
      <c r="I327" s="1" t="s">
        <v>1479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25">
      <c r="A328" s="6" t="s">
        <v>1474</v>
      </c>
      <c r="B328" s="336" t="s">
        <v>2012</v>
      </c>
      <c r="C328" s="6" t="s">
        <v>1474</v>
      </c>
      <c r="D328" s="16" t="s">
        <v>2013</v>
      </c>
      <c r="E328" s="941" t="s">
        <v>2046</v>
      </c>
      <c r="F328" s="355"/>
      <c r="G328" s="336">
        <v>91919</v>
      </c>
      <c r="H328" s="336" t="s">
        <v>1644</v>
      </c>
      <c r="I328" s="336" t="s">
        <v>2070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25">
      <c r="A329" s="6" t="s">
        <v>1729</v>
      </c>
      <c r="B329" s="336" t="s">
        <v>1730</v>
      </c>
      <c r="C329" s="6">
        <v>2062201</v>
      </c>
      <c r="D329" s="6" t="s">
        <v>1731</v>
      </c>
      <c r="E329" s="941" t="s">
        <v>2046</v>
      </c>
      <c r="F329" s="6"/>
      <c r="G329" s="1">
        <v>92796</v>
      </c>
      <c r="H329" s="1" t="s">
        <v>1645</v>
      </c>
      <c r="I329" s="1" t="s">
        <v>2064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25">
      <c r="A330" s="1" t="s">
        <v>395</v>
      </c>
      <c r="B330" s="1" t="s">
        <v>413</v>
      </c>
      <c r="C330" s="1">
        <v>4244501</v>
      </c>
      <c r="D330" s="944" t="s">
        <v>414</v>
      </c>
      <c r="E330" s="945">
        <v>37257</v>
      </c>
      <c r="F330" s="187" t="s">
        <v>1105</v>
      </c>
      <c r="G330" s="1">
        <v>92796</v>
      </c>
      <c r="H330" s="1" t="s">
        <v>1645</v>
      </c>
      <c r="I330" s="16" t="s">
        <v>1071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25">
      <c r="A331" s="1" t="s">
        <v>395</v>
      </c>
      <c r="B331" s="1" t="s">
        <v>415</v>
      </c>
      <c r="C331" s="1">
        <v>3425301</v>
      </c>
      <c r="D331" s="944" t="s">
        <v>414</v>
      </c>
      <c r="E331" s="945">
        <v>37257</v>
      </c>
      <c r="F331" s="187" t="s">
        <v>1105</v>
      </c>
      <c r="G331" s="1">
        <v>92796</v>
      </c>
      <c r="H331" s="1" t="s">
        <v>1645</v>
      </c>
      <c r="I331" s="16" t="s">
        <v>1071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709</v>
      </c>
    </row>
    <row r="3" spans="1:18" x14ac:dyDescent="0.2">
      <c r="A3" s="145" t="s">
        <v>608</v>
      </c>
      <c r="B3" s="145"/>
      <c r="C3" s="452" t="s">
        <v>1684</v>
      </c>
    </row>
    <row r="5" spans="1:18" x14ac:dyDescent="0.2">
      <c r="A5" t="s">
        <v>2041</v>
      </c>
      <c r="D5" s="253" t="s">
        <v>821</v>
      </c>
      <c r="E5" s="254"/>
      <c r="F5" s="254"/>
      <c r="G5" s="255">
        <f>+CNG!$M$2</f>
        <v>2.2000000000000002</v>
      </c>
    </row>
    <row r="6" spans="1:18" x14ac:dyDescent="0.2">
      <c r="A6" t="s">
        <v>822</v>
      </c>
      <c r="C6" s="22" t="s">
        <v>2060</v>
      </c>
      <c r="D6" s="22" t="s">
        <v>2049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2121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782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1741</v>
      </c>
      <c r="E15" s="650" t="s">
        <v>2031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1742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822</v>
      </c>
      <c r="C18" s="22" t="s">
        <v>2060</v>
      </c>
      <c r="D18" s="22" t="s">
        <v>2049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2121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661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2165</v>
      </c>
      <c r="E26" s="452" t="s">
        <v>1684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823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822</v>
      </c>
      <c r="C29" s="22" t="s">
        <v>2060</v>
      </c>
      <c r="D29" s="22" t="s">
        <v>2049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2121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926</v>
      </c>
      <c r="B35" s="74"/>
      <c r="C35" t="s">
        <v>840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927</v>
      </c>
      <c r="E36" s="553"/>
      <c r="F36" s="452" t="s">
        <v>1684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829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822</v>
      </c>
      <c r="C39" s="22" t="s">
        <v>2060</v>
      </c>
      <c r="D39" s="22" t="s">
        <v>2049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2121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1946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842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943</v>
      </c>
      <c r="D48" s="145"/>
      <c r="E48" s="452" t="s">
        <v>2167</v>
      </c>
      <c r="G48" s="154"/>
    </row>
    <row r="49" spans="1:11" x14ac:dyDescent="0.2">
      <c r="E49" s="138" t="s">
        <v>1947</v>
      </c>
      <c r="F49" s="139"/>
      <c r="H49" s="255">
        <f>+CNG!$M$2-0.02</f>
        <v>2.1800000000000002</v>
      </c>
    </row>
    <row r="50" spans="1:11" x14ac:dyDescent="0.2">
      <c r="H50" s="154"/>
    </row>
    <row r="51" spans="1:11" x14ac:dyDescent="0.2">
      <c r="A51" t="s">
        <v>2118</v>
      </c>
      <c r="C51" t="s">
        <v>2060</v>
      </c>
      <c r="D51" t="s">
        <v>2081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2121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324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1055</v>
      </c>
      <c r="D60" s="145"/>
      <c r="E60" s="553" t="s">
        <v>2077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1056</v>
      </c>
      <c r="D61" s="145"/>
      <c r="E61" s="553" t="s">
        <v>2077</v>
      </c>
      <c r="G61" s="154"/>
      <c r="J61" s="4"/>
    </row>
    <row r="62" spans="1:11" x14ac:dyDescent="0.2">
      <c r="A62" s="143"/>
      <c r="E62" s="138" t="s">
        <v>1833</v>
      </c>
      <c r="F62" s="139"/>
      <c r="H62" s="255">
        <f>+CNG!$M$2*0.99</f>
        <v>2.1779999999999999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2118</v>
      </c>
      <c r="C64" t="s">
        <v>2060</v>
      </c>
      <c r="D64" t="s">
        <v>2081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2121</v>
      </c>
      <c r="K67" s="4"/>
    </row>
    <row r="68" spans="1:18" x14ac:dyDescent="0.2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1478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91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823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822</v>
      </c>
      <c r="C76" s="22" t="s">
        <v>2060</v>
      </c>
      <c r="D76" s="22" t="s">
        <v>2049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2121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785</v>
      </c>
    </row>
    <row r="82" spans="1:10" x14ac:dyDescent="0.2">
      <c r="F82" s="452" t="s">
        <v>1684</v>
      </c>
    </row>
    <row r="83" spans="1:10" x14ac:dyDescent="0.2">
      <c r="A83" t="s">
        <v>2155</v>
      </c>
      <c r="B83">
        <v>3.03</v>
      </c>
      <c r="C83" s="22" t="s">
        <v>824</v>
      </c>
      <c r="E83" s="253" t="s">
        <v>821</v>
      </c>
      <c r="F83" s="254"/>
      <c r="G83" s="254"/>
      <c r="H83" s="255">
        <f>+CNG!$M$2</f>
        <v>2.2000000000000002</v>
      </c>
    </row>
    <row r="85" spans="1:10" x14ac:dyDescent="0.2">
      <c r="A85" t="s">
        <v>2118</v>
      </c>
      <c r="C85" s="226" t="s">
        <v>2060</v>
      </c>
      <c r="D85" s="226" t="s">
        <v>2081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2121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1701</v>
      </c>
      <c r="D92" s="765" t="s">
        <v>1684</v>
      </c>
      <c r="E92" s="22"/>
    </row>
    <row r="93" spans="1:10" x14ac:dyDescent="0.2">
      <c r="C93" s="766" t="s">
        <v>1637</v>
      </c>
      <c r="D93" s="750"/>
      <c r="E93" s="750"/>
      <c r="F93" s="750"/>
      <c r="G93" s="750" t="s">
        <v>1639</v>
      </c>
      <c r="H93">
        <v>9000</v>
      </c>
      <c r="I93">
        <v>2.95</v>
      </c>
      <c r="J93" t="s">
        <v>1640</v>
      </c>
    </row>
    <row r="94" spans="1:10" x14ac:dyDescent="0.2">
      <c r="A94">
        <v>0</v>
      </c>
      <c r="B94">
        <v>2.86</v>
      </c>
      <c r="C94" s="766" t="s">
        <v>1638</v>
      </c>
      <c r="D94" s="750"/>
      <c r="E94" s="750"/>
      <c r="F94" s="750"/>
      <c r="G94" s="750" t="s">
        <v>1639</v>
      </c>
      <c r="H94">
        <v>8000</v>
      </c>
      <c r="I94">
        <v>2.62</v>
      </c>
      <c r="J94" s="496" t="s">
        <v>1640</v>
      </c>
    </row>
    <row r="95" spans="1:10" x14ac:dyDescent="0.2">
      <c r="A95">
        <v>0</v>
      </c>
      <c r="B95">
        <v>3.16</v>
      </c>
      <c r="C95" s="766" t="s">
        <v>1715</v>
      </c>
      <c r="D95" s="750"/>
      <c r="E95" s="750"/>
      <c r="F95" s="750"/>
      <c r="G95" s="750" t="s">
        <v>1639</v>
      </c>
      <c r="H95">
        <v>11000</v>
      </c>
      <c r="I95">
        <v>3.2</v>
      </c>
      <c r="J95" t="s">
        <v>1641</v>
      </c>
    </row>
    <row r="97" spans="1:11" x14ac:dyDescent="0.2">
      <c r="D97" s="253" t="s">
        <v>821</v>
      </c>
      <c r="E97" s="254"/>
      <c r="F97" s="254"/>
      <c r="G97" s="425"/>
      <c r="H97" s="255">
        <f>+CNG!$M$2</f>
        <v>2.2000000000000002</v>
      </c>
    </row>
    <row r="98" spans="1:11" x14ac:dyDescent="0.2">
      <c r="A98" t="s">
        <v>822</v>
      </c>
      <c r="C98" s="22" t="s">
        <v>2060</v>
      </c>
      <c r="D98" s="22" t="s">
        <v>2049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2121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1057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1055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1056</v>
      </c>
      <c r="D108" s="145"/>
      <c r="E108" s="553"/>
      <c r="G108" s="154"/>
      <c r="J108" s="4"/>
    </row>
    <row r="109" spans="1:11" x14ac:dyDescent="0.2">
      <c r="A109" s="143"/>
      <c r="E109" s="138" t="s">
        <v>1833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2118</v>
      </c>
      <c r="C111" t="s">
        <v>2060</v>
      </c>
      <c r="D111" t="s">
        <v>2081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2121</v>
      </c>
      <c r="K114" s="4"/>
    </row>
    <row r="115" spans="1:11" x14ac:dyDescent="0.2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1702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514</v>
      </c>
      <c r="F119" s="74"/>
    </row>
    <row r="120" spans="1:11" x14ac:dyDescent="0.2">
      <c r="A120">
        <v>2500</v>
      </c>
      <c r="B120">
        <v>4.16</v>
      </c>
      <c r="C120" s="554" t="s">
        <v>634</v>
      </c>
      <c r="D120" s="553"/>
      <c r="E120" s="253" t="s">
        <v>1704</v>
      </c>
      <c r="F120" s="254"/>
      <c r="G120" s="254"/>
      <c r="H120" s="255">
        <f>+CNG!$M$2*0.99</f>
        <v>2.1779999999999999</v>
      </c>
    </row>
    <row r="121" spans="1:11" x14ac:dyDescent="0.2">
      <c r="C121" s="22"/>
    </row>
    <row r="122" spans="1:11" x14ac:dyDescent="0.2">
      <c r="A122" t="s">
        <v>2118</v>
      </c>
      <c r="C122" s="226" t="s">
        <v>2060</v>
      </c>
      <c r="D122" s="226" t="s">
        <v>2081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2121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2035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1684</v>
      </c>
      <c r="J129" s="4"/>
    </row>
    <row r="130" spans="1:10" x14ac:dyDescent="0.2">
      <c r="A130" t="s">
        <v>1706</v>
      </c>
      <c r="B130">
        <v>5.9850000000000003</v>
      </c>
      <c r="C130" s="22" t="s">
        <v>158</v>
      </c>
      <c r="E130" s="253" t="s">
        <v>1708</v>
      </c>
      <c r="F130" s="254"/>
      <c r="G130" s="254"/>
      <c r="H130" s="669">
        <f>+CNG!$M$2</f>
        <v>2.2000000000000002</v>
      </c>
      <c r="J130" s="4"/>
    </row>
    <row r="131" spans="1:10" x14ac:dyDescent="0.2">
      <c r="C131" s="22"/>
      <c r="J131" s="4"/>
    </row>
    <row r="132" spans="1:10" x14ac:dyDescent="0.2">
      <c r="A132" t="s">
        <v>2118</v>
      </c>
      <c r="C132" s="226" t="s">
        <v>2060</v>
      </c>
      <c r="D132" s="226" t="s">
        <v>2081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2121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1705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1684</v>
      </c>
    </row>
    <row r="142" spans="1:10" x14ac:dyDescent="0.2">
      <c r="A142" t="s">
        <v>1706</v>
      </c>
      <c r="B142">
        <v>3.16</v>
      </c>
      <c r="C142" s="766" t="s">
        <v>1707</v>
      </c>
      <c r="D142" s="750"/>
      <c r="E142" s="253" t="s">
        <v>1708</v>
      </c>
      <c r="F142" s="254"/>
      <c r="G142" s="254"/>
      <c r="H142" s="669">
        <f>+CNG!$M$2</f>
        <v>2.2000000000000002</v>
      </c>
    </row>
    <row r="143" spans="1:10" x14ac:dyDescent="0.2">
      <c r="C143" s="22"/>
    </row>
    <row r="144" spans="1:10" x14ac:dyDescent="0.2">
      <c r="A144" t="s">
        <v>2118</v>
      </c>
      <c r="C144" s="226" t="s">
        <v>2060</v>
      </c>
      <c r="D144" s="226" t="s">
        <v>2081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2121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1471</v>
      </c>
      <c r="B151" s="409"/>
      <c r="C151" s="911" t="s">
        <v>308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830</v>
      </c>
    </row>
    <row r="153" spans="1:12" x14ac:dyDescent="0.2">
      <c r="A153" t="s">
        <v>1706</v>
      </c>
      <c r="B153">
        <v>5.05</v>
      </c>
      <c r="C153" s="22" t="s">
        <v>828</v>
      </c>
      <c r="E153" s="253" t="s">
        <v>829</v>
      </c>
      <c r="F153" s="254"/>
      <c r="G153" s="254"/>
      <c r="H153" s="255">
        <f>+CNG!$M$2</f>
        <v>2.2000000000000002</v>
      </c>
      <c r="J153" s="494">
        <v>2.86</v>
      </c>
      <c r="K153" s="592" t="s">
        <v>1709</v>
      </c>
      <c r="L153" s="494"/>
    </row>
    <row r="154" spans="1:12" x14ac:dyDescent="0.2">
      <c r="C154" s="22"/>
    </row>
    <row r="155" spans="1:12" x14ac:dyDescent="0.2">
      <c r="A155" t="s">
        <v>2118</v>
      </c>
      <c r="C155" s="226" t="s">
        <v>2060</v>
      </c>
      <c r="D155" s="226" t="s">
        <v>2081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2121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841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1684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842</v>
      </c>
      <c r="D164" s="4"/>
      <c r="E164" s="253" t="s">
        <v>821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2118</v>
      </c>
      <c r="C166" s="226" t="s">
        <v>2060</v>
      </c>
      <c r="D166" s="226" t="s">
        <v>2081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2121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1451</v>
      </c>
      <c r="C172" s="729" t="s">
        <v>1684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1452</v>
      </c>
      <c r="B174" s="4">
        <v>3.01</v>
      </c>
      <c r="C174" s="22" t="s">
        <v>1703</v>
      </c>
      <c r="D174" s="4"/>
      <c r="E174" s="253" t="s">
        <v>821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2118</v>
      </c>
      <c r="C176" s="226" t="s">
        <v>2060</v>
      </c>
      <c r="D176" s="226" t="s">
        <v>2081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2121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2027</v>
      </c>
      <c r="B1" s="234"/>
      <c r="C1" s="234"/>
      <c r="F1" s="233"/>
      <c r="H1" s="234"/>
      <c r="I1" s="235"/>
      <c r="J1" s="492">
        <f>+cgas!J6</f>
        <v>37258</v>
      </c>
      <c r="K1" s="237" t="s">
        <v>839</v>
      </c>
      <c r="L1" s="235" t="s">
        <v>840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2071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2047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652</v>
      </c>
      <c r="B4" s="242" t="s">
        <v>2074</v>
      </c>
      <c r="C4" s="242" t="s">
        <v>798</v>
      </c>
      <c r="D4" s="243" t="s">
        <v>655</v>
      </c>
      <c r="E4" s="243" t="s">
        <v>655</v>
      </c>
      <c r="F4" s="242" t="s">
        <v>797</v>
      </c>
      <c r="G4" s="242" t="s">
        <v>2076</v>
      </c>
      <c r="H4" s="242" t="s">
        <v>799</v>
      </c>
      <c r="I4" s="235" t="s">
        <v>2059</v>
      </c>
      <c r="J4" s="235" t="s">
        <v>800</v>
      </c>
      <c r="K4" s="237" t="s">
        <v>801</v>
      </c>
      <c r="L4" s="235" t="s">
        <v>802</v>
      </c>
      <c r="M4" s="238" t="s">
        <v>2049</v>
      </c>
      <c r="N4" s="239" t="s">
        <v>803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825</v>
      </c>
      <c r="B5" s="224">
        <v>22028</v>
      </c>
      <c r="C5" s="224">
        <v>73218</v>
      </c>
      <c r="D5" s="6" t="s">
        <v>661</v>
      </c>
      <c r="E5" s="6" t="s">
        <v>661</v>
      </c>
      <c r="F5" s="9">
        <v>220864</v>
      </c>
      <c r="G5" s="224">
        <v>22028</v>
      </c>
      <c r="H5" s="252" t="s">
        <v>233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">
      <c r="A6" s="1" t="s">
        <v>825</v>
      </c>
      <c r="B6" s="224">
        <v>22049</v>
      </c>
      <c r="C6" s="224">
        <v>73218</v>
      </c>
      <c r="D6" s="6" t="s">
        <v>661</v>
      </c>
      <c r="E6" s="6" t="s">
        <v>661</v>
      </c>
      <c r="F6" s="9">
        <v>220864</v>
      </c>
      <c r="G6" s="224">
        <v>22049</v>
      </c>
      <c r="H6" s="252" t="s">
        <v>233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">
      <c r="A7" s="1" t="s">
        <v>825</v>
      </c>
      <c r="B7" s="224">
        <v>22128</v>
      </c>
      <c r="C7" s="224">
        <v>73218</v>
      </c>
      <c r="D7" s="6" t="s">
        <v>661</v>
      </c>
      <c r="E7" s="6" t="s">
        <v>661</v>
      </c>
      <c r="F7" s="9">
        <v>220864</v>
      </c>
      <c r="G7" s="224">
        <v>22128</v>
      </c>
      <c r="H7" s="252" t="s">
        <v>233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">
      <c r="A8" s="1" t="s">
        <v>825</v>
      </c>
      <c r="B8" s="224">
        <v>22299</v>
      </c>
      <c r="C8" s="224">
        <v>73218</v>
      </c>
      <c r="D8" s="6" t="s">
        <v>661</v>
      </c>
      <c r="E8" s="6" t="s">
        <v>661</v>
      </c>
      <c r="F8" s="9">
        <v>220864</v>
      </c>
      <c r="G8" s="224">
        <v>22299</v>
      </c>
      <c r="H8" s="252" t="s">
        <v>233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">
      <c r="A9" s="1" t="s">
        <v>825</v>
      </c>
      <c r="B9" s="224">
        <v>22575</v>
      </c>
      <c r="C9" s="224">
        <v>73218</v>
      </c>
      <c r="D9" s="6" t="s">
        <v>661</v>
      </c>
      <c r="E9" s="6" t="s">
        <v>661</v>
      </c>
      <c r="F9" s="9">
        <v>220864</v>
      </c>
      <c r="G9" s="224">
        <v>22575</v>
      </c>
      <c r="H9" s="252" t="s">
        <v>233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">
      <c r="A10" s="1" t="s">
        <v>825</v>
      </c>
      <c r="B10" s="224">
        <v>21620110</v>
      </c>
      <c r="C10" s="224">
        <v>73218</v>
      </c>
      <c r="D10" s="6" t="s">
        <v>661</v>
      </c>
      <c r="E10" s="6" t="s">
        <v>661</v>
      </c>
      <c r="F10" s="9">
        <v>220864</v>
      </c>
      <c r="G10" s="224">
        <v>21620110</v>
      </c>
      <c r="H10" s="252" t="s">
        <v>233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">
      <c r="A11" s="1" t="s">
        <v>825</v>
      </c>
      <c r="B11" s="224">
        <v>21720103</v>
      </c>
      <c r="C11" s="224">
        <v>73218</v>
      </c>
      <c r="D11" s="6" t="s">
        <v>661</v>
      </c>
      <c r="E11" s="6" t="s">
        <v>661</v>
      </c>
      <c r="F11" s="9">
        <v>220864</v>
      </c>
      <c r="G11" s="224">
        <v>21720103</v>
      </c>
      <c r="H11" s="252" t="s">
        <v>233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">
      <c r="A12" s="1" t="s">
        <v>825</v>
      </c>
      <c r="B12" s="224">
        <v>23150101</v>
      </c>
      <c r="C12" s="224">
        <v>73218</v>
      </c>
      <c r="D12" s="6" t="s">
        <v>661</v>
      </c>
      <c r="E12" s="6" t="s">
        <v>661</v>
      </c>
      <c r="F12" s="9">
        <v>220864</v>
      </c>
      <c r="G12" s="224">
        <v>23150101</v>
      </c>
      <c r="H12" s="252" t="s">
        <v>233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825</v>
      </c>
      <c r="B14" s="9">
        <v>11445</v>
      </c>
      <c r="C14" s="9"/>
      <c r="D14" s="6" t="s">
        <v>1271</v>
      </c>
      <c r="E14" s="6"/>
      <c r="F14" s="9">
        <v>141182</v>
      </c>
      <c r="G14" s="9">
        <v>11445</v>
      </c>
      <c r="H14" s="252" t="s">
        <v>2170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825</v>
      </c>
      <c r="B16" s="9">
        <v>23420</v>
      </c>
      <c r="C16" s="224"/>
      <c r="D16" s="16" t="s">
        <v>2036</v>
      </c>
      <c r="E16" s="6"/>
      <c r="F16" s="224">
        <v>170370</v>
      </c>
      <c r="G16" s="9">
        <v>23420</v>
      </c>
      <c r="H16" s="252" t="s">
        <v>2332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825</v>
      </c>
      <c r="B18" s="9">
        <v>23234</v>
      </c>
      <c r="C18" s="224"/>
      <c r="D18" s="6" t="s">
        <v>1274</v>
      </c>
      <c r="E18" s="6"/>
      <c r="F18" s="224">
        <v>170370</v>
      </c>
      <c r="G18" s="9">
        <v>23234</v>
      </c>
      <c r="H18" s="252" t="s">
        <v>804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">
      <c r="A19" s="6" t="s">
        <v>825</v>
      </c>
      <c r="B19" s="9">
        <v>23478</v>
      </c>
      <c r="C19" s="224"/>
      <c r="D19" s="6" t="s">
        <v>1274</v>
      </c>
      <c r="E19" s="6"/>
      <c r="F19" s="224">
        <v>170370</v>
      </c>
      <c r="G19" s="9">
        <v>23478</v>
      </c>
      <c r="H19" s="252" t="s">
        <v>804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1710</v>
      </c>
      <c r="B21" s="224">
        <v>622563</v>
      </c>
      <c r="C21" s="224"/>
      <c r="D21" s="6" t="s">
        <v>1711</v>
      </c>
      <c r="E21" s="6"/>
      <c r="F21" s="9">
        <v>256108</v>
      </c>
      <c r="G21" s="224">
        <v>622563</v>
      </c>
      <c r="H21" s="252" t="s">
        <v>1712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1710</v>
      </c>
      <c r="B23" s="224">
        <v>602953</v>
      </c>
      <c r="C23" s="224"/>
      <c r="D23" s="6" t="s">
        <v>136</v>
      </c>
      <c r="E23" s="6"/>
      <c r="F23" s="9">
        <v>271479</v>
      </c>
      <c r="G23" s="224">
        <v>602953</v>
      </c>
      <c r="H23" s="9" t="s">
        <v>1181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">
      <c r="A24" s="250" t="s">
        <v>1710</v>
      </c>
      <c r="B24" s="224">
        <v>633335</v>
      </c>
      <c r="C24" s="224"/>
      <c r="D24" s="6" t="s">
        <v>136</v>
      </c>
      <c r="E24" s="6"/>
      <c r="F24" s="9">
        <v>271479</v>
      </c>
      <c r="G24" s="224">
        <v>633335</v>
      </c>
      <c r="H24" s="9" t="s">
        <v>1181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1264</v>
      </c>
      <c r="B27" s="285">
        <v>619904</v>
      </c>
      <c r="C27" s="386">
        <v>506465</v>
      </c>
      <c r="D27" s="286" t="s">
        <v>1260</v>
      </c>
      <c r="E27" s="6"/>
      <c r="F27" s="224">
        <v>124914</v>
      </c>
      <c r="G27" s="285">
        <v>619904</v>
      </c>
      <c r="H27" s="6" t="s">
        <v>1265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1264</v>
      </c>
      <c r="B28" s="285">
        <v>619907</v>
      </c>
      <c r="C28" s="386">
        <v>506466</v>
      </c>
      <c r="D28" s="286" t="s">
        <v>1260</v>
      </c>
      <c r="E28" s="6"/>
      <c r="F28" s="224">
        <v>124914</v>
      </c>
      <c r="G28" s="285">
        <v>619907</v>
      </c>
      <c r="H28" s="6" t="s">
        <v>1265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1264</v>
      </c>
      <c r="B29" s="285">
        <v>619908</v>
      </c>
      <c r="D29" s="286" t="s">
        <v>1260</v>
      </c>
      <c r="E29" s="6"/>
      <c r="F29" s="224">
        <v>124914</v>
      </c>
      <c r="G29" s="285">
        <v>619908</v>
      </c>
      <c r="H29" s="6" t="s">
        <v>1265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1264</v>
      </c>
      <c r="B30" s="285">
        <v>621010</v>
      </c>
      <c r="C30" s="386">
        <v>507244</v>
      </c>
      <c r="D30" s="286" t="s">
        <v>1260</v>
      </c>
      <c r="E30" s="6"/>
      <c r="F30" s="224">
        <v>124914</v>
      </c>
      <c r="G30" s="285">
        <v>621010</v>
      </c>
      <c r="H30" s="6" t="s">
        <v>1265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1264</v>
      </c>
      <c r="B31" s="285">
        <v>621178</v>
      </c>
      <c r="D31" s="286" t="s">
        <v>1260</v>
      </c>
      <c r="E31" s="6"/>
      <c r="F31" s="224">
        <v>124914</v>
      </c>
      <c r="G31" s="285">
        <v>621178</v>
      </c>
      <c r="H31" s="6" t="s">
        <v>1265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1264</v>
      </c>
      <c r="B32" s="285">
        <v>621179</v>
      </c>
      <c r="D32" s="286" t="s">
        <v>1260</v>
      </c>
      <c r="E32" s="6"/>
      <c r="F32" s="224">
        <v>124914</v>
      </c>
      <c r="G32" s="285">
        <v>621179</v>
      </c>
      <c r="H32" s="6" t="s">
        <v>1265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1710</v>
      </c>
      <c r="B35" s="224">
        <v>618591</v>
      </c>
      <c r="C35" s="224"/>
      <c r="D35" s="6" t="s">
        <v>2035</v>
      </c>
      <c r="E35" s="6"/>
      <c r="F35" s="9"/>
      <c r="G35" s="224">
        <v>618591</v>
      </c>
      <c r="H35" s="252" t="s">
        <v>804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281</v>
      </c>
    </row>
    <row r="36" spans="1:15" ht="15" customHeight="1" x14ac:dyDescent="0.2">
      <c r="A36" s="250" t="s">
        <v>1710</v>
      </c>
      <c r="B36" s="224">
        <v>618592</v>
      </c>
      <c r="C36" s="224"/>
      <c r="D36" s="6" t="s">
        <v>2035</v>
      </c>
      <c r="E36" s="6"/>
      <c r="F36" s="9"/>
      <c r="G36" s="224">
        <v>618592</v>
      </c>
      <c r="H36" s="252" t="s">
        <v>804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281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1710</v>
      </c>
      <c r="B38" s="820">
        <v>634888</v>
      </c>
      <c r="C38" s="820"/>
      <c r="D38" s="415" t="s">
        <v>506</v>
      </c>
      <c r="E38" s="714"/>
      <c r="F38" s="820"/>
      <c r="G38" s="840">
        <v>634888</v>
      </c>
      <c r="H38" s="820" t="s">
        <v>804</v>
      </c>
      <c r="I38" s="715"/>
      <c r="J38" s="715"/>
      <c r="K38" s="716">
        <f>$K$2</f>
        <v>2.14</v>
      </c>
      <c r="L38" s="839">
        <v>0</v>
      </c>
      <c r="M38" s="717">
        <f>K38-L38</f>
        <v>2.14</v>
      </c>
      <c r="N38" s="718">
        <f>J38*M38</f>
        <v>0</v>
      </c>
      <c r="O38" s="463" t="s">
        <v>281</v>
      </c>
    </row>
    <row r="39" spans="1:15" x14ac:dyDescent="0.2">
      <c r="O39" s="391"/>
    </row>
    <row r="40" spans="1:15" ht="15" customHeight="1" x14ac:dyDescent="0.2">
      <c r="A40" s="1" t="s">
        <v>2034</v>
      </c>
      <c r="B40" s="224">
        <v>4102601</v>
      </c>
      <c r="C40" s="224"/>
      <c r="D40" s="6" t="s">
        <v>2035</v>
      </c>
      <c r="E40" s="6"/>
      <c r="F40" s="9">
        <v>276514</v>
      </c>
      <c r="G40" s="224">
        <v>4102601</v>
      </c>
      <c r="H40" s="252" t="s">
        <v>804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281</v>
      </c>
    </row>
    <row r="41" spans="1:15" x14ac:dyDescent="0.2">
      <c r="J41" s="553"/>
    </row>
    <row r="42" spans="1:15" ht="15" customHeight="1" x14ac:dyDescent="0.2">
      <c r="A42" s="1" t="s">
        <v>2034</v>
      </c>
      <c r="B42" s="336">
        <v>2008501</v>
      </c>
      <c r="C42" s="6" t="s">
        <v>1474</v>
      </c>
      <c r="D42" s="6" t="s">
        <v>1748</v>
      </c>
      <c r="E42" s="6">
        <v>13884</v>
      </c>
      <c r="F42" s="6">
        <v>230909</v>
      </c>
      <c r="G42" s="336">
        <v>2008501</v>
      </c>
      <c r="H42" s="307" t="s">
        <v>2067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2034</v>
      </c>
      <c r="B44" s="336">
        <v>2000501</v>
      </c>
      <c r="C44" s="6" t="s">
        <v>1474</v>
      </c>
      <c r="D44" s="6" t="s">
        <v>2079</v>
      </c>
      <c r="E44" s="6">
        <v>42462</v>
      </c>
      <c r="F44" s="6">
        <v>230896</v>
      </c>
      <c r="G44" s="336">
        <v>2000501</v>
      </c>
      <c r="H44" s="6" t="s">
        <v>1450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2034</v>
      </c>
      <c r="B46" s="336">
        <v>2154101</v>
      </c>
      <c r="C46" s="6" t="s">
        <v>1474</v>
      </c>
      <c r="D46" s="6" t="s">
        <v>1578</v>
      </c>
      <c r="E46" s="6">
        <v>70272</v>
      </c>
      <c r="F46" s="6">
        <v>230920</v>
      </c>
      <c r="G46" s="336">
        <v>2154101</v>
      </c>
      <c r="H46" s="6" t="s">
        <v>2063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">
      <c r="A49" s="10" t="s">
        <v>1648</v>
      </c>
      <c r="B49" s="10">
        <v>620136</v>
      </c>
      <c r="C49" s="17">
        <v>500333</v>
      </c>
      <c r="D49" s="286" t="s">
        <v>906</v>
      </c>
      <c r="E49" s="144">
        <v>3604</v>
      </c>
      <c r="F49" s="10" t="s">
        <v>1647</v>
      </c>
      <c r="G49" s="10">
        <v>620136</v>
      </c>
      <c r="H49" s="10" t="s">
        <v>1004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1646</v>
      </c>
      <c r="B51" s="10">
        <v>620135</v>
      </c>
      <c r="C51" s="17">
        <v>500332</v>
      </c>
      <c r="D51" s="286" t="s">
        <v>966</v>
      </c>
      <c r="E51" s="144" t="s">
        <v>967</v>
      </c>
      <c r="F51" s="10" t="s">
        <v>968</v>
      </c>
      <c r="G51" s="10">
        <v>620135</v>
      </c>
      <c r="H51" s="10" t="s">
        <v>2063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1646</v>
      </c>
      <c r="B52" s="10">
        <v>619729</v>
      </c>
      <c r="C52" s="17">
        <v>500331</v>
      </c>
      <c r="D52" s="286" t="s">
        <v>966</v>
      </c>
      <c r="E52" s="144" t="s">
        <v>967</v>
      </c>
      <c r="F52" s="10" t="s">
        <v>968</v>
      </c>
      <c r="G52" s="10">
        <v>619729</v>
      </c>
      <c r="H52" s="10" t="s">
        <v>2063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1202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2204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2205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2206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2207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2208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2209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2210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2095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2211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2212</v>
      </c>
      <c r="B13" s="612"/>
      <c r="C13" s="611" t="s">
        <v>822</v>
      </c>
      <c r="D13" s="611" t="s">
        <v>2213</v>
      </c>
      <c r="E13" s="611" t="s">
        <v>2060</v>
      </c>
      <c r="F13" s="611" t="s">
        <v>2213</v>
      </c>
      <c r="G13" s="611" t="s">
        <v>2071</v>
      </c>
      <c r="H13" s="611" t="s">
        <v>2214</v>
      </c>
      <c r="I13" s="611" t="s">
        <v>2215</v>
      </c>
      <c r="J13" s="611" t="s">
        <v>2215</v>
      </c>
      <c r="K13" s="611" t="s">
        <v>2216</v>
      </c>
      <c r="L13" s="611" t="s">
        <v>1841</v>
      </c>
      <c r="M13" s="611" t="s">
        <v>2153</v>
      </c>
    </row>
    <row r="14" spans="1:13" ht="15.75" x14ac:dyDescent="0.25">
      <c r="A14" s="611" t="s">
        <v>2217</v>
      </c>
      <c r="B14" s="611" t="s">
        <v>2074</v>
      </c>
      <c r="C14" s="611" t="s">
        <v>2060</v>
      </c>
      <c r="D14" s="611" t="s">
        <v>2060</v>
      </c>
      <c r="E14" s="611" t="s">
        <v>2218</v>
      </c>
      <c r="F14" s="611" t="s">
        <v>2060</v>
      </c>
      <c r="G14" s="611" t="s">
        <v>2081</v>
      </c>
      <c r="H14" s="611" t="s">
        <v>2219</v>
      </c>
      <c r="I14" s="611" t="s">
        <v>2083</v>
      </c>
      <c r="J14" s="611" t="s">
        <v>2229</v>
      </c>
      <c r="K14" s="611" t="s">
        <v>1259</v>
      </c>
      <c r="L14" s="611" t="s">
        <v>2095</v>
      </c>
      <c r="M14" s="611" t="s">
        <v>2230</v>
      </c>
    </row>
    <row r="15" spans="1:13" ht="15.75" x14ac:dyDescent="0.25">
      <c r="A15" s="613"/>
      <c r="B15" s="613"/>
      <c r="C15" s="613"/>
      <c r="D15" s="614" t="s">
        <v>2231</v>
      </c>
      <c r="E15" s="613"/>
      <c r="F15" s="614" t="s">
        <v>2232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822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2233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2234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2235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2236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2237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2239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2240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5" workbookViewId="0">
      <selection activeCell="E127" sqref="E127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1345</v>
      </c>
      <c r="C1" s="777" t="s">
        <v>1275</v>
      </c>
      <c r="D1" s="777" t="s">
        <v>1847</v>
      </c>
      <c r="E1" s="777">
        <v>259</v>
      </c>
    </row>
    <row r="2" spans="1:5" x14ac:dyDescent="0.2">
      <c r="A2">
        <v>602297</v>
      </c>
      <c r="B2" s="777" t="s">
        <v>1346</v>
      </c>
      <c r="C2" s="777" t="s">
        <v>1276</v>
      </c>
      <c r="D2" s="777" t="s">
        <v>1847</v>
      </c>
      <c r="E2" s="777">
        <v>500</v>
      </c>
    </row>
    <row r="3" spans="1:5" x14ac:dyDescent="0.2">
      <c r="A3">
        <v>602337</v>
      </c>
      <c r="B3" s="777" t="s">
        <v>1347</v>
      </c>
      <c r="C3" s="777" t="s">
        <v>536</v>
      </c>
      <c r="D3" s="777" t="s">
        <v>1847</v>
      </c>
      <c r="E3" s="777">
        <v>0</v>
      </c>
    </row>
    <row r="4" spans="1:5" x14ac:dyDescent="0.2">
      <c r="A4">
        <v>602350</v>
      </c>
      <c r="B4" s="777" t="s">
        <v>1348</v>
      </c>
      <c r="C4" s="777" t="s">
        <v>1277</v>
      </c>
      <c r="D4" s="777" t="s">
        <v>1847</v>
      </c>
      <c r="E4" s="777">
        <v>0</v>
      </c>
    </row>
    <row r="5" spans="1:5" x14ac:dyDescent="0.2">
      <c r="A5">
        <v>602355</v>
      </c>
      <c r="B5" s="777" t="s">
        <v>1349</v>
      </c>
      <c r="C5" s="777" t="s">
        <v>594</v>
      </c>
      <c r="D5" s="777" t="s">
        <v>1847</v>
      </c>
      <c r="E5" s="777">
        <v>83</v>
      </c>
    </row>
    <row r="6" spans="1:5" x14ac:dyDescent="0.2">
      <c r="A6">
        <v>602364</v>
      </c>
      <c r="B6" s="777" t="s">
        <v>1350</v>
      </c>
      <c r="C6" s="777" t="s">
        <v>148</v>
      </c>
      <c r="D6" s="777" t="s">
        <v>1847</v>
      </c>
      <c r="E6" s="777">
        <v>0</v>
      </c>
    </row>
    <row r="7" spans="1:5" x14ac:dyDescent="0.2">
      <c r="A7">
        <v>602368</v>
      </c>
      <c r="B7" s="777" t="s">
        <v>1351</v>
      </c>
      <c r="C7" s="777" t="s">
        <v>149</v>
      </c>
      <c r="D7" s="777" t="s">
        <v>1847</v>
      </c>
      <c r="E7" s="777">
        <v>0</v>
      </c>
    </row>
    <row r="8" spans="1:5" x14ac:dyDescent="0.2">
      <c r="A8">
        <v>602405</v>
      </c>
      <c r="B8" s="777" t="s">
        <v>1352</v>
      </c>
      <c r="C8" s="777" t="s">
        <v>1278</v>
      </c>
      <c r="D8" s="777" t="s">
        <v>1847</v>
      </c>
      <c r="E8" s="777">
        <v>201</v>
      </c>
    </row>
    <row r="9" spans="1:5" x14ac:dyDescent="0.2">
      <c r="A9">
        <v>602411</v>
      </c>
      <c r="B9" s="777" t="s">
        <v>1353</v>
      </c>
      <c r="C9" s="777" t="s">
        <v>150</v>
      </c>
      <c r="D9" s="777" t="s">
        <v>1847</v>
      </c>
      <c r="E9" s="777">
        <v>0</v>
      </c>
    </row>
    <row r="10" spans="1:5" x14ac:dyDescent="0.2">
      <c r="A10">
        <v>602423</v>
      </c>
      <c r="B10" s="777" t="s">
        <v>1354</v>
      </c>
      <c r="C10" s="777" t="s">
        <v>151</v>
      </c>
      <c r="D10" s="777" t="s">
        <v>1847</v>
      </c>
      <c r="E10" s="777">
        <v>724</v>
      </c>
    </row>
    <row r="11" spans="1:5" x14ac:dyDescent="0.2">
      <c r="A11">
        <v>602442</v>
      </c>
      <c r="B11" s="777" t="s">
        <v>1355</v>
      </c>
      <c r="C11" s="777" t="s">
        <v>1279</v>
      </c>
      <c r="D11" s="777" t="s">
        <v>1847</v>
      </c>
      <c r="E11" s="777">
        <v>5</v>
      </c>
    </row>
    <row r="12" spans="1:5" x14ac:dyDescent="0.2">
      <c r="A12">
        <v>602444</v>
      </c>
      <c r="B12" s="777" t="s">
        <v>1346</v>
      </c>
      <c r="C12" s="777" t="s">
        <v>1276</v>
      </c>
      <c r="D12" s="777" t="s">
        <v>1847</v>
      </c>
      <c r="E12" s="777">
        <v>368</v>
      </c>
    </row>
    <row r="13" spans="1:5" x14ac:dyDescent="0.2">
      <c r="A13">
        <v>602455</v>
      </c>
      <c r="B13" s="777" t="s">
        <v>1356</v>
      </c>
      <c r="C13" s="777" t="s">
        <v>539</v>
      </c>
      <c r="D13" s="777" t="s">
        <v>1847</v>
      </c>
      <c r="E13" s="777">
        <v>0</v>
      </c>
    </row>
    <row r="14" spans="1:5" x14ac:dyDescent="0.2">
      <c r="A14">
        <v>602461</v>
      </c>
      <c r="B14" s="777" t="s">
        <v>1357</v>
      </c>
      <c r="C14" s="777" t="s">
        <v>1280</v>
      </c>
      <c r="D14" s="777" t="s">
        <v>1847</v>
      </c>
      <c r="E14" s="777">
        <v>238</v>
      </c>
    </row>
    <row r="15" spans="1:5" x14ac:dyDescent="0.2">
      <c r="A15">
        <v>602467</v>
      </c>
      <c r="B15" s="777" t="s">
        <v>1351</v>
      </c>
      <c r="C15" s="777" t="s">
        <v>149</v>
      </c>
      <c r="D15" s="777" t="s">
        <v>1847</v>
      </c>
      <c r="E15" s="777">
        <v>0</v>
      </c>
    </row>
    <row r="16" spans="1:5" x14ac:dyDescent="0.2">
      <c r="A16">
        <v>602482</v>
      </c>
      <c r="B16" s="777" t="s">
        <v>1358</v>
      </c>
      <c r="C16" s="777" t="s">
        <v>155</v>
      </c>
      <c r="D16" s="777" t="s">
        <v>1847</v>
      </c>
      <c r="E16" s="777">
        <v>0</v>
      </c>
    </row>
    <row r="17" spans="1:5" x14ac:dyDescent="0.2">
      <c r="A17">
        <v>602482</v>
      </c>
      <c r="B17" s="777" t="s">
        <v>1359</v>
      </c>
      <c r="C17" s="777" t="s">
        <v>155</v>
      </c>
      <c r="D17" s="777" t="s">
        <v>1847</v>
      </c>
      <c r="E17" s="777">
        <v>0</v>
      </c>
    </row>
    <row r="18" spans="1:5" x14ac:dyDescent="0.2">
      <c r="A18">
        <v>602485</v>
      </c>
      <c r="B18" s="777" t="s">
        <v>1360</v>
      </c>
      <c r="C18" s="777" t="s">
        <v>1281</v>
      </c>
      <c r="D18" s="777" t="s">
        <v>1847</v>
      </c>
      <c r="E18" s="777">
        <v>59</v>
      </c>
    </row>
    <row r="19" spans="1:5" x14ac:dyDescent="0.2">
      <c r="A19">
        <v>602544</v>
      </c>
      <c r="B19" s="777" t="s">
        <v>1354</v>
      </c>
      <c r="C19" s="777" t="s">
        <v>1282</v>
      </c>
      <c r="D19" s="777" t="s">
        <v>1847</v>
      </c>
      <c r="E19" s="777">
        <v>10</v>
      </c>
    </row>
    <row r="20" spans="1:5" x14ac:dyDescent="0.2">
      <c r="A20">
        <v>602556</v>
      </c>
      <c r="B20" s="777" t="s">
        <v>1361</v>
      </c>
      <c r="C20" s="777" t="s">
        <v>1283</v>
      </c>
      <c r="D20" s="777" t="s">
        <v>1847</v>
      </c>
      <c r="E20" s="777">
        <v>0</v>
      </c>
    </row>
    <row r="21" spans="1:5" x14ac:dyDescent="0.2">
      <c r="A21">
        <v>602559</v>
      </c>
      <c r="B21" s="777" t="s">
        <v>1362</v>
      </c>
      <c r="C21" s="777" t="s">
        <v>1284</v>
      </c>
      <c r="D21" s="777" t="s">
        <v>1847</v>
      </c>
      <c r="E21" s="777">
        <v>0</v>
      </c>
    </row>
    <row r="22" spans="1:5" x14ac:dyDescent="0.2">
      <c r="A22">
        <v>602562</v>
      </c>
      <c r="B22" s="777" t="s">
        <v>1362</v>
      </c>
      <c r="C22" s="777" t="s">
        <v>1285</v>
      </c>
      <c r="D22" s="777" t="s">
        <v>1847</v>
      </c>
      <c r="E22" s="777">
        <v>0</v>
      </c>
    </row>
    <row r="23" spans="1:5" x14ac:dyDescent="0.2">
      <c r="A23">
        <v>602598</v>
      </c>
      <c r="B23" s="777" t="s">
        <v>1345</v>
      </c>
      <c r="C23" s="777" t="s">
        <v>1275</v>
      </c>
      <c r="D23" s="777" t="s">
        <v>1847</v>
      </c>
      <c r="E23" s="777">
        <v>68</v>
      </c>
    </row>
    <row r="24" spans="1:5" x14ac:dyDescent="0.2">
      <c r="A24">
        <v>602613</v>
      </c>
      <c r="B24" s="777" t="s">
        <v>1363</v>
      </c>
      <c r="C24" s="777" t="s">
        <v>157</v>
      </c>
      <c r="D24" s="777" t="s">
        <v>1847</v>
      </c>
      <c r="E24" s="777">
        <v>250</v>
      </c>
    </row>
    <row r="25" spans="1:5" x14ac:dyDescent="0.2">
      <c r="A25">
        <v>602664</v>
      </c>
      <c r="B25" s="777" t="s">
        <v>1364</v>
      </c>
      <c r="C25" s="777" t="s">
        <v>1286</v>
      </c>
      <c r="D25" s="777" t="s">
        <v>1847</v>
      </c>
      <c r="E25" s="777">
        <v>0</v>
      </c>
    </row>
    <row r="26" spans="1:5" x14ac:dyDescent="0.2">
      <c r="A26">
        <v>602670</v>
      </c>
      <c r="B26" s="777" t="s">
        <v>1252</v>
      </c>
      <c r="C26" s="777" t="s">
        <v>159</v>
      </c>
      <c r="D26" s="777" t="s">
        <v>1847</v>
      </c>
      <c r="E26" s="777">
        <v>119</v>
      </c>
    </row>
    <row r="27" spans="1:5" x14ac:dyDescent="0.2">
      <c r="A27">
        <v>602671</v>
      </c>
      <c r="B27" s="777" t="s">
        <v>1253</v>
      </c>
      <c r="C27" s="777" t="s">
        <v>159</v>
      </c>
      <c r="D27" s="777" t="s">
        <v>1847</v>
      </c>
      <c r="E27" s="777">
        <v>461</v>
      </c>
    </row>
    <row r="28" spans="1:5" x14ac:dyDescent="0.2">
      <c r="A28">
        <v>602736</v>
      </c>
      <c r="B28" s="777" t="s">
        <v>1365</v>
      </c>
      <c r="C28" s="777" t="s">
        <v>1287</v>
      </c>
      <c r="D28" s="777" t="s">
        <v>1847</v>
      </c>
      <c r="E28" s="777">
        <v>0</v>
      </c>
    </row>
    <row r="29" spans="1:5" x14ac:dyDescent="0.2">
      <c r="A29">
        <v>604724</v>
      </c>
      <c r="B29" s="777" t="s">
        <v>1366</v>
      </c>
      <c r="C29" s="777" t="s">
        <v>1288</v>
      </c>
      <c r="D29" s="777" t="s">
        <v>1847</v>
      </c>
      <c r="E29" s="777">
        <v>0</v>
      </c>
    </row>
    <row r="30" spans="1:5" x14ac:dyDescent="0.2">
      <c r="A30">
        <v>616411</v>
      </c>
      <c r="B30" s="777" t="s">
        <v>1367</v>
      </c>
      <c r="C30" s="777" t="s">
        <v>168</v>
      </c>
      <c r="D30" s="777" t="s">
        <v>1847</v>
      </c>
      <c r="E30" s="777">
        <v>90</v>
      </c>
    </row>
    <row r="31" spans="1:5" x14ac:dyDescent="0.2">
      <c r="A31">
        <v>617598</v>
      </c>
      <c r="B31" s="777" t="s">
        <v>1368</v>
      </c>
      <c r="C31" s="777" t="s">
        <v>48</v>
      </c>
      <c r="D31" s="777" t="s">
        <v>1847</v>
      </c>
      <c r="E31" s="777">
        <v>0</v>
      </c>
    </row>
    <row r="32" spans="1:5" x14ac:dyDescent="0.2">
      <c r="A32">
        <v>618011</v>
      </c>
      <c r="B32" s="777" t="s">
        <v>1369</v>
      </c>
      <c r="C32" s="777" t="s">
        <v>169</v>
      </c>
      <c r="D32" s="777" t="s">
        <v>1847</v>
      </c>
      <c r="E32" s="777">
        <v>44</v>
      </c>
    </row>
    <row r="33" spans="1:5" x14ac:dyDescent="0.2">
      <c r="A33">
        <v>620073</v>
      </c>
      <c r="B33" s="777" t="s">
        <v>1370</v>
      </c>
      <c r="C33" s="777" t="s">
        <v>1289</v>
      </c>
      <c r="D33" s="777" t="s">
        <v>1847</v>
      </c>
      <c r="E33" s="777">
        <v>0</v>
      </c>
    </row>
    <row r="34" spans="1:5" x14ac:dyDescent="0.2">
      <c r="A34">
        <v>620988</v>
      </c>
      <c r="B34" s="777" t="s">
        <v>1371</v>
      </c>
      <c r="C34" s="777" t="s">
        <v>1904</v>
      </c>
      <c r="D34" s="777" t="s">
        <v>1847</v>
      </c>
      <c r="E34" s="777">
        <v>0</v>
      </c>
    </row>
    <row r="35" spans="1:5" x14ac:dyDescent="0.2">
      <c r="A35">
        <v>622471</v>
      </c>
      <c r="B35" s="777" t="s">
        <v>1372</v>
      </c>
      <c r="C35" s="777" t="s">
        <v>173</v>
      </c>
      <c r="D35" s="777" t="s">
        <v>1847</v>
      </c>
      <c r="E35" s="777">
        <v>88</v>
      </c>
    </row>
    <row r="36" spans="1:5" x14ac:dyDescent="0.2">
      <c r="A36">
        <v>622546</v>
      </c>
      <c r="B36" s="777" t="s">
        <v>1373</v>
      </c>
      <c r="C36" s="777" t="s">
        <v>174</v>
      </c>
      <c r="D36" s="777" t="s">
        <v>1847</v>
      </c>
      <c r="E36" s="777">
        <v>0</v>
      </c>
    </row>
    <row r="37" spans="1:5" x14ac:dyDescent="0.2">
      <c r="A37">
        <v>622576</v>
      </c>
      <c r="B37" s="777" t="s">
        <v>1371</v>
      </c>
      <c r="C37" s="777" t="s">
        <v>171</v>
      </c>
      <c r="D37" s="777" t="s">
        <v>1847</v>
      </c>
      <c r="E37" s="777">
        <v>0</v>
      </c>
    </row>
    <row r="38" spans="1:5" x14ac:dyDescent="0.2">
      <c r="A38">
        <v>622577</v>
      </c>
      <c r="B38" s="777" t="s">
        <v>1371</v>
      </c>
      <c r="C38" s="777" t="s">
        <v>171</v>
      </c>
      <c r="D38" s="777" t="s">
        <v>1847</v>
      </c>
      <c r="E38" s="777">
        <v>0</v>
      </c>
    </row>
    <row r="39" spans="1:5" x14ac:dyDescent="0.2">
      <c r="A39">
        <v>622578</v>
      </c>
      <c r="B39" s="777" t="s">
        <v>1371</v>
      </c>
      <c r="C39" s="777" t="s">
        <v>171</v>
      </c>
      <c r="D39" s="777" t="s">
        <v>1847</v>
      </c>
      <c r="E39" s="777">
        <v>0</v>
      </c>
    </row>
    <row r="40" spans="1:5" x14ac:dyDescent="0.2">
      <c r="A40">
        <v>622622</v>
      </c>
      <c r="B40" s="777" t="s">
        <v>1358</v>
      </c>
      <c r="C40" s="777" t="s">
        <v>155</v>
      </c>
      <c r="D40" s="777" t="s">
        <v>1847</v>
      </c>
      <c r="E40" s="777">
        <v>0</v>
      </c>
    </row>
    <row r="41" spans="1:5" x14ac:dyDescent="0.2">
      <c r="A41">
        <v>623640</v>
      </c>
      <c r="B41" s="777" t="s">
        <v>1374</v>
      </c>
      <c r="C41" s="777" t="s">
        <v>1290</v>
      </c>
      <c r="D41" s="777" t="s">
        <v>1847</v>
      </c>
      <c r="E41" s="777">
        <v>0</v>
      </c>
    </row>
    <row r="42" spans="1:5" x14ac:dyDescent="0.2">
      <c r="A42">
        <v>627342</v>
      </c>
      <c r="B42" s="777" t="s">
        <v>1375</v>
      </c>
      <c r="C42" s="777" t="s">
        <v>1291</v>
      </c>
      <c r="D42" s="777" t="s">
        <v>1847</v>
      </c>
      <c r="E42" s="777">
        <v>117</v>
      </c>
    </row>
    <row r="43" spans="1:5" x14ac:dyDescent="0.2">
      <c r="A43">
        <v>628227</v>
      </c>
      <c r="B43" s="777" t="s">
        <v>1371</v>
      </c>
      <c r="C43" s="777" t="s">
        <v>1904</v>
      </c>
      <c r="D43" s="777" t="s">
        <v>1847</v>
      </c>
      <c r="E43" s="777">
        <v>0</v>
      </c>
    </row>
    <row r="44" spans="1:5" x14ac:dyDescent="0.2">
      <c r="A44">
        <v>629019</v>
      </c>
      <c r="B44" s="777" t="s">
        <v>1366</v>
      </c>
      <c r="C44" s="777" t="s">
        <v>1292</v>
      </c>
      <c r="D44" s="777" t="s">
        <v>1847</v>
      </c>
      <c r="E44" s="777">
        <v>0</v>
      </c>
    </row>
    <row r="45" spans="1:5" x14ac:dyDescent="0.2">
      <c r="A45">
        <v>630211</v>
      </c>
      <c r="B45" s="777" t="s">
        <v>1376</v>
      </c>
      <c r="C45" s="777" t="s">
        <v>1293</v>
      </c>
      <c r="D45" s="777" t="s">
        <v>1847</v>
      </c>
      <c r="E45" s="777">
        <v>0</v>
      </c>
    </row>
    <row r="46" spans="1:5" x14ac:dyDescent="0.2">
      <c r="A46">
        <v>632571</v>
      </c>
      <c r="B46" s="777" t="s">
        <v>1354</v>
      </c>
      <c r="C46" s="777" t="s">
        <v>1294</v>
      </c>
      <c r="D46" s="777" t="s">
        <v>1847</v>
      </c>
      <c r="E46" s="777">
        <v>0</v>
      </c>
    </row>
    <row r="47" spans="1:5" x14ac:dyDescent="0.2">
      <c r="A47">
        <v>633874</v>
      </c>
      <c r="B47" s="777" t="s">
        <v>1377</v>
      </c>
      <c r="C47" s="777" t="s">
        <v>1295</v>
      </c>
      <c r="D47" s="777" t="s">
        <v>1847</v>
      </c>
      <c r="E47" s="777">
        <v>0</v>
      </c>
    </row>
    <row r="48" spans="1:5" x14ac:dyDescent="0.2">
      <c r="A48">
        <v>634555</v>
      </c>
      <c r="B48" s="777" t="s">
        <v>1378</v>
      </c>
      <c r="C48" s="777" t="s">
        <v>156</v>
      </c>
      <c r="D48" s="777" t="s">
        <v>1847</v>
      </c>
      <c r="E48" s="777">
        <v>0</v>
      </c>
    </row>
    <row r="49" spans="1:5" x14ac:dyDescent="0.2">
      <c r="A49">
        <v>634585</v>
      </c>
      <c r="B49" s="777" t="s">
        <v>1368</v>
      </c>
      <c r="C49" s="777" t="s">
        <v>1296</v>
      </c>
      <c r="D49" s="777" t="s">
        <v>1847</v>
      </c>
      <c r="E49" s="777">
        <v>0</v>
      </c>
    </row>
    <row r="50" spans="1:5" x14ac:dyDescent="0.2">
      <c r="A50">
        <v>634679</v>
      </c>
      <c r="B50" s="777" t="s">
        <v>1379</v>
      </c>
      <c r="C50" s="777" t="s">
        <v>1297</v>
      </c>
      <c r="D50" s="777" t="s">
        <v>1847</v>
      </c>
      <c r="E50" s="777">
        <v>0</v>
      </c>
    </row>
    <row r="51" spans="1:5" x14ac:dyDescent="0.2">
      <c r="A51">
        <v>634894</v>
      </c>
      <c r="B51" s="777" t="s">
        <v>1380</v>
      </c>
      <c r="C51" s="777" t="s">
        <v>1298</v>
      </c>
      <c r="D51" s="777" t="s">
        <v>1847</v>
      </c>
      <c r="E51" s="777">
        <v>0</v>
      </c>
    </row>
    <row r="52" spans="1:5" x14ac:dyDescent="0.2">
      <c r="A52">
        <v>635056</v>
      </c>
      <c r="B52" s="777" t="s">
        <v>1380</v>
      </c>
      <c r="C52" s="777" t="s">
        <v>1298</v>
      </c>
      <c r="D52" s="777" t="s">
        <v>1847</v>
      </c>
      <c r="E52" s="777">
        <v>0</v>
      </c>
    </row>
    <row r="53" spans="1:5" x14ac:dyDescent="0.2">
      <c r="A53">
        <v>635268</v>
      </c>
      <c r="B53" s="777" t="s">
        <v>1364</v>
      </c>
      <c r="C53" s="777" t="s">
        <v>304</v>
      </c>
      <c r="D53" s="777" t="s">
        <v>1847</v>
      </c>
      <c r="E53" s="777">
        <v>0</v>
      </c>
    </row>
    <row r="54" spans="1:5" x14ac:dyDescent="0.2">
      <c r="A54">
        <v>635719</v>
      </c>
      <c r="B54" s="777" t="s">
        <v>1381</v>
      </c>
      <c r="C54" s="777" t="s">
        <v>1299</v>
      </c>
      <c r="D54" s="777" t="s">
        <v>1847</v>
      </c>
      <c r="E54" s="777">
        <v>0</v>
      </c>
    </row>
    <row r="55" spans="1:5" x14ac:dyDescent="0.2">
      <c r="A55">
        <v>636989</v>
      </c>
      <c r="B55" s="777" t="s">
        <v>1382</v>
      </c>
      <c r="C55" s="777" t="s">
        <v>1300</v>
      </c>
      <c r="D55" s="777" t="s">
        <v>1847</v>
      </c>
      <c r="E55" s="777">
        <v>0</v>
      </c>
    </row>
    <row r="56" spans="1:5" x14ac:dyDescent="0.2">
      <c r="A56">
        <v>708922</v>
      </c>
      <c r="B56" s="777" t="s">
        <v>1383</v>
      </c>
      <c r="C56" s="777" t="s">
        <v>1301</v>
      </c>
      <c r="D56" s="777" t="s">
        <v>1847</v>
      </c>
      <c r="E56" s="777">
        <v>0</v>
      </c>
    </row>
    <row r="57" spans="1:5" x14ac:dyDescent="0.2">
      <c r="A57">
        <v>708933</v>
      </c>
      <c r="B57" s="777" t="s">
        <v>1384</v>
      </c>
      <c r="C57" s="777" t="s">
        <v>1302</v>
      </c>
      <c r="D57" s="777" t="s">
        <v>1847</v>
      </c>
      <c r="E57" s="777">
        <v>0</v>
      </c>
    </row>
    <row r="58" spans="1:5" x14ac:dyDescent="0.2">
      <c r="A58">
        <v>709094</v>
      </c>
      <c r="B58" s="777" t="s">
        <v>1385</v>
      </c>
      <c r="C58" s="777" t="s">
        <v>1850</v>
      </c>
      <c r="D58" s="777" t="s">
        <v>1847</v>
      </c>
      <c r="E58" s="777">
        <v>0</v>
      </c>
    </row>
    <row r="59" spans="1:5" x14ac:dyDescent="0.2">
      <c r="A59">
        <v>710760</v>
      </c>
      <c r="B59" s="777" t="s">
        <v>1386</v>
      </c>
      <c r="C59" s="777" t="s">
        <v>1303</v>
      </c>
      <c r="D59" s="777" t="s">
        <v>1847</v>
      </c>
      <c r="E59" s="777">
        <v>0</v>
      </c>
    </row>
    <row r="60" spans="1:5" x14ac:dyDescent="0.2">
      <c r="A60">
        <v>710961</v>
      </c>
      <c r="B60" s="777" t="s">
        <v>1387</v>
      </c>
      <c r="C60" s="777" t="s">
        <v>313</v>
      </c>
      <c r="D60" s="777" t="s">
        <v>1847</v>
      </c>
      <c r="E60" s="777">
        <v>0</v>
      </c>
    </row>
    <row r="61" spans="1:5" x14ac:dyDescent="0.2">
      <c r="A61">
        <v>711108</v>
      </c>
      <c r="B61" s="777" t="s">
        <v>1388</v>
      </c>
      <c r="C61" s="777" t="s">
        <v>190</v>
      </c>
      <c r="D61" s="777" t="s">
        <v>1847</v>
      </c>
      <c r="E61" s="777">
        <v>0</v>
      </c>
    </row>
    <row r="62" spans="1:5" x14ac:dyDescent="0.2">
      <c r="A62">
        <v>711586</v>
      </c>
      <c r="B62" s="777" t="s">
        <v>1250</v>
      </c>
      <c r="C62" s="777" t="s">
        <v>2224</v>
      </c>
      <c r="D62" s="777" t="s">
        <v>1847</v>
      </c>
      <c r="E62" s="777">
        <v>0</v>
      </c>
    </row>
    <row r="63" spans="1:5" x14ac:dyDescent="0.2">
      <c r="A63">
        <v>712310</v>
      </c>
      <c r="B63" s="777" t="s">
        <v>1389</v>
      </c>
      <c r="C63" s="777" t="s">
        <v>316</v>
      </c>
      <c r="D63" s="777" t="s">
        <v>1847</v>
      </c>
      <c r="E63" s="777">
        <v>0</v>
      </c>
    </row>
    <row r="64" spans="1:5" x14ac:dyDescent="0.2">
      <c r="A64">
        <v>713078</v>
      </c>
      <c r="B64" s="777" t="s">
        <v>1390</v>
      </c>
      <c r="C64" s="777" t="s">
        <v>1304</v>
      </c>
      <c r="D64" s="777" t="s">
        <v>1847</v>
      </c>
      <c r="E64" s="777">
        <v>0</v>
      </c>
    </row>
    <row r="65" spans="1:5" x14ac:dyDescent="0.2">
      <c r="A65">
        <v>713095</v>
      </c>
      <c r="B65" s="777" t="s">
        <v>1391</v>
      </c>
      <c r="C65" s="777" t="s">
        <v>1305</v>
      </c>
      <c r="D65" s="777" t="s">
        <v>1847</v>
      </c>
      <c r="E65" s="777">
        <v>0</v>
      </c>
    </row>
    <row r="66" spans="1:5" x14ac:dyDescent="0.2">
      <c r="A66">
        <v>713258</v>
      </c>
      <c r="B66" s="777" t="s">
        <v>1392</v>
      </c>
      <c r="C66" s="777" t="s">
        <v>1306</v>
      </c>
      <c r="D66" s="777" t="s">
        <v>1847</v>
      </c>
      <c r="E66" s="777">
        <v>0</v>
      </c>
    </row>
    <row r="67" spans="1:5" x14ac:dyDescent="0.2">
      <c r="A67">
        <v>713762</v>
      </c>
      <c r="B67" s="777" t="s">
        <v>2069</v>
      </c>
      <c r="C67" s="777" t="s">
        <v>2069</v>
      </c>
      <c r="D67" s="777" t="s">
        <v>1847</v>
      </c>
      <c r="E67" s="777">
        <v>0</v>
      </c>
    </row>
    <row r="68" spans="1:5" x14ac:dyDescent="0.2">
      <c r="A68">
        <v>717296</v>
      </c>
      <c r="B68" s="777" t="s">
        <v>1393</v>
      </c>
      <c r="C68" s="777" t="s">
        <v>1307</v>
      </c>
      <c r="D68" s="777" t="s">
        <v>1847</v>
      </c>
      <c r="E68" s="777">
        <v>0</v>
      </c>
    </row>
    <row r="69" spans="1:5" x14ac:dyDescent="0.2">
      <c r="A69">
        <v>717858</v>
      </c>
      <c r="B69" s="777" t="s">
        <v>1385</v>
      </c>
      <c r="C69" s="777" t="s">
        <v>1308</v>
      </c>
      <c r="D69" s="777" t="s">
        <v>1847</v>
      </c>
      <c r="E69" s="777">
        <v>0</v>
      </c>
    </row>
    <row r="70" spans="1:5" x14ac:dyDescent="0.2">
      <c r="A70">
        <v>718417</v>
      </c>
      <c r="B70" s="777" t="s">
        <v>1394</v>
      </c>
      <c r="C70" s="777" t="s">
        <v>1309</v>
      </c>
      <c r="D70" s="777" t="s">
        <v>1847</v>
      </c>
      <c r="E70" s="777">
        <v>0</v>
      </c>
    </row>
    <row r="71" spans="1:5" x14ac:dyDescent="0.2">
      <c r="A71">
        <v>719181</v>
      </c>
      <c r="B71" s="777" t="s">
        <v>1395</v>
      </c>
      <c r="C71" s="777" t="s">
        <v>1310</v>
      </c>
      <c r="D71" s="777" t="s">
        <v>1847</v>
      </c>
      <c r="E71" s="777">
        <v>126</v>
      </c>
    </row>
    <row r="72" spans="1:5" x14ac:dyDescent="0.2">
      <c r="A72">
        <v>720846</v>
      </c>
      <c r="B72" s="777" t="s">
        <v>1396</v>
      </c>
      <c r="C72" s="777" t="s">
        <v>1311</v>
      </c>
      <c r="D72" s="777" t="s">
        <v>1847</v>
      </c>
      <c r="E72" s="777">
        <v>0</v>
      </c>
    </row>
    <row r="73" spans="1:5" x14ac:dyDescent="0.2">
      <c r="A73">
        <v>721071</v>
      </c>
      <c r="B73" s="777" t="s">
        <v>1397</v>
      </c>
      <c r="C73" s="777" t="s">
        <v>1902</v>
      </c>
      <c r="D73" s="777" t="s">
        <v>1847</v>
      </c>
      <c r="E73" s="777">
        <v>0</v>
      </c>
    </row>
    <row r="74" spans="1:5" x14ac:dyDescent="0.2">
      <c r="A74">
        <v>721824</v>
      </c>
      <c r="B74" s="777" t="s">
        <v>1398</v>
      </c>
      <c r="C74" s="777" t="s">
        <v>196</v>
      </c>
      <c r="D74" s="777" t="s">
        <v>1847</v>
      </c>
      <c r="E74" s="777">
        <v>0</v>
      </c>
    </row>
    <row r="75" spans="1:5" x14ac:dyDescent="0.2">
      <c r="A75">
        <v>721905</v>
      </c>
      <c r="B75" s="777" t="s">
        <v>1399</v>
      </c>
      <c r="C75" s="777" t="s">
        <v>1312</v>
      </c>
      <c r="D75" s="777" t="s">
        <v>1847</v>
      </c>
      <c r="E75" s="777">
        <v>0</v>
      </c>
    </row>
    <row r="76" spans="1:5" x14ac:dyDescent="0.2">
      <c r="A76">
        <v>722099</v>
      </c>
      <c r="B76" s="777" t="s">
        <v>1400</v>
      </c>
      <c r="C76" s="777" t="s">
        <v>339</v>
      </c>
      <c r="D76" s="777" t="s">
        <v>1847</v>
      </c>
      <c r="E76" s="777">
        <v>0</v>
      </c>
    </row>
    <row r="77" spans="1:5" x14ac:dyDescent="0.2">
      <c r="A77">
        <v>722242</v>
      </c>
      <c r="B77" s="777" t="s">
        <v>1401</v>
      </c>
      <c r="C77" s="777" t="s">
        <v>1871</v>
      </c>
      <c r="D77" s="777" t="s">
        <v>1847</v>
      </c>
      <c r="E77" s="777">
        <v>0</v>
      </c>
    </row>
    <row r="78" spans="1:5" x14ac:dyDescent="0.2">
      <c r="A78">
        <v>722821</v>
      </c>
      <c r="B78" s="777" t="s">
        <v>1402</v>
      </c>
      <c r="C78" s="777" t="s">
        <v>1313</v>
      </c>
      <c r="D78" s="777" t="s">
        <v>1847</v>
      </c>
      <c r="E78" s="777">
        <v>0</v>
      </c>
    </row>
    <row r="79" spans="1:5" x14ac:dyDescent="0.2">
      <c r="A79">
        <v>722909</v>
      </c>
      <c r="B79" s="777" t="s">
        <v>1403</v>
      </c>
      <c r="C79" s="777" t="s">
        <v>202</v>
      </c>
      <c r="D79" s="777" t="s">
        <v>1847</v>
      </c>
      <c r="E79" s="777">
        <v>0</v>
      </c>
    </row>
    <row r="80" spans="1:5" x14ac:dyDescent="0.2">
      <c r="A80">
        <v>722974</v>
      </c>
      <c r="B80" s="777" t="s">
        <v>1404</v>
      </c>
      <c r="C80" s="777" t="s">
        <v>342</v>
      </c>
      <c r="D80" s="777" t="s">
        <v>1847</v>
      </c>
      <c r="E80" s="777">
        <v>0</v>
      </c>
    </row>
    <row r="81" spans="1:5" x14ac:dyDescent="0.2">
      <c r="A81">
        <v>723017</v>
      </c>
      <c r="B81" s="777" t="s">
        <v>1405</v>
      </c>
      <c r="C81" s="777" t="s">
        <v>1314</v>
      </c>
      <c r="D81" s="777" t="s">
        <v>1847</v>
      </c>
      <c r="E81" s="777">
        <v>0</v>
      </c>
    </row>
    <row r="82" spans="1:5" x14ac:dyDescent="0.2">
      <c r="A82">
        <v>723517</v>
      </c>
      <c r="B82" s="777" t="s">
        <v>1406</v>
      </c>
      <c r="C82" s="777" t="s">
        <v>1315</v>
      </c>
      <c r="D82" s="777" t="s">
        <v>1847</v>
      </c>
      <c r="E82" s="777">
        <v>401</v>
      </c>
    </row>
    <row r="83" spans="1:5" x14ac:dyDescent="0.2">
      <c r="A83">
        <v>723668</v>
      </c>
      <c r="B83" s="777" t="s">
        <v>1390</v>
      </c>
      <c r="C83" s="777" t="s">
        <v>564</v>
      </c>
      <c r="D83" s="777" t="s">
        <v>1847</v>
      </c>
      <c r="E83" s="777">
        <v>0</v>
      </c>
    </row>
    <row r="84" spans="1:5" x14ac:dyDescent="0.2">
      <c r="A84">
        <v>724802</v>
      </c>
      <c r="B84" s="777" t="s">
        <v>1407</v>
      </c>
      <c r="C84" s="777" t="s">
        <v>206</v>
      </c>
      <c r="D84" s="777" t="s">
        <v>1847</v>
      </c>
      <c r="E84" s="777">
        <v>181</v>
      </c>
    </row>
    <row r="85" spans="1:5" x14ac:dyDescent="0.2">
      <c r="A85">
        <v>727018</v>
      </c>
      <c r="B85" s="777" t="s">
        <v>1408</v>
      </c>
      <c r="C85" s="777" t="s">
        <v>1316</v>
      </c>
      <c r="D85" s="777" t="s">
        <v>1847</v>
      </c>
      <c r="E85" s="777">
        <v>0</v>
      </c>
    </row>
    <row r="86" spans="1:5" x14ac:dyDescent="0.2">
      <c r="A86">
        <v>729044</v>
      </c>
      <c r="B86" s="777" t="s">
        <v>353</v>
      </c>
      <c r="C86" s="777" t="s">
        <v>1251</v>
      </c>
      <c r="D86" s="777" t="s">
        <v>1847</v>
      </c>
      <c r="E86" s="777">
        <v>10</v>
      </c>
    </row>
    <row r="87" spans="1:5" x14ac:dyDescent="0.2">
      <c r="A87">
        <v>729331</v>
      </c>
      <c r="B87" s="777" t="s">
        <v>1409</v>
      </c>
      <c r="C87" s="777" t="s">
        <v>1861</v>
      </c>
      <c r="D87" s="777" t="s">
        <v>1847</v>
      </c>
      <c r="E87" s="777">
        <v>0</v>
      </c>
    </row>
    <row r="88" spans="1:5" x14ac:dyDescent="0.2">
      <c r="A88">
        <v>729582</v>
      </c>
      <c r="B88" s="777" t="s">
        <v>1410</v>
      </c>
      <c r="C88" s="777" t="s">
        <v>1317</v>
      </c>
      <c r="D88" s="777" t="s">
        <v>1847</v>
      </c>
      <c r="E88" s="777">
        <v>0</v>
      </c>
    </row>
    <row r="89" spans="1:5" x14ac:dyDescent="0.2">
      <c r="A89">
        <v>730140</v>
      </c>
      <c r="B89" s="777" t="s">
        <v>1411</v>
      </c>
      <c r="C89" s="777" t="s">
        <v>209</v>
      </c>
      <c r="D89" s="777" t="s">
        <v>1847</v>
      </c>
      <c r="E89" s="777">
        <v>0</v>
      </c>
    </row>
    <row r="90" spans="1:5" x14ac:dyDescent="0.2">
      <c r="A90">
        <v>730935</v>
      </c>
      <c r="B90" s="777" t="s">
        <v>1412</v>
      </c>
      <c r="C90" s="777" t="s">
        <v>1318</v>
      </c>
      <c r="D90" s="777" t="s">
        <v>1847</v>
      </c>
      <c r="E90" s="777">
        <v>0</v>
      </c>
    </row>
    <row r="91" spans="1:5" x14ac:dyDescent="0.2">
      <c r="A91">
        <v>731275</v>
      </c>
      <c r="B91" s="777" t="s">
        <v>1413</v>
      </c>
      <c r="C91" s="777" t="s">
        <v>1319</v>
      </c>
      <c r="D91" s="777" t="s">
        <v>1847</v>
      </c>
      <c r="E91" s="777">
        <v>470</v>
      </c>
    </row>
    <row r="92" spans="1:5" x14ac:dyDescent="0.2">
      <c r="A92">
        <v>731882</v>
      </c>
      <c r="B92" s="777" t="s">
        <v>1414</v>
      </c>
      <c r="C92" s="777" t="s">
        <v>1885</v>
      </c>
      <c r="D92" s="777" t="s">
        <v>1847</v>
      </c>
      <c r="E92" s="777">
        <v>0</v>
      </c>
    </row>
    <row r="93" spans="1:5" x14ac:dyDescent="0.2">
      <c r="A93">
        <v>732038</v>
      </c>
      <c r="B93" s="777" t="s">
        <v>1415</v>
      </c>
      <c r="C93" s="777" t="s">
        <v>1320</v>
      </c>
      <c r="D93" s="777" t="s">
        <v>1847</v>
      </c>
      <c r="E93" s="777">
        <v>0</v>
      </c>
    </row>
    <row r="94" spans="1:5" x14ac:dyDescent="0.2">
      <c r="A94">
        <v>733453</v>
      </c>
      <c r="B94" s="777" t="s">
        <v>1416</v>
      </c>
      <c r="C94" s="777" t="s">
        <v>1321</v>
      </c>
      <c r="D94" s="777" t="s">
        <v>1847</v>
      </c>
      <c r="E94" s="777">
        <v>0</v>
      </c>
    </row>
    <row r="95" spans="1:5" x14ac:dyDescent="0.2">
      <c r="A95">
        <v>733704</v>
      </c>
      <c r="B95" s="777" t="s">
        <v>1417</v>
      </c>
      <c r="C95" s="777" t="s">
        <v>1322</v>
      </c>
      <c r="D95" s="777" t="s">
        <v>1847</v>
      </c>
      <c r="E95" s="777">
        <v>0</v>
      </c>
    </row>
    <row r="96" spans="1:5" x14ac:dyDescent="0.2">
      <c r="A96">
        <v>734209</v>
      </c>
      <c r="B96" s="777" t="s">
        <v>1418</v>
      </c>
      <c r="C96" s="777" t="s">
        <v>1323</v>
      </c>
      <c r="D96" s="777" t="s">
        <v>1847</v>
      </c>
      <c r="E96" s="777">
        <v>0</v>
      </c>
    </row>
    <row r="97" spans="1:5" x14ac:dyDescent="0.2">
      <c r="A97">
        <v>734857</v>
      </c>
      <c r="B97" s="777" t="s">
        <v>1419</v>
      </c>
      <c r="C97" s="777" t="s">
        <v>1324</v>
      </c>
      <c r="D97" s="777" t="s">
        <v>1847</v>
      </c>
      <c r="E97" s="777">
        <v>0</v>
      </c>
    </row>
    <row r="98" spans="1:5" x14ac:dyDescent="0.2">
      <c r="A98">
        <v>734918</v>
      </c>
      <c r="B98" s="777" t="s">
        <v>1420</v>
      </c>
      <c r="C98" s="777" t="s">
        <v>1325</v>
      </c>
      <c r="D98" s="777" t="s">
        <v>1847</v>
      </c>
      <c r="E98" s="777">
        <v>0</v>
      </c>
    </row>
    <row r="99" spans="1:5" x14ac:dyDescent="0.2">
      <c r="A99">
        <v>734994</v>
      </c>
      <c r="B99" s="777" t="s">
        <v>1421</v>
      </c>
      <c r="C99" s="777" t="s">
        <v>1326</v>
      </c>
      <c r="D99" s="777" t="s">
        <v>1847</v>
      </c>
      <c r="E99" s="777">
        <v>0</v>
      </c>
    </row>
    <row r="100" spans="1:5" x14ac:dyDescent="0.2">
      <c r="A100">
        <v>735116</v>
      </c>
      <c r="B100" s="777" t="s">
        <v>1422</v>
      </c>
      <c r="C100" s="777" t="s">
        <v>1327</v>
      </c>
      <c r="D100" s="777" t="s">
        <v>1847</v>
      </c>
      <c r="E100" s="777">
        <v>0</v>
      </c>
    </row>
    <row r="101" spans="1:5" x14ac:dyDescent="0.2">
      <c r="A101">
        <v>735273</v>
      </c>
      <c r="B101" s="777" t="s">
        <v>1393</v>
      </c>
      <c r="C101" s="777" t="s">
        <v>423</v>
      </c>
      <c r="D101" s="777" t="s">
        <v>1847</v>
      </c>
      <c r="E101" s="777">
        <v>121</v>
      </c>
    </row>
    <row r="102" spans="1:5" x14ac:dyDescent="0.2">
      <c r="A102">
        <v>801980</v>
      </c>
      <c r="B102" s="777" t="s">
        <v>1423</v>
      </c>
      <c r="C102" s="777" t="s">
        <v>1328</v>
      </c>
      <c r="D102" s="777" t="s">
        <v>1847</v>
      </c>
      <c r="E102" s="777">
        <v>0</v>
      </c>
    </row>
    <row r="103" spans="1:5" x14ac:dyDescent="0.2">
      <c r="A103">
        <v>802049</v>
      </c>
      <c r="B103" s="777" t="s">
        <v>1424</v>
      </c>
      <c r="C103" s="777" t="s">
        <v>1329</v>
      </c>
      <c r="D103" s="777" t="s">
        <v>1847</v>
      </c>
      <c r="E103" s="777">
        <v>0</v>
      </c>
    </row>
    <row r="104" spans="1:5" x14ac:dyDescent="0.2">
      <c r="A104">
        <v>802477</v>
      </c>
      <c r="B104" s="777" t="s">
        <v>1425</v>
      </c>
      <c r="C104" s="777" t="s">
        <v>1330</v>
      </c>
      <c r="D104" s="777" t="s">
        <v>1847</v>
      </c>
      <c r="E104" s="777">
        <v>0</v>
      </c>
    </row>
    <row r="105" spans="1:5" x14ac:dyDescent="0.2">
      <c r="A105">
        <v>802938</v>
      </c>
      <c r="B105" s="777" t="s">
        <v>1426</v>
      </c>
      <c r="C105" s="777" t="s">
        <v>431</v>
      </c>
      <c r="D105" s="777" t="s">
        <v>1847</v>
      </c>
      <c r="E105" s="777">
        <v>0</v>
      </c>
    </row>
    <row r="106" spans="1:5" x14ac:dyDescent="0.2">
      <c r="A106">
        <v>806321</v>
      </c>
      <c r="B106" s="777" t="s">
        <v>1427</v>
      </c>
      <c r="C106" s="777" t="s">
        <v>2065</v>
      </c>
      <c r="D106" s="777" t="s">
        <v>1847</v>
      </c>
      <c r="E106" s="777">
        <v>0</v>
      </c>
    </row>
    <row r="107" spans="1:5" x14ac:dyDescent="0.2">
      <c r="A107">
        <v>821590</v>
      </c>
      <c r="B107" s="777" t="s">
        <v>1428</v>
      </c>
      <c r="C107" s="777" t="s">
        <v>1331</v>
      </c>
      <c r="D107" s="777" t="s">
        <v>1847</v>
      </c>
      <c r="E107" s="777">
        <v>0</v>
      </c>
    </row>
    <row r="108" spans="1:5" x14ac:dyDescent="0.2">
      <c r="A108">
        <v>824442</v>
      </c>
      <c r="B108" s="777" t="s">
        <v>1429</v>
      </c>
      <c r="C108" s="777" t="s">
        <v>220</v>
      </c>
      <c r="D108" s="777" t="s">
        <v>1847</v>
      </c>
      <c r="E108" s="777">
        <v>9738</v>
      </c>
    </row>
    <row r="109" spans="1:5" x14ac:dyDescent="0.2">
      <c r="A109">
        <v>824766</v>
      </c>
      <c r="B109" s="777" t="s">
        <v>1430</v>
      </c>
      <c r="C109" s="777" t="s">
        <v>1332</v>
      </c>
      <c r="D109" s="777" t="s">
        <v>1847</v>
      </c>
      <c r="E109" s="777">
        <v>0</v>
      </c>
    </row>
    <row r="110" spans="1:5" x14ac:dyDescent="0.2">
      <c r="A110">
        <v>825005</v>
      </c>
      <c r="B110" s="777" t="s">
        <v>1431</v>
      </c>
      <c r="C110" s="777" t="s">
        <v>1266</v>
      </c>
      <c r="D110" s="777" t="s">
        <v>1847</v>
      </c>
      <c r="E110" s="777">
        <v>790</v>
      </c>
    </row>
    <row r="111" spans="1:5" x14ac:dyDescent="0.2">
      <c r="A111">
        <v>827009</v>
      </c>
      <c r="B111" s="777" t="s">
        <v>1429</v>
      </c>
      <c r="C111" s="777" t="s">
        <v>220</v>
      </c>
      <c r="D111" s="777" t="s">
        <v>1847</v>
      </c>
      <c r="E111" s="777">
        <v>3360</v>
      </c>
    </row>
    <row r="112" spans="1:5" x14ac:dyDescent="0.2">
      <c r="A112">
        <v>827548</v>
      </c>
      <c r="B112" s="777" t="s">
        <v>1432</v>
      </c>
      <c r="C112" s="777" t="s">
        <v>1333</v>
      </c>
      <c r="D112" s="777" t="s">
        <v>1847</v>
      </c>
      <c r="E112" s="777">
        <v>0</v>
      </c>
    </row>
    <row r="113" spans="1:5" x14ac:dyDescent="0.2">
      <c r="A113">
        <v>829390</v>
      </c>
      <c r="B113" s="777" t="s">
        <v>1433</v>
      </c>
      <c r="C113" s="777" t="s">
        <v>512</v>
      </c>
      <c r="D113" s="777" t="s">
        <v>1847</v>
      </c>
      <c r="E113" s="777">
        <v>0</v>
      </c>
    </row>
    <row r="114" spans="1:5" x14ac:dyDescent="0.2">
      <c r="A114">
        <v>833198</v>
      </c>
      <c r="B114" s="777" t="s">
        <v>1434</v>
      </c>
      <c r="C114" s="777" t="s">
        <v>1334</v>
      </c>
      <c r="D114" s="777" t="s">
        <v>1847</v>
      </c>
      <c r="E114" s="777">
        <v>164</v>
      </c>
    </row>
    <row r="115" spans="1:5" x14ac:dyDescent="0.2">
      <c r="A115">
        <v>833482</v>
      </c>
      <c r="B115" s="777" t="s">
        <v>1435</v>
      </c>
      <c r="C115" s="777" t="s">
        <v>1335</v>
      </c>
      <c r="D115" s="777" t="s">
        <v>1847</v>
      </c>
      <c r="E115" s="777">
        <v>0</v>
      </c>
    </row>
    <row r="116" spans="1:5" x14ac:dyDescent="0.2">
      <c r="A116">
        <v>833486</v>
      </c>
      <c r="B116" s="777" t="s">
        <v>1435</v>
      </c>
      <c r="C116" s="777" t="s">
        <v>1335</v>
      </c>
      <c r="D116" s="777" t="s">
        <v>1847</v>
      </c>
      <c r="E116" s="777">
        <v>0</v>
      </c>
    </row>
    <row r="117" spans="1:5" x14ac:dyDescent="0.2">
      <c r="A117">
        <v>833556</v>
      </c>
      <c r="B117" s="777" t="s">
        <v>1436</v>
      </c>
      <c r="C117" s="777" t="s">
        <v>1336</v>
      </c>
      <c r="D117" s="777" t="s">
        <v>1847</v>
      </c>
      <c r="E117" s="777">
        <v>0</v>
      </c>
    </row>
    <row r="118" spans="1:5" x14ac:dyDescent="0.2">
      <c r="A118">
        <v>834152</v>
      </c>
      <c r="B118" s="777" t="s">
        <v>1437</v>
      </c>
      <c r="C118" s="777" t="s">
        <v>1337</v>
      </c>
      <c r="D118" s="777" t="s">
        <v>1847</v>
      </c>
      <c r="E118" s="777">
        <v>0</v>
      </c>
    </row>
    <row r="119" spans="1:5" x14ac:dyDescent="0.2">
      <c r="A119">
        <v>834152</v>
      </c>
      <c r="B119" s="777" t="s">
        <v>1437</v>
      </c>
      <c r="C119" s="777" t="s">
        <v>1337</v>
      </c>
      <c r="D119" s="777" t="s">
        <v>1847</v>
      </c>
      <c r="E119" s="777">
        <v>0</v>
      </c>
    </row>
    <row r="120" spans="1:5" x14ac:dyDescent="0.2">
      <c r="A120">
        <v>834263</v>
      </c>
      <c r="B120" s="777" t="s">
        <v>1438</v>
      </c>
      <c r="C120" s="777" t="s">
        <v>1338</v>
      </c>
      <c r="D120" s="777" t="s">
        <v>1847</v>
      </c>
      <c r="E120" s="777">
        <v>0</v>
      </c>
    </row>
    <row r="121" spans="1:5" x14ac:dyDescent="0.2">
      <c r="A121">
        <v>834333</v>
      </c>
      <c r="B121" s="777" t="s">
        <v>1439</v>
      </c>
      <c r="C121" s="777" t="s">
        <v>519</v>
      </c>
      <c r="D121" s="777" t="s">
        <v>1847</v>
      </c>
      <c r="E121" s="777">
        <v>0</v>
      </c>
    </row>
    <row r="122" spans="1:5" x14ac:dyDescent="0.2">
      <c r="A122">
        <v>834596</v>
      </c>
      <c r="B122" s="777" t="s">
        <v>1437</v>
      </c>
      <c r="C122" s="777" t="s">
        <v>1339</v>
      </c>
      <c r="D122" s="777" t="s">
        <v>1847</v>
      </c>
      <c r="E122" s="777">
        <v>0</v>
      </c>
    </row>
    <row r="123" spans="1:5" x14ac:dyDescent="0.2">
      <c r="A123">
        <v>834662</v>
      </c>
      <c r="B123" s="777" t="s">
        <v>530</v>
      </c>
      <c r="C123" s="777" t="s">
        <v>1340</v>
      </c>
      <c r="D123" s="777" t="s">
        <v>1847</v>
      </c>
      <c r="E123" s="777">
        <v>0</v>
      </c>
    </row>
    <row r="124" spans="1:5" x14ac:dyDescent="0.2">
      <c r="A124">
        <v>835043</v>
      </c>
      <c r="B124" s="777" t="s">
        <v>1435</v>
      </c>
      <c r="C124" s="777" t="s">
        <v>1341</v>
      </c>
      <c r="D124" s="777" t="s">
        <v>1847</v>
      </c>
      <c r="E124" s="777">
        <v>0</v>
      </c>
    </row>
    <row r="125" spans="1:5" x14ac:dyDescent="0.2">
      <c r="A125">
        <v>835064</v>
      </c>
      <c r="B125" s="777" t="s">
        <v>1440</v>
      </c>
      <c r="C125" s="777" t="s">
        <v>225</v>
      </c>
      <c r="D125" s="777" t="s">
        <v>1847</v>
      </c>
      <c r="E125" s="777">
        <v>0</v>
      </c>
    </row>
    <row r="126" spans="1:5" x14ac:dyDescent="0.2">
      <c r="A126">
        <v>835068</v>
      </c>
      <c r="B126" s="777" t="s">
        <v>1441</v>
      </c>
      <c r="C126" s="777" t="s">
        <v>226</v>
      </c>
      <c r="D126" s="777" t="s">
        <v>1847</v>
      </c>
      <c r="E126" s="777">
        <v>0</v>
      </c>
    </row>
    <row r="127" spans="1:5" x14ac:dyDescent="0.2">
      <c r="A127">
        <v>835124</v>
      </c>
      <c r="B127" s="777" t="s">
        <v>1442</v>
      </c>
      <c r="C127" s="777" t="s">
        <v>1342</v>
      </c>
      <c r="D127" s="777" t="s">
        <v>1847</v>
      </c>
      <c r="E127" s="777">
        <v>1100</v>
      </c>
    </row>
    <row r="128" spans="1:5" x14ac:dyDescent="0.2">
      <c r="A128">
        <v>835712</v>
      </c>
      <c r="B128" s="777" t="s">
        <v>1443</v>
      </c>
      <c r="C128" s="777" t="s">
        <v>1343</v>
      </c>
      <c r="D128" s="777" t="s">
        <v>1847</v>
      </c>
      <c r="E128" s="777">
        <v>0</v>
      </c>
    </row>
    <row r="129" spans="1:5" x14ac:dyDescent="0.2">
      <c r="A129">
        <v>835864</v>
      </c>
      <c r="B129" s="777" t="s">
        <v>1444</v>
      </c>
      <c r="C129" s="777" t="s">
        <v>1344</v>
      </c>
      <c r="D129" s="777" t="s">
        <v>1847</v>
      </c>
      <c r="E129" s="777">
        <v>0</v>
      </c>
    </row>
    <row r="132" spans="1:5" x14ac:dyDescent="0.2">
      <c r="E132">
        <f>SUM(E1:E131)</f>
        <v>20145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2054</v>
      </c>
      <c r="B1" t="s">
        <v>2054</v>
      </c>
      <c r="C1" t="s">
        <v>27</v>
      </c>
      <c r="D1" t="s">
        <v>1796</v>
      </c>
      <c r="E1" t="s">
        <v>28</v>
      </c>
      <c r="F1" t="s">
        <v>2051</v>
      </c>
      <c r="G1" t="s">
        <v>2050</v>
      </c>
      <c r="H1" t="s">
        <v>29</v>
      </c>
      <c r="I1" s="778" t="s">
        <v>30</v>
      </c>
      <c r="J1" t="s">
        <v>31</v>
      </c>
    </row>
    <row r="2" spans="1:16" x14ac:dyDescent="0.2">
      <c r="A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36</v>
      </c>
      <c r="G2" t="s">
        <v>36</v>
      </c>
      <c r="H2" t="s">
        <v>37</v>
      </c>
      <c r="I2" s="778" t="s">
        <v>38</v>
      </c>
      <c r="J2" t="s">
        <v>38</v>
      </c>
    </row>
    <row r="3" spans="1:16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44</v>
      </c>
      <c r="H3" t="s">
        <v>45</v>
      </c>
      <c r="I3" s="778" t="s">
        <v>46</v>
      </c>
      <c r="J3" t="s">
        <v>46</v>
      </c>
    </row>
    <row r="4" spans="1:16" x14ac:dyDescent="0.2">
      <c r="A4">
        <v>602280</v>
      </c>
      <c r="B4" t="s">
        <v>234</v>
      </c>
      <c r="C4" t="s">
        <v>144</v>
      </c>
      <c r="D4">
        <v>20011101</v>
      </c>
      <c r="E4">
        <v>20011130</v>
      </c>
      <c r="F4" t="s">
        <v>25</v>
      </c>
      <c r="G4" t="s">
        <v>24</v>
      </c>
      <c r="H4" t="s">
        <v>2220</v>
      </c>
      <c r="I4">
        <v>0</v>
      </c>
      <c r="J4">
        <f>IF(ISNA(VLOOKUP(A4,cgasx,5,FALSE)),0,(VLOOKUP(A4,cgasx,5,FALSE)))</f>
        <v>259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259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235</v>
      </c>
      <c r="C5" t="s">
        <v>145</v>
      </c>
      <c r="D5">
        <v>20011030</v>
      </c>
      <c r="E5">
        <v>20011127</v>
      </c>
      <c r="F5" t="s">
        <v>25</v>
      </c>
      <c r="G5" t="s">
        <v>24</v>
      </c>
      <c r="H5" t="s">
        <v>2220</v>
      </c>
      <c r="I5">
        <v>0</v>
      </c>
      <c r="J5">
        <f t="shared" ref="J5:J68" si="1">IF(ISNA(VLOOKUP(A5,cgasx,5,FALSE)),0,(VLOOKUP(A5,cgasx,5,FALSE)))</f>
        <v>500</v>
      </c>
      <c r="L5" s="160" t="str">
        <f t="shared" si="0"/>
        <v>Y</v>
      </c>
      <c r="M5" s="160">
        <f t="shared" ref="M5:M73" si="2">IF(ISNA(VLOOKUP(A5,InCGAS,1,FALSE)),"na",VLOOKUP(A5,InCGAS,9,FALSE))</f>
        <v>500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236</v>
      </c>
      <c r="C6" t="s">
        <v>145</v>
      </c>
      <c r="D6">
        <v>20011030</v>
      </c>
      <c r="E6">
        <v>20011127</v>
      </c>
      <c r="F6" t="s">
        <v>25</v>
      </c>
      <c r="G6" t="s">
        <v>24</v>
      </c>
      <c r="H6" t="s">
        <v>2220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237</v>
      </c>
      <c r="C7" t="s">
        <v>536</v>
      </c>
      <c r="D7">
        <v>20011031</v>
      </c>
      <c r="E7">
        <v>20011129</v>
      </c>
      <c r="F7" t="s">
        <v>585</v>
      </c>
      <c r="G7" t="s">
        <v>24</v>
      </c>
      <c r="H7" t="s">
        <v>2220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239</v>
      </c>
      <c r="C8" t="s">
        <v>537</v>
      </c>
      <c r="D8">
        <v>20011102</v>
      </c>
      <c r="E8">
        <v>20011130</v>
      </c>
      <c r="F8" t="s">
        <v>25</v>
      </c>
      <c r="G8" t="s">
        <v>24</v>
      </c>
      <c r="H8" t="s">
        <v>2220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240</v>
      </c>
      <c r="C9" t="s">
        <v>594</v>
      </c>
      <c r="D9">
        <v>20011106</v>
      </c>
      <c r="E9">
        <v>20011205</v>
      </c>
      <c r="F9" t="s">
        <v>25</v>
      </c>
      <c r="G9" t="s">
        <v>24</v>
      </c>
      <c r="H9" t="s">
        <v>2220</v>
      </c>
      <c r="I9">
        <v>0</v>
      </c>
      <c r="J9">
        <f t="shared" si="1"/>
        <v>83</v>
      </c>
      <c r="L9" s="160" t="str">
        <f>IF(ISNA(VLOOKUP(A9,InCGAS,1,FALSE)),"--", "Y")</f>
        <v>Y</v>
      </c>
      <c r="M9" s="160">
        <f>IF(ISNA(VLOOKUP(A9,InCGAS,1,FALSE)),"na",VLOOKUP(A9,InCGAS,9,FALSE))</f>
        <v>83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241</v>
      </c>
      <c r="C10" t="s">
        <v>148</v>
      </c>
      <c r="D10">
        <v>20011029</v>
      </c>
      <c r="E10">
        <v>20011128</v>
      </c>
      <c r="F10" t="s">
        <v>585</v>
      </c>
      <c r="G10" t="s">
        <v>24</v>
      </c>
      <c r="H10" t="s">
        <v>2220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242</v>
      </c>
      <c r="C11" t="s">
        <v>149</v>
      </c>
      <c r="D11">
        <v>20011030</v>
      </c>
      <c r="E11">
        <v>20011127</v>
      </c>
      <c r="F11" t="s">
        <v>25</v>
      </c>
      <c r="G11" t="s">
        <v>24</v>
      </c>
      <c r="H11" t="s">
        <v>2220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243</v>
      </c>
      <c r="C12" t="s">
        <v>538</v>
      </c>
      <c r="D12">
        <v>20011030</v>
      </c>
      <c r="E12">
        <v>20011129</v>
      </c>
      <c r="F12" t="s">
        <v>25</v>
      </c>
      <c r="G12" t="s">
        <v>24</v>
      </c>
      <c r="H12" t="s">
        <v>2220</v>
      </c>
      <c r="I12">
        <v>0</v>
      </c>
      <c r="J12">
        <f t="shared" si="1"/>
        <v>201</v>
      </c>
      <c r="L12" s="160" t="str">
        <f t="shared" si="0"/>
        <v>Y</v>
      </c>
      <c r="M12" s="160">
        <f t="shared" si="2"/>
        <v>201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244</v>
      </c>
      <c r="C13" t="s">
        <v>150</v>
      </c>
      <c r="D13">
        <v>20011102</v>
      </c>
      <c r="E13">
        <v>20011130</v>
      </c>
      <c r="F13" t="s">
        <v>25</v>
      </c>
      <c r="G13" t="s">
        <v>24</v>
      </c>
      <c r="H13" t="s">
        <v>2220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245</v>
      </c>
      <c r="C14" t="s">
        <v>151</v>
      </c>
      <c r="D14">
        <v>20011105</v>
      </c>
      <c r="E14">
        <v>20011204</v>
      </c>
      <c r="F14" t="s">
        <v>25</v>
      </c>
      <c r="G14" t="s">
        <v>24</v>
      </c>
      <c r="H14" t="s">
        <v>2220</v>
      </c>
      <c r="I14">
        <v>0</v>
      </c>
      <c r="J14">
        <f t="shared" si="1"/>
        <v>724</v>
      </c>
      <c r="L14" s="160" t="str">
        <f t="shared" si="0"/>
        <v>Y</v>
      </c>
      <c r="M14" s="160">
        <f t="shared" si="2"/>
        <v>724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246</v>
      </c>
      <c r="C15" t="s">
        <v>152</v>
      </c>
      <c r="D15">
        <v>20011030</v>
      </c>
      <c r="E15">
        <v>20011128</v>
      </c>
      <c r="F15" t="s">
        <v>25</v>
      </c>
      <c r="G15" t="s">
        <v>24</v>
      </c>
      <c r="H15" t="s">
        <v>2220</v>
      </c>
      <c r="I15">
        <v>0</v>
      </c>
      <c r="J15">
        <f t="shared" si="1"/>
        <v>5</v>
      </c>
      <c r="L15" s="160" t="str">
        <f t="shared" si="0"/>
        <v>Y</v>
      </c>
      <c r="M15" s="160">
        <f t="shared" si="2"/>
        <v>5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247</v>
      </c>
      <c r="C16" t="s">
        <v>145</v>
      </c>
      <c r="D16">
        <v>20011031</v>
      </c>
      <c r="E16">
        <v>20011128</v>
      </c>
      <c r="F16" t="s">
        <v>25</v>
      </c>
      <c r="G16" t="s">
        <v>24</v>
      </c>
      <c r="H16" t="s">
        <v>2220</v>
      </c>
      <c r="I16">
        <v>0</v>
      </c>
      <c r="J16">
        <f t="shared" si="1"/>
        <v>368</v>
      </c>
      <c r="L16" s="160" t="str">
        <f t="shared" si="0"/>
        <v>Y</v>
      </c>
      <c r="M16" s="160">
        <f t="shared" si="2"/>
        <v>368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248</v>
      </c>
      <c r="C17" t="s">
        <v>539</v>
      </c>
      <c r="D17">
        <v>20011106</v>
      </c>
      <c r="E17">
        <v>20011205</v>
      </c>
      <c r="F17" t="s">
        <v>25</v>
      </c>
      <c r="G17" t="s">
        <v>24</v>
      </c>
      <c r="H17" t="s">
        <v>2220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249</v>
      </c>
      <c r="C18" t="s">
        <v>539</v>
      </c>
      <c r="D18">
        <v>20011106</v>
      </c>
      <c r="E18">
        <v>20011205</v>
      </c>
      <c r="F18" t="s">
        <v>25</v>
      </c>
      <c r="G18" t="s">
        <v>25</v>
      </c>
      <c r="H18" t="s">
        <v>2220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250</v>
      </c>
      <c r="C19" t="s">
        <v>539</v>
      </c>
      <c r="D19">
        <v>20011106</v>
      </c>
      <c r="E19">
        <v>20011205</v>
      </c>
      <c r="F19" t="s">
        <v>25</v>
      </c>
      <c r="G19" t="s">
        <v>24</v>
      </c>
      <c r="H19" t="s">
        <v>2220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251</v>
      </c>
      <c r="C20" t="s">
        <v>540</v>
      </c>
      <c r="D20">
        <v>20011029</v>
      </c>
      <c r="E20">
        <v>20011129</v>
      </c>
      <c r="F20" t="s">
        <v>25</v>
      </c>
      <c r="G20" t="s">
        <v>24</v>
      </c>
      <c r="H20" t="s">
        <v>2220</v>
      </c>
      <c r="I20">
        <v>0</v>
      </c>
      <c r="J20">
        <f t="shared" si="1"/>
        <v>238</v>
      </c>
      <c r="L20" s="160" t="str">
        <f t="shared" si="0"/>
        <v>Y</v>
      </c>
      <c r="M20" s="160">
        <f t="shared" si="2"/>
        <v>238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252</v>
      </c>
      <c r="C21" t="s">
        <v>149</v>
      </c>
      <c r="D21">
        <v>20011102</v>
      </c>
      <c r="E21">
        <v>20011130</v>
      </c>
      <c r="F21" t="s">
        <v>25</v>
      </c>
      <c r="G21" t="s">
        <v>24</v>
      </c>
      <c r="H21" t="s">
        <v>2220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85</v>
      </c>
      <c r="C22" t="s">
        <v>155</v>
      </c>
      <c r="D22">
        <v>20011029</v>
      </c>
      <c r="E22">
        <v>20011127</v>
      </c>
      <c r="F22" t="s">
        <v>25</v>
      </c>
      <c r="G22" t="s">
        <v>24</v>
      </c>
      <c r="H22" t="s">
        <v>2220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253</v>
      </c>
      <c r="C23" t="s">
        <v>541</v>
      </c>
      <c r="D23">
        <v>20011106</v>
      </c>
      <c r="E23">
        <v>20011205</v>
      </c>
      <c r="F23" t="s">
        <v>585</v>
      </c>
      <c r="G23" t="s">
        <v>24</v>
      </c>
      <c r="H23" t="s">
        <v>2220</v>
      </c>
      <c r="I23">
        <v>0</v>
      </c>
      <c r="J23">
        <f t="shared" si="1"/>
        <v>59</v>
      </c>
      <c r="L23" s="160" t="str">
        <f t="shared" si="0"/>
        <v>Y</v>
      </c>
      <c r="M23" s="160">
        <f t="shared" si="2"/>
        <v>59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254</v>
      </c>
      <c r="C24" t="s">
        <v>542</v>
      </c>
      <c r="D24">
        <v>20011102</v>
      </c>
      <c r="E24">
        <v>20011130</v>
      </c>
      <c r="F24" t="s">
        <v>25</v>
      </c>
      <c r="G24" t="s">
        <v>24</v>
      </c>
      <c r="H24" t="s">
        <v>2220</v>
      </c>
      <c r="I24">
        <v>0</v>
      </c>
      <c r="J24">
        <f t="shared" si="1"/>
        <v>10</v>
      </c>
      <c r="L24" s="160" t="str">
        <f t="shared" si="0"/>
        <v>Y</v>
      </c>
      <c r="M24" s="160">
        <f t="shared" si="2"/>
        <v>10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255</v>
      </c>
      <c r="C25" t="s">
        <v>1104</v>
      </c>
      <c r="D25">
        <v>20011031</v>
      </c>
      <c r="E25">
        <v>20011129</v>
      </c>
      <c r="F25" t="s">
        <v>25</v>
      </c>
      <c r="G25" t="s">
        <v>24</v>
      </c>
      <c r="H25" t="s">
        <v>2220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256</v>
      </c>
      <c r="C26" t="s">
        <v>543</v>
      </c>
      <c r="D26">
        <v>20011029</v>
      </c>
      <c r="E26">
        <v>20011127</v>
      </c>
      <c r="F26" t="s">
        <v>25</v>
      </c>
      <c r="G26" t="s">
        <v>24</v>
      </c>
      <c r="H26" t="s">
        <v>2220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257</v>
      </c>
      <c r="C27" t="s">
        <v>543</v>
      </c>
      <c r="D27">
        <v>20011029</v>
      </c>
      <c r="E27">
        <v>20011127</v>
      </c>
      <c r="F27" t="s">
        <v>25</v>
      </c>
      <c r="G27" t="s">
        <v>24</v>
      </c>
      <c r="H27" t="s">
        <v>2220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258</v>
      </c>
      <c r="C28" t="s">
        <v>144</v>
      </c>
      <c r="D28">
        <v>20011101</v>
      </c>
      <c r="E28">
        <v>20011130</v>
      </c>
      <c r="F28" t="s">
        <v>25</v>
      </c>
      <c r="G28" t="s">
        <v>24</v>
      </c>
      <c r="H28" t="s">
        <v>2220</v>
      </c>
      <c r="I28">
        <v>0</v>
      </c>
      <c r="J28">
        <f t="shared" si="1"/>
        <v>68</v>
      </c>
      <c r="L28" s="160" t="str">
        <f t="shared" si="0"/>
        <v>Y</v>
      </c>
      <c r="M28" s="160">
        <f t="shared" si="2"/>
        <v>68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259</v>
      </c>
      <c r="C29" t="s">
        <v>157</v>
      </c>
      <c r="D29">
        <v>20011030</v>
      </c>
      <c r="E29">
        <v>20011127</v>
      </c>
      <c r="F29" t="s">
        <v>25</v>
      </c>
      <c r="G29" t="s">
        <v>24</v>
      </c>
      <c r="H29" t="s">
        <v>2220</v>
      </c>
      <c r="I29">
        <v>0</v>
      </c>
      <c r="J29">
        <f t="shared" si="1"/>
        <v>250</v>
      </c>
      <c r="L29" s="160" t="str">
        <f t="shared" si="0"/>
        <v>Y</v>
      </c>
      <c r="M29" s="160">
        <f t="shared" si="2"/>
        <v>250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260</v>
      </c>
      <c r="C30" t="s">
        <v>544</v>
      </c>
      <c r="D30">
        <v>20011106</v>
      </c>
      <c r="E30">
        <v>20011205</v>
      </c>
      <c r="F30" t="s">
        <v>585</v>
      </c>
      <c r="G30" t="s">
        <v>24</v>
      </c>
      <c r="H30" t="s">
        <v>2220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261</v>
      </c>
      <c r="C31" t="s">
        <v>544</v>
      </c>
      <c r="D31">
        <v>20011106</v>
      </c>
      <c r="E31">
        <v>20011205</v>
      </c>
      <c r="F31" t="s">
        <v>585</v>
      </c>
      <c r="G31" t="s">
        <v>24</v>
      </c>
      <c r="H31" t="s">
        <v>2220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260</v>
      </c>
      <c r="C32" t="s">
        <v>544</v>
      </c>
      <c r="D32">
        <v>20011106</v>
      </c>
      <c r="E32">
        <v>20011205</v>
      </c>
      <c r="F32" t="s">
        <v>585</v>
      </c>
      <c r="G32" t="s">
        <v>24</v>
      </c>
      <c r="H32" t="s">
        <v>2220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262</v>
      </c>
      <c r="C33" t="s">
        <v>544</v>
      </c>
      <c r="D33">
        <v>20011106</v>
      </c>
      <c r="E33">
        <v>20011205</v>
      </c>
      <c r="F33" t="s">
        <v>585</v>
      </c>
      <c r="G33" t="s">
        <v>24</v>
      </c>
      <c r="H33" t="s">
        <v>2220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263</v>
      </c>
      <c r="C34" t="s">
        <v>159</v>
      </c>
      <c r="D34">
        <v>20011029</v>
      </c>
      <c r="E34">
        <v>20011127</v>
      </c>
      <c r="F34" t="s">
        <v>25</v>
      </c>
      <c r="G34" t="s">
        <v>25</v>
      </c>
      <c r="H34" t="s">
        <v>2220</v>
      </c>
      <c r="I34">
        <v>0</v>
      </c>
      <c r="J34">
        <f t="shared" si="1"/>
        <v>119</v>
      </c>
      <c r="L34" s="160" t="str">
        <f t="shared" ref="L34:L93" si="4">IF(ISNA(VLOOKUP(A34,InCGAS,1,FALSE)),"--", "Y")</f>
        <v>Y</v>
      </c>
      <c r="M34" s="160">
        <f t="shared" si="2"/>
        <v>119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264</v>
      </c>
      <c r="C35" t="s">
        <v>159</v>
      </c>
      <c r="D35">
        <v>20011029</v>
      </c>
      <c r="E35">
        <v>20011127</v>
      </c>
      <c r="F35" t="s">
        <v>25</v>
      </c>
      <c r="G35" t="s">
        <v>24</v>
      </c>
      <c r="H35" t="s">
        <v>2220</v>
      </c>
      <c r="I35">
        <v>0</v>
      </c>
      <c r="J35">
        <f t="shared" si="1"/>
        <v>461</v>
      </c>
      <c r="L35" s="160" t="str">
        <f t="shared" si="4"/>
        <v>Y</v>
      </c>
      <c r="M35" s="160">
        <f t="shared" si="2"/>
        <v>461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265</v>
      </c>
      <c r="C36" t="s">
        <v>545</v>
      </c>
      <c r="D36">
        <v>20011102</v>
      </c>
      <c r="E36">
        <v>20011130</v>
      </c>
      <c r="F36" t="s">
        <v>25</v>
      </c>
      <c r="G36" t="s">
        <v>24</v>
      </c>
      <c r="H36" t="s">
        <v>2220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266</v>
      </c>
      <c r="C37" t="s">
        <v>546</v>
      </c>
      <c r="D37">
        <v>20011029</v>
      </c>
      <c r="E37">
        <v>20011127</v>
      </c>
      <c r="F37" t="s">
        <v>25</v>
      </c>
      <c r="G37" t="s">
        <v>24</v>
      </c>
      <c r="H37" t="s">
        <v>2220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267</v>
      </c>
      <c r="C38" t="s">
        <v>168</v>
      </c>
      <c r="D38">
        <v>20011029</v>
      </c>
      <c r="E38">
        <v>20011127</v>
      </c>
      <c r="F38" t="s">
        <v>25</v>
      </c>
      <c r="G38" t="s">
        <v>24</v>
      </c>
      <c r="H38" t="s">
        <v>2220</v>
      </c>
      <c r="I38">
        <v>0</v>
      </c>
      <c r="J38">
        <f t="shared" si="1"/>
        <v>90</v>
      </c>
      <c r="L38" s="160" t="str">
        <f t="shared" si="4"/>
        <v>Y</v>
      </c>
      <c r="M38" s="160">
        <f t="shared" si="2"/>
        <v>90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268</v>
      </c>
      <c r="C39" t="s">
        <v>48</v>
      </c>
      <c r="D39">
        <v>20011121</v>
      </c>
      <c r="E39">
        <v>20011126</v>
      </c>
      <c r="F39" t="s">
        <v>585</v>
      </c>
      <c r="G39" t="s">
        <v>24</v>
      </c>
      <c r="H39" t="s">
        <v>2220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269</v>
      </c>
      <c r="C40" t="s">
        <v>169</v>
      </c>
      <c r="D40">
        <v>20011106</v>
      </c>
      <c r="E40">
        <v>20011205</v>
      </c>
      <c r="F40" t="s">
        <v>25</v>
      </c>
      <c r="G40" t="s">
        <v>24</v>
      </c>
      <c r="H40" t="s">
        <v>2220</v>
      </c>
      <c r="I40">
        <v>0</v>
      </c>
      <c r="J40">
        <f t="shared" si="1"/>
        <v>44</v>
      </c>
      <c r="L40" s="160" t="str">
        <f t="shared" si="4"/>
        <v>Y</v>
      </c>
      <c r="M40" s="160">
        <f t="shared" si="2"/>
        <v>44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270</v>
      </c>
      <c r="C41" t="s">
        <v>547</v>
      </c>
      <c r="D41">
        <v>20011102</v>
      </c>
      <c r="E41">
        <v>20011130</v>
      </c>
      <c r="F41" t="s">
        <v>25</v>
      </c>
      <c r="G41" t="s">
        <v>25</v>
      </c>
      <c r="H41" t="s">
        <v>2220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271</v>
      </c>
      <c r="C42" t="s">
        <v>2180</v>
      </c>
      <c r="D42">
        <v>20011105</v>
      </c>
      <c r="E42">
        <v>20011204</v>
      </c>
      <c r="F42" t="s">
        <v>25</v>
      </c>
      <c r="G42" t="s">
        <v>24</v>
      </c>
      <c r="H42" t="s">
        <v>2220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272</v>
      </c>
      <c r="C43" t="s">
        <v>171</v>
      </c>
      <c r="D43">
        <v>20011106</v>
      </c>
      <c r="E43">
        <v>20011205</v>
      </c>
      <c r="F43" t="s">
        <v>25</v>
      </c>
      <c r="G43" t="s">
        <v>24</v>
      </c>
      <c r="H43" t="s">
        <v>2220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273</v>
      </c>
      <c r="C44" t="s">
        <v>173</v>
      </c>
      <c r="D44">
        <v>20011105</v>
      </c>
      <c r="E44">
        <v>20011204</v>
      </c>
      <c r="F44" t="s">
        <v>25</v>
      </c>
      <c r="G44" t="s">
        <v>24</v>
      </c>
      <c r="H44" t="s">
        <v>2220</v>
      </c>
      <c r="I44">
        <v>0</v>
      </c>
      <c r="J44">
        <f t="shared" si="1"/>
        <v>88</v>
      </c>
      <c r="L44" s="160" t="str">
        <f t="shared" si="4"/>
        <v>Y</v>
      </c>
      <c r="M44" s="160">
        <f t="shared" si="2"/>
        <v>88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274</v>
      </c>
      <c r="C45" t="s">
        <v>174</v>
      </c>
      <c r="D45">
        <v>20011106</v>
      </c>
      <c r="E45">
        <v>20011205</v>
      </c>
      <c r="F45" t="s">
        <v>25</v>
      </c>
      <c r="G45" t="s">
        <v>24</v>
      </c>
      <c r="H45" t="s">
        <v>2220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275</v>
      </c>
      <c r="C46" t="s">
        <v>174</v>
      </c>
      <c r="D46">
        <v>20011106</v>
      </c>
      <c r="E46">
        <v>20011205</v>
      </c>
      <c r="F46" t="s">
        <v>25</v>
      </c>
      <c r="G46" t="s">
        <v>25</v>
      </c>
      <c r="H46" t="s">
        <v>2220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276</v>
      </c>
      <c r="C47" t="s">
        <v>171</v>
      </c>
      <c r="D47">
        <v>20011106</v>
      </c>
      <c r="E47">
        <v>20011205</v>
      </c>
      <c r="F47" t="s">
        <v>25</v>
      </c>
      <c r="G47" t="s">
        <v>24</v>
      </c>
      <c r="H47" t="s">
        <v>2220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277</v>
      </c>
      <c r="C48" t="s">
        <v>171</v>
      </c>
      <c r="D48">
        <v>20011106</v>
      </c>
      <c r="E48">
        <v>20011205</v>
      </c>
      <c r="F48" t="s">
        <v>25</v>
      </c>
      <c r="G48" t="s">
        <v>24</v>
      </c>
      <c r="H48" t="s">
        <v>2220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278</v>
      </c>
      <c r="C49" t="s">
        <v>171</v>
      </c>
      <c r="D49">
        <v>20011106</v>
      </c>
      <c r="E49">
        <v>20011205</v>
      </c>
      <c r="F49" t="s">
        <v>25</v>
      </c>
      <c r="G49" t="s">
        <v>24</v>
      </c>
      <c r="H49" t="s">
        <v>2220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86</v>
      </c>
      <c r="C50" t="s">
        <v>155</v>
      </c>
      <c r="D50">
        <v>20011029</v>
      </c>
      <c r="E50">
        <v>20011127</v>
      </c>
      <c r="F50" t="s">
        <v>25</v>
      </c>
      <c r="G50" t="s">
        <v>25</v>
      </c>
      <c r="H50" t="s">
        <v>2220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279</v>
      </c>
      <c r="C51" t="s">
        <v>49</v>
      </c>
      <c r="D51">
        <v>20011101</v>
      </c>
      <c r="E51">
        <v>20011203</v>
      </c>
      <c r="F51" t="s">
        <v>585</v>
      </c>
      <c r="G51" t="s">
        <v>25</v>
      </c>
      <c r="H51" t="s">
        <v>2220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280</v>
      </c>
      <c r="C52" t="s">
        <v>171</v>
      </c>
      <c r="D52">
        <v>20011106</v>
      </c>
      <c r="E52">
        <v>20011205</v>
      </c>
      <c r="F52" t="s">
        <v>25</v>
      </c>
      <c r="G52" t="s">
        <v>25</v>
      </c>
      <c r="H52" t="s">
        <v>2220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1692</v>
      </c>
      <c r="C53" t="s">
        <v>546</v>
      </c>
      <c r="D53">
        <v>20011102</v>
      </c>
      <c r="E53">
        <v>20011130</v>
      </c>
      <c r="F53" t="s">
        <v>25</v>
      </c>
      <c r="G53" t="s">
        <v>25</v>
      </c>
      <c r="H53" t="s">
        <v>2220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282</v>
      </c>
      <c r="C54" t="s">
        <v>171</v>
      </c>
      <c r="D54">
        <v>20011106</v>
      </c>
      <c r="E54">
        <v>20011129</v>
      </c>
      <c r="F54" t="s">
        <v>25</v>
      </c>
      <c r="G54" t="s">
        <v>24</v>
      </c>
      <c r="H54" t="s">
        <v>2220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285</v>
      </c>
      <c r="C55" t="s">
        <v>171</v>
      </c>
      <c r="D55">
        <v>20011106</v>
      </c>
      <c r="E55">
        <v>20011129</v>
      </c>
      <c r="F55" t="s">
        <v>25</v>
      </c>
      <c r="G55" t="s">
        <v>24</v>
      </c>
      <c r="H55" t="s">
        <v>2220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286</v>
      </c>
      <c r="C56" t="s">
        <v>171</v>
      </c>
      <c r="D56">
        <v>20011106</v>
      </c>
      <c r="E56">
        <v>20011129</v>
      </c>
      <c r="F56" t="s">
        <v>25</v>
      </c>
      <c r="G56" t="s">
        <v>24</v>
      </c>
      <c r="H56" t="s">
        <v>2220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287</v>
      </c>
      <c r="C57" t="s">
        <v>171</v>
      </c>
      <c r="D57">
        <v>20011106</v>
      </c>
      <c r="E57">
        <v>20011129</v>
      </c>
      <c r="F57" t="s">
        <v>25</v>
      </c>
      <c r="G57" t="s">
        <v>24</v>
      </c>
      <c r="H57" t="s">
        <v>2220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288</v>
      </c>
      <c r="C58" t="s">
        <v>2180</v>
      </c>
      <c r="D58">
        <v>20011102</v>
      </c>
      <c r="E58">
        <v>20011130</v>
      </c>
      <c r="F58" t="s">
        <v>25</v>
      </c>
      <c r="G58" t="s">
        <v>25</v>
      </c>
      <c r="H58" t="s">
        <v>2220</v>
      </c>
      <c r="I58">
        <v>0</v>
      </c>
      <c r="J58">
        <f t="shared" si="1"/>
        <v>117</v>
      </c>
      <c r="L58" s="160" t="str">
        <f t="shared" si="4"/>
        <v>Y</v>
      </c>
      <c r="M58" s="160">
        <f t="shared" si="2"/>
        <v>117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289</v>
      </c>
      <c r="C59" t="s">
        <v>171</v>
      </c>
      <c r="D59">
        <v>20011106</v>
      </c>
      <c r="E59">
        <v>20011202</v>
      </c>
      <c r="F59" t="s">
        <v>25</v>
      </c>
      <c r="G59" t="s">
        <v>24</v>
      </c>
      <c r="H59" t="s">
        <v>2220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290</v>
      </c>
      <c r="C60" t="s">
        <v>171</v>
      </c>
      <c r="D60">
        <v>20011106</v>
      </c>
      <c r="E60">
        <v>20011129</v>
      </c>
      <c r="F60" t="s">
        <v>25</v>
      </c>
      <c r="G60" t="s">
        <v>24</v>
      </c>
      <c r="H60" t="s">
        <v>2220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291</v>
      </c>
      <c r="C61" t="s">
        <v>171</v>
      </c>
      <c r="D61">
        <v>20011106</v>
      </c>
      <c r="E61">
        <v>20011129</v>
      </c>
      <c r="F61" t="s">
        <v>25</v>
      </c>
      <c r="G61" t="s">
        <v>24</v>
      </c>
      <c r="H61" t="s">
        <v>2220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1889</v>
      </c>
      <c r="C62" t="s">
        <v>402</v>
      </c>
      <c r="D62">
        <v>20011029</v>
      </c>
      <c r="E62">
        <v>20011127</v>
      </c>
      <c r="F62" t="s">
        <v>25</v>
      </c>
      <c r="G62" t="s">
        <v>25</v>
      </c>
      <c r="H62" t="s">
        <v>2220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292</v>
      </c>
      <c r="C63" t="s">
        <v>171</v>
      </c>
      <c r="D63">
        <v>20011106</v>
      </c>
      <c r="E63">
        <v>20011129</v>
      </c>
      <c r="F63" t="s">
        <v>25</v>
      </c>
      <c r="G63" t="s">
        <v>24</v>
      </c>
      <c r="H63" t="s">
        <v>2220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2105</v>
      </c>
      <c r="C64" t="s">
        <v>2111</v>
      </c>
      <c r="D64">
        <v>20011105</v>
      </c>
      <c r="E64">
        <v>20011204</v>
      </c>
      <c r="F64" t="s">
        <v>25</v>
      </c>
      <c r="G64" t="s">
        <v>25</v>
      </c>
      <c r="H64" t="s">
        <v>2220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293</v>
      </c>
      <c r="C65" t="s">
        <v>542</v>
      </c>
      <c r="D65">
        <v>20011105</v>
      </c>
      <c r="E65">
        <v>20011204</v>
      </c>
      <c r="F65" t="s">
        <v>25</v>
      </c>
      <c r="G65" t="s">
        <v>24</v>
      </c>
      <c r="H65" t="s">
        <v>2220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2221</v>
      </c>
      <c r="C66" t="s">
        <v>548</v>
      </c>
      <c r="D66">
        <v>20011130</v>
      </c>
      <c r="E66">
        <v>20011201</v>
      </c>
      <c r="F66" t="s">
        <v>25</v>
      </c>
      <c r="G66" t="s">
        <v>25</v>
      </c>
      <c r="H66" t="s">
        <v>2220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294</v>
      </c>
      <c r="C67" t="s">
        <v>156</v>
      </c>
      <c r="D67">
        <v>20011029</v>
      </c>
      <c r="E67">
        <v>20011127</v>
      </c>
      <c r="F67" t="s">
        <v>25</v>
      </c>
      <c r="G67" t="s">
        <v>25</v>
      </c>
      <c r="H67" t="s">
        <v>2220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298</v>
      </c>
      <c r="C68" t="s">
        <v>1901</v>
      </c>
      <c r="D68">
        <v>20011105</v>
      </c>
      <c r="E68">
        <v>20011204</v>
      </c>
      <c r="F68" t="s">
        <v>25</v>
      </c>
      <c r="G68" t="s">
        <v>24</v>
      </c>
      <c r="H68" t="s">
        <v>2220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299</v>
      </c>
      <c r="C69" t="s">
        <v>48</v>
      </c>
      <c r="D69">
        <v>20011029</v>
      </c>
      <c r="E69">
        <v>20011127</v>
      </c>
      <c r="F69" t="s">
        <v>585</v>
      </c>
      <c r="G69" t="s">
        <v>25</v>
      </c>
      <c r="H69" t="s">
        <v>2220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2222</v>
      </c>
      <c r="C70" t="s">
        <v>2276</v>
      </c>
      <c r="D70">
        <v>20011130</v>
      </c>
      <c r="E70">
        <v>20011201</v>
      </c>
      <c r="F70" t="s">
        <v>25</v>
      </c>
      <c r="G70" t="s">
        <v>25</v>
      </c>
      <c r="H70" t="s">
        <v>2220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300</v>
      </c>
      <c r="C71" t="s">
        <v>156</v>
      </c>
      <c r="D71">
        <v>20011029</v>
      </c>
      <c r="E71">
        <v>20011127</v>
      </c>
      <c r="F71" t="s">
        <v>25</v>
      </c>
      <c r="G71" t="s">
        <v>25</v>
      </c>
      <c r="H71" t="s">
        <v>2220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301</v>
      </c>
      <c r="C72" t="s">
        <v>545</v>
      </c>
      <c r="D72">
        <v>20011102</v>
      </c>
      <c r="E72">
        <v>20011130</v>
      </c>
      <c r="F72" t="s">
        <v>25</v>
      </c>
      <c r="G72" t="s">
        <v>25</v>
      </c>
      <c r="H72" t="s">
        <v>2220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302</v>
      </c>
      <c r="C73" t="s">
        <v>50</v>
      </c>
      <c r="D73">
        <v>20011031</v>
      </c>
      <c r="E73">
        <v>20011129</v>
      </c>
      <c r="F73" t="s">
        <v>585</v>
      </c>
      <c r="G73" t="s">
        <v>25</v>
      </c>
      <c r="H73" t="s">
        <v>2220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303</v>
      </c>
      <c r="C74" t="s">
        <v>50</v>
      </c>
      <c r="D74">
        <v>20011029</v>
      </c>
      <c r="E74">
        <v>20011127</v>
      </c>
      <c r="F74" t="s">
        <v>25</v>
      </c>
      <c r="G74" t="s">
        <v>24</v>
      </c>
      <c r="H74" t="s">
        <v>2220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87</v>
      </c>
      <c r="C75" t="s">
        <v>549</v>
      </c>
      <c r="D75">
        <v>20011130</v>
      </c>
      <c r="E75">
        <v>20011201</v>
      </c>
      <c r="F75" t="s">
        <v>25</v>
      </c>
      <c r="G75" t="s">
        <v>25</v>
      </c>
      <c r="H75" t="s">
        <v>2220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304</v>
      </c>
      <c r="C76" t="s">
        <v>550</v>
      </c>
      <c r="D76">
        <v>20011106</v>
      </c>
      <c r="E76">
        <v>20011205</v>
      </c>
      <c r="F76" t="s">
        <v>585</v>
      </c>
      <c r="G76" t="s">
        <v>24</v>
      </c>
      <c r="H76" t="s">
        <v>2220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305</v>
      </c>
      <c r="C77" t="s">
        <v>546</v>
      </c>
      <c r="D77">
        <v>20011102</v>
      </c>
      <c r="E77">
        <v>20011130</v>
      </c>
      <c r="F77" t="s">
        <v>25</v>
      </c>
      <c r="G77" t="s">
        <v>25</v>
      </c>
      <c r="H77" t="s">
        <v>2220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306</v>
      </c>
      <c r="C78" t="s">
        <v>603</v>
      </c>
      <c r="D78">
        <v>20011030</v>
      </c>
      <c r="E78">
        <v>20011128</v>
      </c>
      <c r="F78" t="s">
        <v>585</v>
      </c>
      <c r="G78" t="s">
        <v>24</v>
      </c>
      <c r="H78" t="s">
        <v>2220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2106</v>
      </c>
      <c r="C79" t="s">
        <v>156</v>
      </c>
      <c r="D79">
        <v>20011102</v>
      </c>
      <c r="E79">
        <v>20011130</v>
      </c>
      <c r="F79" t="s">
        <v>25</v>
      </c>
      <c r="G79" t="s">
        <v>25</v>
      </c>
      <c r="H79" t="s">
        <v>2220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2223</v>
      </c>
      <c r="C80" t="s">
        <v>156</v>
      </c>
      <c r="D80">
        <v>20011105</v>
      </c>
      <c r="E80">
        <v>20011204</v>
      </c>
      <c r="F80" t="s">
        <v>25</v>
      </c>
      <c r="G80" t="s">
        <v>25</v>
      </c>
      <c r="H80" t="s">
        <v>2220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1890</v>
      </c>
      <c r="C81" t="s">
        <v>156</v>
      </c>
      <c r="D81">
        <v>20011119</v>
      </c>
      <c r="E81">
        <v>20011130</v>
      </c>
      <c r="F81" t="s">
        <v>25</v>
      </c>
      <c r="G81" t="s">
        <v>25</v>
      </c>
      <c r="H81" t="s">
        <v>2220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307</v>
      </c>
      <c r="C82" t="s">
        <v>2224</v>
      </c>
      <c r="D82">
        <v>20011030</v>
      </c>
      <c r="E82">
        <v>20011203</v>
      </c>
      <c r="F82" t="s">
        <v>25</v>
      </c>
      <c r="G82" t="s">
        <v>24</v>
      </c>
      <c r="H82" t="s">
        <v>2220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309</v>
      </c>
      <c r="C83" t="s">
        <v>2224</v>
      </c>
      <c r="D83">
        <v>20011126</v>
      </c>
      <c r="E83">
        <v>20011203</v>
      </c>
      <c r="F83" t="s">
        <v>25</v>
      </c>
      <c r="G83" t="s">
        <v>24</v>
      </c>
      <c r="H83" t="s">
        <v>2220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310</v>
      </c>
      <c r="C84" t="s">
        <v>13</v>
      </c>
      <c r="D84">
        <v>20011101</v>
      </c>
      <c r="E84">
        <v>20011203</v>
      </c>
      <c r="F84" t="s">
        <v>25</v>
      </c>
      <c r="G84" t="s">
        <v>24</v>
      </c>
      <c r="H84" t="s">
        <v>2220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311</v>
      </c>
      <c r="C85" t="s">
        <v>551</v>
      </c>
      <c r="D85">
        <v>20011030</v>
      </c>
      <c r="E85">
        <v>20011205</v>
      </c>
      <c r="F85" t="s">
        <v>25</v>
      </c>
      <c r="G85" t="s">
        <v>24</v>
      </c>
      <c r="H85" t="s">
        <v>2220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312</v>
      </c>
      <c r="C86" t="s">
        <v>552</v>
      </c>
      <c r="D86">
        <v>20011030</v>
      </c>
      <c r="E86">
        <v>20011129</v>
      </c>
      <c r="F86" t="s">
        <v>25</v>
      </c>
      <c r="G86" t="s">
        <v>24</v>
      </c>
      <c r="H86" t="s">
        <v>2220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313</v>
      </c>
      <c r="C87" t="s">
        <v>553</v>
      </c>
      <c r="D87">
        <v>20011102</v>
      </c>
      <c r="E87">
        <v>20011205</v>
      </c>
      <c r="F87" t="s">
        <v>25</v>
      </c>
      <c r="G87" t="s">
        <v>24</v>
      </c>
      <c r="H87" t="s">
        <v>2220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314</v>
      </c>
      <c r="C88" t="s">
        <v>190</v>
      </c>
      <c r="D88">
        <v>20011030</v>
      </c>
      <c r="E88">
        <v>20011129</v>
      </c>
      <c r="F88" t="s">
        <v>25</v>
      </c>
      <c r="G88" t="s">
        <v>24</v>
      </c>
      <c r="H88" t="s">
        <v>2220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315</v>
      </c>
      <c r="C89" t="s">
        <v>2224</v>
      </c>
      <c r="D89">
        <v>20011030</v>
      </c>
      <c r="E89">
        <v>20011203</v>
      </c>
      <c r="F89" t="s">
        <v>25</v>
      </c>
      <c r="G89" t="s">
        <v>24</v>
      </c>
      <c r="H89" t="s">
        <v>2220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316</v>
      </c>
      <c r="C90" t="s">
        <v>554</v>
      </c>
      <c r="D90">
        <v>20011029</v>
      </c>
      <c r="E90">
        <v>20011130</v>
      </c>
      <c r="F90" t="s">
        <v>25</v>
      </c>
      <c r="G90" t="s">
        <v>25</v>
      </c>
      <c r="H90" t="s">
        <v>2220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317</v>
      </c>
      <c r="C91" t="s">
        <v>554</v>
      </c>
      <c r="D91">
        <v>20011029</v>
      </c>
      <c r="E91">
        <v>20011130</v>
      </c>
      <c r="F91" t="s">
        <v>25</v>
      </c>
      <c r="G91" t="s">
        <v>25</v>
      </c>
      <c r="H91" t="s">
        <v>2220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318</v>
      </c>
      <c r="C92" t="s">
        <v>554</v>
      </c>
      <c r="D92">
        <v>20011029</v>
      </c>
      <c r="E92">
        <v>20011126</v>
      </c>
      <c r="F92" t="s">
        <v>25</v>
      </c>
      <c r="G92" t="s">
        <v>24</v>
      </c>
      <c r="H92" t="s">
        <v>2220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319</v>
      </c>
      <c r="C93" t="s">
        <v>555</v>
      </c>
      <c r="D93">
        <v>20011029</v>
      </c>
      <c r="E93">
        <v>20011127</v>
      </c>
      <c r="F93" t="s">
        <v>25</v>
      </c>
      <c r="G93" t="s">
        <v>25</v>
      </c>
      <c r="H93" t="s">
        <v>2220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320</v>
      </c>
      <c r="C94" t="s">
        <v>191</v>
      </c>
      <c r="D94">
        <v>20011031</v>
      </c>
      <c r="E94">
        <v>20011128</v>
      </c>
      <c r="F94" t="s">
        <v>25</v>
      </c>
      <c r="G94" t="s">
        <v>25</v>
      </c>
      <c r="H94" t="s">
        <v>2220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321</v>
      </c>
      <c r="C95" t="s">
        <v>2069</v>
      </c>
      <c r="D95">
        <v>20011030</v>
      </c>
      <c r="E95">
        <v>20011205</v>
      </c>
      <c r="F95" t="s">
        <v>25</v>
      </c>
      <c r="G95" t="s">
        <v>24</v>
      </c>
      <c r="H95" t="s">
        <v>2220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322</v>
      </c>
      <c r="C96" t="s">
        <v>1456</v>
      </c>
      <c r="D96">
        <v>20011030</v>
      </c>
      <c r="E96">
        <v>20011205</v>
      </c>
      <c r="F96" t="s">
        <v>25</v>
      </c>
      <c r="G96" t="s">
        <v>24</v>
      </c>
      <c r="H96" t="s">
        <v>2220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326</v>
      </c>
      <c r="C97" t="s">
        <v>554</v>
      </c>
      <c r="D97">
        <v>20011030</v>
      </c>
      <c r="E97">
        <v>20011130</v>
      </c>
      <c r="F97" t="s">
        <v>25</v>
      </c>
      <c r="G97" t="s">
        <v>25</v>
      </c>
      <c r="H97" t="s">
        <v>2220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327</v>
      </c>
      <c r="C98" t="s">
        <v>2069</v>
      </c>
      <c r="D98">
        <v>20011102</v>
      </c>
      <c r="E98">
        <v>20011130</v>
      </c>
      <c r="F98" t="s">
        <v>25</v>
      </c>
      <c r="G98" t="s">
        <v>25</v>
      </c>
      <c r="H98" t="s">
        <v>2220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328</v>
      </c>
      <c r="C99" t="s">
        <v>2069</v>
      </c>
      <c r="D99">
        <v>20011030</v>
      </c>
      <c r="E99">
        <v>20011205</v>
      </c>
      <c r="F99" t="s">
        <v>25</v>
      </c>
      <c r="G99" t="s">
        <v>24</v>
      </c>
      <c r="H99" t="s">
        <v>2220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2225</v>
      </c>
      <c r="C100" t="s">
        <v>578</v>
      </c>
      <c r="D100">
        <v>20011101</v>
      </c>
      <c r="E100">
        <v>20011201</v>
      </c>
      <c r="F100" t="s">
        <v>25</v>
      </c>
      <c r="G100" t="s">
        <v>25</v>
      </c>
      <c r="H100" t="s">
        <v>2220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329</v>
      </c>
      <c r="C101" t="s">
        <v>1456</v>
      </c>
      <c r="D101">
        <v>20011030</v>
      </c>
      <c r="E101">
        <v>20011130</v>
      </c>
      <c r="F101" t="s">
        <v>25</v>
      </c>
      <c r="G101" t="s">
        <v>25</v>
      </c>
      <c r="H101" t="s">
        <v>2220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1891</v>
      </c>
      <c r="C102" t="s">
        <v>2226</v>
      </c>
      <c r="D102">
        <v>20011029</v>
      </c>
      <c r="E102">
        <v>20011130</v>
      </c>
      <c r="F102" t="s">
        <v>25</v>
      </c>
      <c r="G102" t="s">
        <v>25</v>
      </c>
      <c r="H102" t="s">
        <v>2220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330</v>
      </c>
      <c r="C103" t="s">
        <v>1797</v>
      </c>
      <c r="D103">
        <v>20011029</v>
      </c>
      <c r="E103">
        <v>20011127</v>
      </c>
      <c r="F103" t="s">
        <v>25</v>
      </c>
      <c r="G103" t="s">
        <v>25</v>
      </c>
      <c r="H103" t="s">
        <v>2220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331</v>
      </c>
      <c r="C104" t="s">
        <v>556</v>
      </c>
      <c r="D104">
        <v>20011029</v>
      </c>
      <c r="E104">
        <v>20011126</v>
      </c>
      <c r="F104" t="s">
        <v>25</v>
      </c>
      <c r="G104" t="s">
        <v>25</v>
      </c>
      <c r="H104" t="s">
        <v>2220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332</v>
      </c>
      <c r="C105" t="s">
        <v>557</v>
      </c>
      <c r="D105">
        <v>20011029</v>
      </c>
      <c r="E105">
        <v>20011130</v>
      </c>
      <c r="F105" t="s">
        <v>25</v>
      </c>
      <c r="G105" t="s">
        <v>25</v>
      </c>
      <c r="H105" t="s">
        <v>2220</v>
      </c>
      <c r="I105">
        <v>0</v>
      </c>
      <c r="J105">
        <f t="shared" si="5"/>
        <v>126</v>
      </c>
      <c r="L105" s="160" t="str">
        <f t="shared" si="8"/>
        <v>Y</v>
      </c>
      <c r="M105" s="160">
        <f t="shared" si="6"/>
        <v>126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1892</v>
      </c>
      <c r="C106" t="s">
        <v>1456</v>
      </c>
      <c r="D106">
        <v>20011030</v>
      </c>
      <c r="E106">
        <v>20011205</v>
      </c>
      <c r="F106" t="s">
        <v>25</v>
      </c>
      <c r="G106" t="s">
        <v>24</v>
      </c>
      <c r="H106" t="s">
        <v>2220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333</v>
      </c>
      <c r="C107" t="s">
        <v>2069</v>
      </c>
      <c r="D107">
        <v>20011030</v>
      </c>
      <c r="E107">
        <v>20011129</v>
      </c>
      <c r="F107" t="s">
        <v>25</v>
      </c>
      <c r="G107" t="s">
        <v>25</v>
      </c>
      <c r="H107" t="s">
        <v>2220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2107</v>
      </c>
      <c r="C108" t="s">
        <v>1456</v>
      </c>
      <c r="D108">
        <v>20011031</v>
      </c>
      <c r="E108">
        <v>20011130</v>
      </c>
      <c r="F108" t="s">
        <v>25</v>
      </c>
      <c r="G108" t="s">
        <v>25</v>
      </c>
      <c r="H108" t="s">
        <v>2220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334</v>
      </c>
      <c r="C109" t="s">
        <v>555</v>
      </c>
      <c r="D109">
        <v>20011030</v>
      </c>
      <c r="E109">
        <v>20011128</v>
      </c>
      <c r="F109" t="s">
        <v>25</v>
      </c>
      <c r="G109" t="s">
        <v>24</v>
      </c>
      <c r="H109" t="s">
        <v>2220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335</v>
      </c>
      <c r="C110" t="s">
        <v>2069</v>
      </c>
      <c r="D110">
        <v>20011029</v>
      </c>
      <c r="E110">
        <v>20011126</v>
      </c>
      <c r="F110" t="s">
        <v>25</v>
      </c>
      <c r="G110" t="s">
        <v>25</v>
      </c>
      <c r="H110" t="s">
        <v>2220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2266</v>
      </c>
      <c r="C111" t="s">
        <v>2069</v>
      </c>
      <c r="D111">
        <v>20010828</v>
      </c>
      <c r="E111">
        <v>20011129</v>
      </c>
      <c r="F111" t="s">
        <v>25</v>
      </c>
      <c r="G111" t="s">
        <v>25</v>
      </c>
      <c r="H111" t="s">
        <v>2220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336</v>
      </c>
      <c r="C112" t="s">
        <v>2069</v>
      </c>
      <c r="D112">
        <v>20011030</v>
      </c>
      <c r="E112">
        <v>20011205</v>
      </c>
      <c r="F112" t="s">
        <v>25</v>
      </c>
      <c r="G112" t="s">
        <v>24</v>
      </c>
      <c r="H112" t="s">
        <v>2220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337</v>
      </c>
      <c r="C113" t="s">
        <v>2062</v>
      </c>
      <c r="D113">
        <v>20011101</v>
      </c>
      <c r="E113">
        <v>20011205</v>
      </c>
      <c r="F113" t="s">
        <v>25</v>
      </c>
      <c r="G113" t="s">
        <v>25</v>
      </c>
      <c r="H113" t="s">
        <v>2220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847</v>
      </c>
      <c r="C114" t="s">
        <v>1456</v>
      </c>
      <c r="D114">
        <v>20011030</v>
      </c>
      <c r="E114">
        <v>20011130</v>
      </c>
      <c r="F114" t="s">
        <v>25</v>
      </c>
      <c r="G114" t="s">
        <v>25</v>
      </c>
      <c r="H114" t="s">
        <v>2220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1893</v>
      </c>
      <c r="C115" t="s">
        <v>1902</v>
      </c>
      <c r="D115">
        <v>20010831</v>
      </c>
      <c r="E115">
        <v>20011130</v>
      </c>
      <c r="F115" t="s">
        <v>25</v>
      </c>
      <c r="G115" t="s">
        <v>25</v>
      </c>
      <c r="H115" t="s">
        <v>2220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1894</v>
      </c>
      <c r="C116" t="s">
        <v>196</v>
      </c>
      <c r="D116">
        <v>20011120</v>
      </c>
      <c r="E116">
        <v>20011129</v>
      </c>
      <c r="F116" t="s">
        <v>25</v>
      </c>
      <c r="G116" t="s">
        <v>25</v>
      </c>
      <c r="H116" t="s">
        <v>2220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1895</v>
      </c>
      <c r="C117" t="s">
        <v>196</v>
      </c>
      <c r="D117">
        <v>20011029</v>
      </c>
      <c r="E117">
        <v>20011129</v>
      </c>
      <c r="F117" t="s">
        <v>25</v>
      </c>
      <c r="G117" t="s">
        <v>25</v>
      </c>
      <c r="H117" t="s">
        <v>2220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1896</v>
      </c>
      <c r="C118" t="s">
        <v>196</v>
      </c>
      <c r="D118">
        <v>20011029</v>
      </c>
      <c r="E118">
        <v>20011129</v>
      </c>
      <c r="F118" t="s">
        <v>25</v>
      </c>
      <c r="G118" t="s">
        <v>25</v>
      </c>
      <c r="H118" t="s">
        <v>2220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338</v>
      </c>
      <c r="C119" t="s">
        <v>558</v>
      </c>
      <c r="D119">
        <v>20011029</v>
      </c>
      <c r="E119">
        <v>20011129</v>
      </c>
      <c r="F119" t="s">
        <v>25</v>
      </c>
      <c r="G119" t="s">
        <v>24</v>
      </c>
      <c r="H119" t="s">
        <v>2220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339</v>
      </c>
      <c r="C120" t="s">
        <v>559</v>
      </c>
      <c r="D120">
        <v>20011030</v>
      </c>
      <c r="E120">
        <v>20011205</v>
      </c>
      <c r="F120" t="s">
        <v>25</v>
      </c>
      <c r="G120" t="s">
        <v>24</v>
      </c>
      <c r="H120" t="s">
        <v>2220</v>
      </c>
      <c r="I120">
        <v>0</v>
      </c>
      <c r="J120">
        <f t="shared" si="5"/>
        <v>0</v>
      </c>
      <c r="L120" s="160" t="str">
        <f>IF(ISNA(VLOOKUP(A120,InCGAS,1,FALSE)),"--", "Y")</f>
        <v>Y</v>
      </c>
      <c r="M120" s="160">
        <f t="shared" si="6"/>
        <v>0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340</v>
      </c>
      <c r="C121" t="s">
        <v>198</v>
      </c>
      <c r="D121">
        <v>20011030</v>
      </c>
      <c r="E121">
        <v>20011130</v>
      </c>
      <c r="F121" t="s">
        <v>25</v>
      </c>
      <c r="G121" t="s">
        <v>25</v>
      </c>
      <c r="H121" t="s">
        <v>2220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1897</v>
      </c>
      <c r="C122" t="s">
        <v>196</v>
      </c>
      <c r="D122">
        <v>20011029</v>
      </c>
      <c r="E122">
        <v>20011204</v>
      </c>
      <c r="F122" t="s">
        <v>25</v>
      </c>
      <c r="G122" t="s">
        <v>25</v>
      </c>
      <c r="H122" t="s">
        <v>2220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341</v>
      </c>
      <c r="C123" t="s">
        <v>560</v>
      </c>
      <c r="D123">
        <v>20011101</v>
      </c>
      <c r="E123">
        <v>20011129</v>
      </c>
      <c r="F123" t="s">
        <v>25</v>
      </c>
      <c r="G123" t="s">
        <v>25</v>
      </c>
      <c r="H123" t="s">
        <v>2220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342</v>
      </c>
      <c r="C124" t="s">
        <v>561</v>
      </c>
      <c r="D124">
        <v>20011030</v>
      </c>
      <c r="E124">
        <v>20011129</v>
      </c>
      <c r="F124" t="s">
        <v>25</v>
      </c>
      <c r="G124" t="s">
        <v>25</v>
      </c>
      <c r="H124" t="s">
        <v>2220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343</v>
      </c>
      <c r="C125" t="s">
        <v>562</v>
      </c>
      <c r="D125">
        <v>20011029</v>
      </c>
      <c r="E125">
        <v>20011126</v>
      </c>
      <c r="F125" t="s">
        <v>25</v>
      </c>
      <c r="G125" t="s">
        <v>25</v>
      </c>
      <c r="H125" t="s">
        <v>2220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344</v>
      </c>
      <c r="C126" t="s">
        <v>193</v>
      </c>
      <c r="D126">
        <v>20011101</v>
      </c>
      <c r="E126">
        <v>20011129</v>
      </c>
      <c r="F126" t="s">
        <v>25</v>
      </c>
      <c r="G126" t="s">
        <v>25</v>
      </c>
      <c r="H126" t="s">
        <v>2220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345</v>
      </c>
      <c r="C127" t="s">
        <v>2069</v>
      </c>
      <c r="D127">
        <v>20011030</v>
      </c>
      <c r="E127">
        <v>20011205</v>
      </c>
      <c r="F127" t="s">
        <v>25</v>
      </c>
      <c r="G127" t="s">
        <v>24</v>
      </c>
      <c r="H127" t="s">
        <v>2220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346</v>
      </c>
      <c r="C128" t="s">
        <v>563</v>
      </c>
      <c r="D128">
        <v>20011029</v>
      </c>
      <c r="E128">
        <v>20011130</v>
      </c>
      <c r="F128" t="s">
        <v>25</v>
      </c>
      <c r="G128" t="s">
        <v>24</v>
      </c>
      <c r="H128" t="s">
        <v>2220</v>
      </c>
      <c r="I128">
        <v>0</v>
      </c>
      <c r="J128">
        <f t="shared" si="5"/>
        <v>401</v>
      </c>
      <c r="L128" s="160" t="str">
        <f t="shared" si="8"/>
        <v>Y</v>
      </c>
      <c r="M128" s="160">
        <f t="shared" si="6"/>
        <v>401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349</v>
      </c>
      <c r="C129" t="s">
        <v>564</v>
      </c>
      <c r="D129">
        <v>20011030</v>
      </c>
      <c r="E129">
        <v>20011205</v>
      </c>
      <c r="F129" t="s">
        <v>25</v>
      </c>
      <c r="G129" t="s">
        <v>24</v>
      </c>
      <c r="H129" t="s">
        <v>2220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350</v>
      </c>
      <c r="C130" t="s">
        <v>206</v>
      </c>
      <c r="D130">
        <v>20011029</v>
      </c>
      <c r="E130">
        <v>20011129</v>
      </c>
      <c r="F130" t="s">
        <v>25</v>
      </c>
      <c r="G130" t="s">
        <v>24</v>
      </c>
      <c r="H130" t="s">
        <v>2220</v>
      </c>
      <c r="I130">
        <v>0</v>
      </c>
      <c r="J130">
        <f t="shared" si="5"/>
        <v>181</v>
      </c>
      <c r="L130" s="160" t="str">
        <f>IF(ISNA(VLOOKUP(A130,InCGAS,1,FALSE)),"--", "Y")</f>
        <v>Y</v>
      </c>
      <c r="M130" s="160">
        <f>IF(ISNA(VLOOKUP(A130,InCGAS,1,FALSE)),"na",VLOOKUP(A130,InCGAS,9,FALSE))</f>
        <v>181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351</v>
      </c>
      <c r="C131" t="s">
        <v>193</v>
      </c>
      <c r="D131">
        <v>20011102</v>
      </c>
      <c r="E131">
        <v>20011129</v>
      </c>
      <c r="F131" t="s">
        <v>25</v>
      </c>
      <c r="G131" t="s">
        <v>25</v>
      </c>
      <c r="H131" t="s">
        <v>2220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352</v>
      </c>
      <c r="C132" t="s">
        <v>207</v>
      </c>
      <c r="D132">
        <v>20011101</v>
      </c>
      <c r="E132">
        <v>20011128</v>
      </c>
      <c r="F132" t="s">
        <v>25</v>
      </c>
      <c r="G132" t="s">
        <v>25</v>
      </c>
      <c r="H132" t="s">
        <v>2220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353</v>
      </c>
      <c r="C133" t="s">
        <v>565</v>
      </c>
      <c r="D133">
        <v>20011102</v>
      </c>
      <c r="E133">
        <v>20011205</v>
      </c>
      <c r="F133" t="s">
        <v>25</v>
      </c>
      <c r="G133" t="s">
        <v>25</v>
      </c>
      <c r="H133" t="s">
        <v>2220</v>
      </c>
      <c r="I133">
        <v>0</v>
      </c>
      <c r="J133">
        <f t="shared" ref="J133:J196" si="9">IF(ISNA(VLOOKUP(A133,cgasx,5,FALSE)),0,(VLOOKUP(A133,cgasx,5,FALSE)))</f>
        <v>10</v>
      </c>
      <c r="L133" s="160" t="str">
        <f t="shared" si="8"/>
        <v>Y</v>
      </c>
      <c r="M133" s="160">
        <f t="shared" si="6"/>
        <v>10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354</v>
      </c>
      <c r="C134" t="s">
        <v>193</v>
      </c>
      <c r="D134">
        <v>20011030</v>
      </c>
      <c r="E134">
        <v>20011205</v>
      </c>
      <c r="F134" t="s">
        <v>25</v>
      </c>
      <c r="G134" t="s">
        <v>24</v>
      </c>
      <c r="H134" t="s">
        <v>2220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355</v>
      </c>
      <c r="C135" t="s">
        <v>208</v>
      </c>
      <c r="D135">
        <v>20011030</v>
      </c>
      <c r="E135">
        <v>20011130</v>
      </c>
      <c r="F135" t="s">
        <v>25</v>
      </c>
      <c r="G135" t="s">
        <v>25</v>
      </c>
      <c r="H135" t="s">
        <v>2220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356</v>
      </c>
      <c r="C136" t="s">
        <v>209</v>
      </c>
      <c r="D136">
        <v>20011029</v>
      </c>
      <c r="E136">
        <v>20011203</v>
      </c>
      <c r="F136" t="s">
        <v>25</v>
      </c>
      <c r="G136" t="s">
        <v>25</v>
      </c>
      <c r="H136" t="s">
        <v>2220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2108</v>
      </c>
      <c r="C137" t="s">
        <v>2112</v>
      </c>
      <c r="D137">
        <v>20011101</v>
      </c>
      <c r="E137">
        <v>20011128</v>
      </c>
      <c r="F137" t="s">
        <v>25</v>
      </c>
      <c r="G137" t="s">
        <v>25</v>
      </c>
      <c r="H137" t="s">
        <v>2220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357</v>
      </c>
      <c r="C138" t="s">
        <v>566</v>
      </c>
      <c r="D138">
        <v>20011029</v>
      </c>
      <c r="E138">
        <v>20011129</v>
      </c>
      <c r="F138" t="s">
        <v>25</v>
      </c>
      <c r="G138" t="s">
        <v>25</v>
      </c>
      <c r="H138" t="s">
        <v>2220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358</v>
      </c>
      <c r="C139" t="s">
        <v>211</v>
      </c>
      <c r="D139">
        <v>20011101</v>
      </c>
      <c r="E139">
        <v>20011205</v>
      </c>
      <c r="F139" t="s">
        <v>25</v>
      </c>
      <c r="G139" t="s">
        <v>25</v>
      </c>
      <c r="H139" t="s">
        <v>2220</v>
      </c>
      <c r="I139">
        <v>0</v>
      </c>
      <c r="J139">
        <f t="shared" si="9"/>
        <v>470</v>
      </c>
      <c r="L139" s="160" t="str">
        <f t="shared" si="8"/>
        <v>Y</v>
      </c>
      <c r="M139" s="160">
        <f t="shared" si="10"/>
        <v>470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359</v>
      </c>
      <c r="C140" t="s">
        <v>567</v>
      </c>
      <c r="D140">
        <v>20011031</v>
      </c>
      <c r="E140">
        <v>20011129</v>
      </c>
      <c r="F140" t="s">
        <v>25</v>
      </c>
      <c r="G140" t="s">
        <v>25</v>
      </c>
      <c r="H140" t="s">
        <v>2220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360</v>
      </c>
      <c r="C141" t="s">
        <v>568</v>
      </c>
      <c r="D141">
        <v>20011030</v>
      </c>
      <c r="E141">
        <v>20011128</v>
      </c>
      <c r="F141" t="s">
        <v>25</v>
      </c>
      <c r="G141" t="s">
        <v>25</v>
      </c>
      <c r="H141" t="s">
        <v>2220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1898</v>
      </c>
      <c r="C142" t="s">
        <v>1693</v>
      </c>
      <c r="D142">
        <v>20011031</v>
      </c>
      <c r="E142">
        <v>20011129</v>
      </c>
      <c r="F142" t="s">
        <v>25</v>
      </c>
      <c r="G142" t="s">
        <v>25</v>
      </c>
      <c r="H142" t="s">
        <v>2220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361</v>
      </c>
      <c r="C143" t="s">
        <v>208</v>
      </c>
      <c r="D143">
        <v>20011029</v>
      </c>
      <c r="E143">
        <v>20011129</v>
      </c>
      <c r="F143" t="s">
        <v>25</v>
      </c>
      <c r="G143" t="s">
        <v>25</v>
      </c>
      <c r="H143" t="s">
        <v>2220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362</v>
      </c>
      <c r="C144" t="s">
        <v>2069</v>
      </c>
      <c r="D144">
        <v>20011029</v>
      </c>
      <c r="E144">
        <v>20011126</v>
      </c>
      <c r="F144" t="s">
        <v>25</v>
      </c>
      <c r="G144" t="s">
        <v>25</v>
      </c>
      <c r="H144" t="s">
        <v>2220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2109</v>
      </c>
      <c r="C145" t="s">
        <v>2112</v>
      </c>
      <c r="D145">
        <v>20011101</v>
      </c>
      <c r="E145">
        <v>20011128</v>
      </c>
      <c r="F145" t="s">
        <v>25</v>
      </c>
      <c r="G145" t="s">
        <v>25</v>
      </c>
      <c r="H145" t="s">
        <v>2220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363</v>
      </c>
      <c r="C146" t="s">
        <v>569</v>
      </c>
      <c r="D146">
        <v>20011101</v>
      </c>
      <c r="E146">
        <v>20011129</v>
      </c>
      <c r="F146" t="s">
        <v>25</v>
      </c>
      <c r="G146" t="s">
        <v>25</v>
      </c>
      <c r="H146" t="s">
        <v>2220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364</v>
      </c>
      <c r="C147" t="s">
        <v>572</v>
      </c>
      <c r="D147">
        <v>20011029</v>
      </c>
      <c r="E147">
        <v>20011127</v>
      </c>
      <c r="F147" t="s">
        <v>25</v>
      </c>
      <c r="G147" t="s">
        <v>25</v>
      </c>
      <c r="H147" t="s">
        <v>2220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365</v>
      </c>
      <c r="C148" t="s">
        <v>569</v>
      </c>
      <c r="D148">
        <v>20011130</v>
      </c>
      <c r="E148">
        <v>20011201</v>
      </c>
      <c r="F148" t="s">
        <v>25</v>
      </c>
      <c r="G148" t="s">
        <v>25</v>
      </c>
      <c r="H148" t="s">
        <v>2220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366</v>
      </c>
      <c r="C149" t="s">
        <v>573</v>
      </c>
      <c r="D149">
        <v>20011030</v>
      </c>
      <c r="E149">
        <v>20011128</v>
      </c>
      <c r="F149" t="s">
        <v>25</v>
      </c>
      <c r="G149" t="s">
        <v>25</v>
      </c>
      <c r="H149" t="s">
        <v>2220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367</v>
      </c>
      <c r="C150" t="s">
        <v>2069</v>
      </c>
      <c r="D150">
        <v>20011030</v>
      </c>
      <c r="E150">
        <v>20011130</v>
      </c>
      <c r="F150" t="s">
        <v>25</v>
      </c>
      <c r="G150" t="s">
        <v>25</v>
      </c>
      <c r="H150" t="s">
        <v>2220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2113</v>
      </c>
      <c r="C151" t="s">
        <v>574</v>
      </c>
      <c r="D151">
        <v>20011029</v>
      </c>
      <c r="E151">
        <v>20011129</v>
      </c>
      <c r="F151" t="s">
        <v>25</v>
      </c>
      <c r="G151" t="s">
        <v>25</v>
      </c>
      <c r="H151" t="s">
        <v>2220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389</v>
      </c>
      <c r="C152" t="s">
        <v>575</v>
      </c>
      <c r="D152">
        <v>20011030</v>
      </c>
      <c r="E152">
        <v>20011128</v>
      </c>
      <c r="F152" t="s">
        <v>25</v>
      </c>
      <c r="G152" t="s">
        <v>25</v>
      </c>
      <c r="H152" t="s">
        <v>2220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416</v>
      </c>
      <c r="C153" t="s">
        <v>576</v>
      </c>
      <c r="D153">
        <v>20011030</v>
      </c>
      <c r="E153">
        <v>20011204</v>
      </c>
      <c r="F153" t="s">
        <v>25</v>
      </c>
      <c r="G153" t="s">
        <v>25</v>
      </c>
      <c r="H153" t="s">
        <v>2220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417</v>
      </c>
      <c r="C154" t="s">
        <v>555</v>
      </c>
      <c r="D154">
        <v>20011029</v>
      </c>
      <c r="E154">
        <v>20011127</v>
      </c>
      <c r="F154" t="s">
        <v>25</v>
      </c>
      <c r="G154" t="s">
        <v>25</v>
      </c>
      <c r="H154" t="s">
        <v>2220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418</v>
      </c>
      <c r="C155" t="s">
        <v>209</v>
      </c>
      <c r="D155">
        <v>20011027</v>
      </c>
      <c r="E155">
        <v>20011128</v>
      </c>
      <c r="F155" t="s">
        <v>25</v>
      </c>
      <c r="G155" t="s">
        <v>25</v>
      </c>
      <c r="H155" t="s">
        <v>2220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419</v>
      </c>
      <c r="C156" t="s">
        <v>569</v>
      </c>
      <c r="D156">
        <v>20011030</v>
      </c>
      <c r="E156">
        <v>20011128</v>
      </c>
      <c r="F156" t="s">
        <v>25</v>
      </c>
      <c r="G156" t="s">
        <v>25</v>
      </c>
      <c r="H156" t="s">
        <v>2220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1695</v>
      </c>
      <c r="C157" t="s">
        <v>202</v>
      </c>
      <c r="D157">
        <v>20011130</v>
      </c>
      <c r="E157">
        <v>20011201</v>
      </c>
      <c r="F157" t="s">
        <v>25</v>
      </c>
      <c r="G157" t="s">
        <v>25</v>
      </c>
      <c r="H157" t="s">
        <v>2220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420</v>
      </c>
      <c r="C158" t="s">
        <v>577</v>
      </c>
      <c r="D158">
        <v>20011030</v>
      </c>
      <c r="E158">
        <v>20011129</v>
      </c>
      <c r="F158" t="s">
        <v>25</v>
      </c>
      <c r="G158" t="s">
        <v>25</v>
      </c>
      <c r="H158" t="s">
        <v>2220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143</v>
      </c>
      <c r="C159" t="s">
        <v>143</v>
      </c>
      <c r="D159">
        <v>20011130</v>
      </c>
      <c r="E159">
        <v>20011201</v>
      </c>
      <c r="F159" t="s">
        <v>25</v>
      </c>
      <c r="G159" t="s">
        <v>25</v>
      </c>
      <c r="H159" t="s">
        <v>2220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421</v>
      </c>
      <c r="C160" t="s">
        <v>573</v>
      </c>
      <c r="D160">
        <v>20011130</v>
      </c>
      <c r="E160">
        <v>20011201</v>
      </c>
      <c r="F160" t="s">
        <v>25</v>
      </c>
      <c r="G160" t="s">
        <v>25</v>
      </c>
      <c r="H160" t="s">
        <v>2220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422</v>
      </c>
      <c r="C161" t="s">
        <v>573</v>
      </c>
      <c r="D161">
        <v>20011130</v>
      </c>
      <c r="E161">
        <v>20011201</v>
      </c>
      <c r="F161" t="s">
        <v>25</v>
      </c>
      <c r="G161" t="s">
        <v>25</v>
      </c>
      <c r="H161" t="s">
        <v>2220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423</v>
      </c>
      <c r="C162" t="s">
        <v>578</v>
      </c>
      <c r="D162">
        <v>20011029</v>
      </c>
      <c r="E162">
        <v>20011126</v>
      </c>
      <c r="F162" t="s">
        <v>25</v>
      </c>
      <c r="G162" t="s">
        <v>25</v>
      </c>
      <c r="H162" t="s">
        <v>2220</v>
      </c>
      <c r="I162">
        <v>0</v>
      </c>
      <c r="J162">
        <f t="shared" si="9"/>
        <v>121</v>
      </c>
      <c r="L162" s="160" t="str">
        <f t="shared" si="8"/>
        <v>Y</v>
      </c>
      <c r="M162" s="160">
        <f t="shared" si="10"/>
        <v>121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424</v>
      </c>
      <c r="C163" t="s">
        <v>573</v>
      </c>
      <c r="D163">
        <v>20011130</v>
      </c>
      <c r="E163">
        <v>20011201</v>
      </c>
      <c r="F163" t="s">
        <v>25</v>
      </c>
      <c r="G163" t="s">
        <v>25</v>
      </c>
      <c r="H163" t="s">
        <v>2220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1899</v>
      </c>
      <c r="C164" t="s">
        <v>2113</v>
      </c>
      <c r="D164">
        <v>20011030</v>
      </c>
      <c r="E164">
        <v>20011204</v>
      </c>
      <c r="F164" t="s">
        <v>25</v>
      </c>
      <c r="G164" t="s">
        <v>25</v>
      </c>
      <c r="H164" t="s">
        <v>2220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1900</v>
      </c>
      <c r="C165" t="s">
        <v>2113</v>
      </c>
      <c r="D165">
        <v>20011030</v>
      </c>
      <c r="E165">
        <v>20011129</v>
      </c>
      <c r="F165" t="s">
        <v>25</v>
      </c>
      <c r="G165" t="s">
        <v>25</v>
      </c>
      <c r="H165" t="s">
        <v>2220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2110</v>
      </c>
      <c r="C166" t="s">
        <v>573</v>
      </c>
      <c r="D166">
        <v>20011130</v>
      </c>
      <c r="E166">
        <v>20011201</v>
      </c>
      <c r="F166" t="s">
        <v>25</v>
      </c>
      <c r="G166" t="s">
        <v>25</v>
      </c>
      <c r="H166" t="s">
        <v>2220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1794</v>
      </c>
      <c r="C167" t="s">
        <v>1798</v>
      </c>
      <c r="D167">
        <v>20011128</v>
      </c>
      <c r="E167">
        <v>20011201</v>
      </c>
      <c r="F167" t="s">
        <v>585</v>
      </c>
      <c r="G167" t="s">
        <v>25</v>
      </c>
      <c r="H167" t="s">
        <v>2220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425</v>
      </c>
      <c r="C168" t="s">
        <v>51</v>
      </c>
      <c r="D168">
        <v>20011030</v>
      </c>
      <c r="E168">
        <v>20011129</v>
      </c>
      <c r="F168" t="s">
        <v>585</v>
      </c>
      <c r="G168" t="s">
        <v>24</v>
      </c>
      <c r="H168" t="s">
        <v>2220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426</v>
      </c>
      <c r="C169" t="s">
        <v>51</v>
      </c>
      <c r="D169">
        <v>20011029</v>
      </c>
      <c r="E169">
        <v>20011128</v>
      </c>
      <c r="F169" t="s">
        <v>585</v>
      </c>
      <c r="G169" t="s">
        <v>25</v>
      </c>
      <c r="H169" t="s">
        <v>2220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427</v>
      </c>
      <c r="C170" t="s">
        <v>51</v>
      </c>
      <c r="D170">
        <v>20011030</v>
      </c>
      <c r="E170">
        <v>20011129</v>
      </c>
      <c r="F170" t="s">
        <v>25</v>
      </c>
      <c r="G170" t="s">
        <v>24</v>
      </c>
      <c r="H170" t="s">
        <v>2220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428</v>
      </c>
      <c r="C171" t="s">
        <v>579</v>
      </c>
      <c r="D171">
        <v>20011031</v>
      </c>
      <c r="E171">
        <v>20011130</v>
      </c>
      <c r="F171" t="s">
        <v>25</v>
      </c>
      <c r="G171" t="s">
        <v>24</v>
      </c>
      <c r="H171" t="s">
        <v>2220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429</v>
      </c>
      <c r="C172" t="s">
        <v>580</v>
      </c>
      <c r="D172">
        <v>20011030</v>
      </c>
      <c r="E172">
        <v>20011128</v>
      </c>
      <c r="F172" t="s">
        <v>585</v>
      </c>
      <c r="G172" t="s">
        <v>25</v>
      </c>
      <c r="H172" t="s">
        <v>2220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430</v>
      </c>
      <c r="C173" t="s">
        <v>52</v>
      </c>
      <c r="D173">
        <v>20011031</v>
      </c>
      <c r="E173">
        <v>20011128</v>
      </c>
      <c r="F173" t="s">
        <v>585</v>
      </c>
      <c r="G173" t="s">
        <v>25</v>
      </c>
      <c r="H173" t="s">
        <v>2220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431</v>
      </c>
      <c r="C174" t="s">
        <v>26</v>
      </c>
      <c r="D174">
        <v>20011030</v>
      </c>
      <c r="E174">
        <v>20011127</v>
      </c>
      <c r="F174" t="s">
        <v>585</v>
      </c>
      <c r="G174" t="s">
        <v>24</v>
      </c>
      <c r="H174" t="s">
        <v>2220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2065</v>
      </c>
      <c r="C175" t="s">
        <v>581</v>
      </c>
      <c r="D175">
        <v>20011030</v>
      </c>
      <c r="E175">
        <v>20011129</v>
      </c>
      <c r="F175" t="s">
        <v>585</v>
      </c>
      <c r="G175" t="s">
        <v>24</v>
      </c>
      <c r="H175" t="s">
        <v>2220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1696</v>
      </c>
      <c r="C176" t="s">
        <v>546</v>
      </c>
      <c r="D176">
        <v>20011030</v>
      </c>
      <c r="E176">
        <v>20011128</v>
      </c>
      <c r="F176" t="s">
        <v>585</v>
      </c>
      <c r="G176" t="s">
        <v>25</v>
      </c>
      <c r="H176" t="s">
        <v>2220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432</v>
      </c>
      <c r="C177" t="s">
        <v>54</v>
      </c>
      <c r="D177">
        <v>20011102</v>
      </c>
      <c r="E177">
        <v>20011204</v>
      </c>
      <c r="F177" t="s">
        <v>585</v>
      </c>
      <c r="G177" t="s">
        <v>25</v>
      </c>
      <c r="H177" t="s">
        <v>2220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844</v>
      </c>
      <c r="C178" t="s">
        <v>220</v>
      </c>
      <c r="D178">
        <v>20011130</v>
      </c>
      <c r="E178">
        <v>20011201</v>
      </c>
      <c r="F178" t="s">
        <v>25</v>
      </c>
      <c r="G178" t="s">
        <v>25</v>
      </c>
      <c r="H178" t="s">
        <v>2220</v>
      </c>
      <c r="I178">
        <v>0</v>
      </c>
      <c r="J178">
        <f t="shared" si="9"/>
        <v>9738</v>
      </c>
      <c r="L178" s="160" t="str">
        <f t="shared" si="12"/>
        <v>Y</v>
      </c>
      <c r="M178" s="160">
        <f t="shared" si="10"/>
        <v>9738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1795</v>
      </c>
      <c r="C179" t="s">
        <v>719</v>
      </c>
      <c r="D179">
        <v>20011102</v>
      </c>
      <c r="E179">
        <v>20011204</v>
      </c>
      <c r="F179" t="s">
        <v>585</v>
      </c>
      <c r="G179" t="s">
        <v>25</v>
      </c>
      <c r="H179" t="s">
        <v>2220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509</v>
      </c>
      <c r="C180" t="s">
        <v>1266</v>
      </c>
      <c r="D180">
        <v>20011102</v>
      </c>
      <c r="E180">
        <v>20011204</v>
      </c>
      <c r="F180" t="s">
        <v>585</v>
      </c>
      <c r="G180" t="s">
        <v>25</v>
      </c>
      <c r="H180" t="s">
        <v>2220</v>
      </c>
      <c r="I180">
        <v>0</v>
      </c>
      <c r="J180">
        <f t="shared" si="9"/>
        <v>790</v>
      </c>
      <c r="L180" s="160" t="str">
        <f t="shared" si="12"/>
        <v>Y</v>
      </c>
      <c r="M180" s="160">
        <f t="shared" si="10"/>
        <v>790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845</v>
      </c>
      <c r="C181" t="s">
        <v>220</v>
      </c>
      <c r="D181">
        <v>20011130</v>
      </c>
      <c r="E181">
        <v>20011201</v>
      </c>
      <c r="F181" t="s">
        <v>25</v>
      </c>
      <c r="G181" t="s">
        <v>25</v>
      </c>
      <c r="H181" t="s">
        <v>2228</v>
      </c>
      <c r="I181">
        <v>0</v>
      </c>
      <c r="J181">
        <f t="shared" si="9"/>
        <v>3360</v>
      </c>
      <c r="L181" s="160" t="str">
        <f t="shared" si="12"/>
        <v>Y</v>
      </c>
      <c r="M181" s="160">
        <f t="shared" si="10"/>
        <v>3360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510</v>
      </c>
      <c r="C182" t="s">
        <v>582</v>
      </c>
      <c r="D182">
        <v>20011029</v>
      </c>
      <c r="E182">
        <v>20011127</v>
      </c>
      <c r="F182" t="s">
        <v>585</v>
      </c>
      <c r="G182" t="s">
        <v>25</v>
      </c>
      <c r="H182" t="s">
        <v>2220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511</v>
      </c>
      <c r="C183" t="s">
        <v>54</v>
      </c>
      <c r="D183">
        <v>20011102</v>
      </c>
      <c r="E183">
        <v>20011204</v>
      </c>
      <c r="F183" t="s">
        <v>585</v>
      </c>
      <c r="G183" t="s">
        <v>25</v>
      </c>
      <c r="H183" t="s">
        <v>2220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512</v>
      </c>
      <c r="C184" t="s">
        <v>583</v>
      </c>
      <c r="D184">
        <v>20011101</v>
      </c>
      <c r="E184">
        <v>20011129</v>
      </c>
      <c r="F184" t="s">
        <v>585</v>
      </c>
      <c r="G184" t="s">
        <v>25</v>
      </c>
      <c r="H184" t="s">
        <v>2220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513</v>
      </c>
      <c r="C185" t="s">
        <v>55</v>
      </c>
      <c r="D185">
        <v>20011029</v>
      </c>
      <c r="E185">
        <v>20011129</v>
      </c>
      <c r="F185" t="s">
        <v>585</v>
      </c>
      <c r="G185" t="s">
        <v>25</v>
      </c>
      <c r="H185" t="s">
        <v>2220</v>
      </c>
      <c r="I185">
        <v>0</v>
      </c>
      <c r="J185">
        <f t="shared" si="9"/>
        <v>164</v>
      </c>
      <c r="L185" s="160" t="str">
        <f t="shared" si="12"/>
        <v>Y</v>
      </c>
      <c r="M185" s="160">
        <f t="shared" si="10"/>
        <v>164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515</v>
      </c>
      <c r="C186" t="s">
        <v>222</v>
      </c>
      <c r="D186">
        <v>20011102</v>
      </c>
      <c r="E186">
        <v>20011201</v>
      </c>
      <c r="F186" t="s">
        <v>585</v>
      </c>
      <c r="G186" t="s">
        <v>25</v>
      </c>
      <c r="H186" t="s">
        <v>2220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516</v>
      </c>
      <c r="C187" t="s">
        <v>222</v>
      </c>
      <c r="D187">
        <v>20011029</v>
      </c>
      <c r="E187">
        <v>20011127</v>
      </c>
      <c r="F187" t="s">
        <v>585</v>
      </c>
      <c r="G187" t="s">
        <v>25</v>
      </c>
      <c r="H187" t="s">
        <v>2220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517</v>
      </c>
      <c r="C188" t="s">
        <v>56</v>
      </c>
      <c r="D188">
        <v>20011031</v>
      </c>
      <c r="E188">
        <v>20011129</v>
      </c>
      <c r="F188" t="s">
        <v>585</v>
      </c>
      <c r="G188" t="s">
        <v>25</v>
      </c>
      <c r="H188" t="s">
        <v>2220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518</v>
      </c>
      <c r="C189" t="s">
        <v>58</v>
      </c>
      <c r="D189">
        <v>20011030</v>
      </c>
      <c r="E189">
        <v>20011204</v>
      </c>
      <c r="F189" t="s">
        <v>585</v>
      </c>
      <c r="G189" t="s">
        <v>25</v>
      </c>
      <c r="H189" t="s">
        <v>2220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519</v>
      </c>
      <c r="C190" t="s">
        <v>223</v>
      </c>
      <c r="D190">
        <v>20011030</v>
      </c>
      <c r="E190">
        <v>20011128</v>
      </c>
      <c r="F190" t="s">
        <v>585</v>
      </c>
      <c r="G190" t="s">
        <v>25</v>
      </c>
      <c r="H190" t="s">
        <v>2220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520</v>
      </c>
      <c r="C191" t="s">
        <v>59</v>
      </c>
      <c r="D191">
        <v>20011030</v>
      </c>
      <c r="E191">
        <v>20011128</v>
      </c>
      <c r="F191" t="s">
        <v>585</v>
      </c>
      <c r="G191" t="s">
        <v>25</v>
      </c>
      <c r="H191" t="s">
        <v>2220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521</v>
      </c>
      <c r="C192" t="s">
        <v>530</v>
      </c>
      <c r="D192">
        <v>20011029</v>
      </c>
      <c r="E192">
        <v>20011127</v>
      </c>
      <c r="F192" t="s">
        <v>585</v>
      </c>
      <c r="G192" t="s">
        <v>25</v>
      </c>
      <c r="H192" t="s">
        <v>2220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524</v>
      </c>
      <c r="C193" t="s">
        <v>59</v>
      </c>
      <c r="D193">
        <v>20011030</v>
      </c>
      <c r="E193">
        <v>20011128</v>
      </c>
      <c r="F193" t="s">
        <v>585</v>
      </c>
      <c r="G193" t="s">
        <v>25</v>
      </c>
      <c r="H193" t="s">
        <v>2220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525</v>
      </c>
      <c r="C194" t="s">
        <v>59</v>
      </c>
      <c r="D194">
        <v>20011029</v>
      </c>
      <c r="E194">
        <v>20011127</v>
      </c>
      <c r="F194" t="s">
        <v>585</v>
      </c>
      <c r="G194" t="s">
        <v>25</v>
      </c>
      <c r="H194" t="s">
        <v>2220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526</v>
      </c>
      <c r="C195" t="s">
        <v>224</v>
      </c>
      <c r="D195">
        <v>20011105</v>
      </c>
      <c r="E195">
        <v>20011205</v>
      </c>
      <c r="F195" t="s">
        <v>585</v>
      </c>
      <c r="G195" t="s">
        <v>25</v>
      </c>
      <c r="H195" t="s">
        <v>2220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527</v>
      </c>
      <c r="C196" t="s">
        <v>225</v>
      </c>
      <c r="D196">
        <v>20011030</v>
      </c>
      <c r="E196">
        <v>20011128</v>
      </c>
      <c r="F196" t="s">
        <v>585</v>
      </c>
      <c r="G196" t="s">
        <v>25</v>
      </c>
      <c r="H196" t="s">
        <v>2220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528</v>
      </c>
      <c r="C197" t="s">
        <v>226</v>
      </c>
      <c r="D197">
        <v>20011030</v>
      </c>
      <c r="E197">
        <v>20011129</v>
      </c>
      <c r="F197" t="s">
        <v>585</v>
      </c>
      <c r="G197" t="s">
        <v>25</v>
      </c>
      <c r="H197" t="s">
        <v>2220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529</v>
      </c>
      <c r="C198" t="s">
        <v>584</v>
      </c>
      <c r="D198">
        <v>20011105</v>
      </c>
      <c r="E198">
        <v>20011205</v>
      </c>
      <c r="F198" t="s">
        <v>585</v>
      </c>
      <c r="G198" t="s">
        <v>25</v>
      </c>
      <c r="H198" t="s">
        <v>2220</v>
      </c>
      <c r="I198">
        <v>0</v>
      </c>
      <c r="J198">
        <f t="shared" si="15"/>
        <v>1100</v>
      </c>
      <c r="L198" s="160" t="str">
        <f t="shared" si="12"/>
        <v>Y</v>
      </c>
      <c r="M198" s="160">
        <f t="shared" si="13"/>
        <v>1100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530</v>
      </c>
      <c r="C199" t="s">
        <v>530</v>
      </c>
      <c r="D199">
        <v>20011029</v>
      </c>
      <c r="E199">
        <v>20011127</v>
      </c>
      <c r="F199" t="s">
        <v>585</v>
      </c>
      <c r="G199" t="s">
        <v>25</v>
      </c>
      <c r="H199" t="s">
        <v>2220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531</v>
      </c>
      <c r="C200" t="s">
        <v>226</v>
      </c>
      <c r="D200">
        <v>20011030</v>
      </c>
      <c r="E200">
        <v>20011129</v>
      </c>
      <c r="F200" t="s">
        <v>585</v>
      </c>
      <c r="G200" t="s">
        <v>25</v>
      </c>
      <c r="H200" t="s">
        <v>2220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532</v>
      </c>
      <c r="C201" t="s">
        <v>227</v>
      </c>
      <c r="D201">
        <v>20011105</v>
      </c>
      <c r="E201">
        <v>20011204</v>
      </c>
      <c r="F201" t="s">
        <v>585</v>
      </c>
      <c r="G201" t="s">
        <v>25</v>
      </c>
      <c r="H201" t="s">
        <v>2220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533</v>
      </c>
      <c r="C202" t="s">
        <v>530</v>
      </c>
      <c r="D202">
        <v>20011029</v>
      </c>
      <c r="E202">
        <v>20011127</v>
      </c>
      <c r="F202" t="s">
        <v>585</v>
      </c>
      <c r="G202" t="s">
        <v>25</v>
      </c>
      <c r="H202" t="s">
        <v>2220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534</v>
      </c>
      <c r="C203" t="s">
        <v>225</v>
      </c>
      <c r="D203">
        <v>20011101</v>
      </c>
      <c r="E203">
        <v>20011203</v>
      </c>
      <c r="F203" t="s">
        <v>585</v>
      </c>
      <c r="G203" t="s">
        <v>25</v>
      </c>
      <c r="H203" t="s">
        <v>2220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535</v>
      </c>
      <c r="C204" t="s">
        <v>228</v>
      </c>
      <c r="D204">
        <v>20011130</v>
      </c>
      <c r="E204">
        <v>20011201</v>
      </c>
      <c r="F204" t="s">
        <v>585</v>
      </c>
      <c r="G204" t="s">
        <v>25</v>
      </c>
      <c r="H204" t="s">
        <v>2220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897</v>
      </c>
      <c r="C205" t="s">
        <v>59</v>
      </c>
      <c r="D205">
        <v>20011105</v>
      </c>
      <c r="E205">
        <v>20011205</v>
      </c>
      <c r="F205" t="s">
        <v>585</v>
      </c>
      <c r="G205" t="s">
        <v>25</v>
      </c>
      <c r="H205" t="s">
        <v>2220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20145</v>
      </c>
      <c r="M206">
        <f>SUM(M4:M205)</f>
        <v>20145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2116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2101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2045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2046</v>
      </c>
      <c r="N3" s="99" t="s">
        <v>2046</v>
      </c>
      <c r="O3" s="29" t="s">
        <v>2046</v>
      </c>
      <c r="P3" s="162"/>
      <c r="Q3" s="162" t="s">
        <v>2046</v>
      </c>
      <c r="R3" s="162" t="s">
        <v>2046</v>
      </c>
      <c r="S3" s="162" t="s">
        <v>2046</v>
      </c>
      <c r="T3" s="162" t="s">
        <v>2046</v>
      </c>
    </row>
    <row r="4" spans="1:32" ht="15" customHeight="1" x14ac:dyDescent="0.2">
      <c r="A4" s="32">
        <f ca="1">NOW()</f>
        <v>41885.600096643517</v>
      </c>
      <c r="B4" s="468" t="s">
        <v>2330</v>
      </c>
      <c r="C4" s="124"/>
      <c r="D4" s="124"/>
      <c r="E4" s="124"/>
      <c r="F4" s="124"/>
      <c r="G4" s="28"/>
      <c r="H4" s="29"/>
      <c r="I4" s="29" t="s">
        <v>2047</v>
      </c>
      <c r="J4" s="949">
        <v>2.11</v>
      </c>
      <c r="K4" s="118"/>
      <c r="L4" s="105" t="s">
        <v>2048</v>
      </c>
      <c r="M4" s="105" t="s">
        <v>2048</v>
      </c>
      <c r="N4" s="99" t="s">
        <v>2049</v>
      </c>
      <c r="O4" s="29" t="s">
        <v>2048</v>
      </c>
      <c r="P4" s="162"/>
      <c r="Q4" s="162" t="s">
        <v>2152</v>
      </c>
      <c r="R4" s="162" t="s">
        <v>2152</v>
      </c>
      <c r="S4" s="162" t="s">
        <v>808</v>
      </c>
      <c r="T4" s="162" t="s">
        <v>2152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2071</v>
      </c>
      <c r="J5" s="949">
        <v>2.14</v>
      </c>
      <c r="K5" s="118"/>
      <c r="L5" s="105" t="s">
        <v>2050</v>
      </c>
      <c r="M5" s="105" t="s">
        <v>2051</v>
      </c>
      <c r="N5" s="110" t="s">
        <v>2052</v>
      </c>
      <c r="O5" s="35" t="s">
        <v>2053</v>
      </c>
      <c r="P5" s="460" t="s">
        <v>615</v>
      </c>
      <c r="Q5" s="163" t="s">
        <v>2153</v>
      </c>
      <c r="R5" s="163" t="s">
        <v>2153</v>
      </c>
      <c r="S5" s="163" t="s">
        <v>1259</v>
      </c>
      <c r="T5" s="163" t="s">
        <v>2153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2054</v>
      </c>
      <c r="B6" s="635" t="s">
        <v>2055</v>
      </c>
      <c r="C6" s="129" t="s">
        <v>2056</v>
      </c>
      <c r="D6" s="130" t="s">
        <v>2057</v>
      </c>
      <c r="E6" s="129" t="s">
        <v>2073</v>
      </c>
      <c r="F6" s="129" t="s">
        <v>2058</v>
      </c>
      <c r="G6" s="129" t="s">
        <v>2049</v>
      </c>
      <c r="H6" s="131" t="s">
        <v>2059</v>
      </c>
      <c r="I6" s="131" t="s">
        <v>2060</v>
      </c>
      <c r="J6" s="192">
        <v>37258</v>
      </c>
      <c r="K6" s="192"/>
      <c r="L6" s="132"/>
      <c r="M6" s="132"/>
      <c r="N6" s="193"/>
      <c r="O6" s="132"/>
      <c r="P6" s="460" t="s">
        <v>616</v>
      </c>
      <c r="Q6" s="460"/>
      <c r="R6" s="460" t="s">
        <v>614</v>
      </c>
      <c r="S6" s="163" t="s">
        <v>2153</v>
      </c>
      <c r="T6" s="460" t="s">
        <v>809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900</v>
      </c>
      <c r="D7" s="286"/>
      <c r="E7" s="38">
        <v>61053</v>
      </c>
      <c r="F7" s="285" t="s">
        <v>901</v>
      </c>
      <c r="G7" s="285" t="s">
        <v>902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903</v>
      </c>
      <c r="D8" s="291"/>
      <c r="E8" s="292" t="s">
        <v>904</v>
      </c>
      <c r="F8" s="285" t="s">
        <v>905</v>
      </c>
      <c r="G8" s="39" t="s">
        <v>2192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173</v>
      </c>
      <c r="D9" s="38"/>
      <c r="E9" s="144">
        <v>141839</v>
      </c>
      <c r="F9" s="39"/>
      <c r="G9" s="578" t="s">
        <v>2070</v>
      </c>
      <c r="H9" s="17">
        <f t="shared" si="1"/>
        <v>0</v>
      </c>
      <c r="I9" s="17">
        <f t="shared" si="2"/>
        <v>88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160.7936</v>
      </c>
      <c r="R9" s="209">
        <f t="shared" si="9"/>
        <v>160.7936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906</v>
      </c>
      <c r="D10" s="294"/>
      <c r="E10" s="295">
        <v>3604</v>
      </c>
      <c r="F10" s="293" t="s">
        <v>907</v>
      </c>
      <c r="G10" s="293" t="s">
        <v>908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187</v>
      </c>
      <c r="D11" s="43"/>
      <c r="E11" s="43">
        <v>164585</v>
      </c>
      <c r="F11" s="39"/>
      <c r="G11" s="578" t="s">
        <v>2064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909</v>
      </c>
      <c r="D12" s="286"/>
      <c r="E12" s="38" t="s">
        <v>910</v>
      </c>
      <c r="F12" s="285" t="s">
        <v>911</v>
      </c>
      <c r="G12" s="285" t="s">
        <v>912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719</v>
      </c>
      <c r="D13" s="6" t="s">
        <v>149</v>
      </c>
      <c r="E13" s="38">
        <v>141129</v>
      </c>
      <c r="F13" s="39"/>
      <c r="G13" s="39" t="s">
        <v>2067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917</v>
      </c>
      <c r="D14" s="286"/>
      <c r="E14" s="38" t="s">
        <v>918</v>
      </c>
      <c r="F14" s="298" t="s">
        <v>919</v>
      </c>
      <c r="G14" s="285" t="s">
        <v>2061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2062</v>
      </c>
      <c r="D15" s="38"/>
      <c r="E15" s="49"/>
      <c r="F15" s="39"/>
      <c r="G15" s="654" t="s">
        <v>934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2062</v>
      </c>
      <c r="D16" s="286"/>
      <c r="E16" s="38" t="s">
        <v>932</v>
      </c>
      <c r="F16" s="285" t="s">
        <v>933</v>
      </c>
      <c r="G16" s="654" t="s">
        <v>934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935</v>
      </c>
      <c r="D17" s="286"/>
      <c r="E17" s="38" t="s">
        <v>936</v>
      </c>
      <c r="F17" s="285" t="s">
        <v>937</v>
      </c>
      <c r="G17" s="285" t="s">
        <v>938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211</v>
      </c>
      <c r="D18" s="38"/>
      <c r="E18" s="38">
        <v>164591</v>
      </c>
      <c r="F18" s="39"/>
      <c r="G18" s="578" t="s">
        <v>22</v>
      </c>
      <c r="H18" s="17">
        <f t="shared" si="1"/>
        <v>0</v>
      </c>
      <c r="I18" s="17">
        <f t="shared" si="2"/>
        <v>470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0.47000000000000003</v>
      </c>
      <c r="Q18" s="164">
        <f t="shared" si="8"/>
        <v>996.40000000000009</v>
      </c>
      <c r="R18" s="209">
        <f t="shared" si="9"/>
        <v>995.93000000000006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80</v>
      </c>
      <c r="D19" s="681" t="s">
        <v>1105</v>
      </c>
      <c r="E19" s="674">
        <v>214213</v>
      </c>
      <c r="F19" s="275"/>
      <c r="G19" s="685" t="s">
        <v>1658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4" t="s">
        <v>2329</v>
      </c>
      <c r="D20" s="186" t="s">
        <v>209</v>
      </c>
      <c r="E20" s="8">
        <v>164619</v>
      </c>
      <c r="F20" s="39"/>
      <c r="G20" s="578" t="s">
        <v>2067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4" t="s">
        <v>2329</v>
      </c>
      <c r="D21" s="186" t="s">
        <v>209</v>
      </c>
      <c r="E21" s="38">
        <v>164619</v>
      </c>
      <c r="F21" s="39"/>
      <c r="G21" s="578" t="s">
        <v>2067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49</v>
      </c>
      <c r="D22" s="45" t="s">
        <v>229</v>
      </c>
      <c r="E22" s="38">
        <v>142319</v>
      </c>
      <c r="F22" s="45"/>
      <c r="G22" s="39" t="s">
        <v>2070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145</v>
      </c>
      <c r="D23" s="38"/>
      <c r="E23" s="38">
        <v>164641</v>
      </c>
      <c r="F23" s="39"/>
      <c r="G23" s="578" t="s">
        <v>2064</v>
      </c>
      <c r="H23" s="17">
        <f t="shared" si="1"/>
        <v>0</v>
      </c>
      <c r="I23" s="17">
        <f t="shared" si="2"/>
        <v>500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902.90000000000009</v>
      </c>
      <c r="R23" s="209">
        <f t="shared" si="9"/>
        <v>902.90000000000009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145</v>
      </c>
      <c r="D24" s="38"/>
      <c r="E24" s="38">
        <v>164641</v>
      </c>
      <c r="F24" s="39"/>
      <c r="G24" s="578" t="s">
        <v>2064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145</v>
      </c>
      <c r="D25" s="38"/>
      <c r="E25" s="38">
        <v>164641</v>
      </c>
      <c r="F25" s="39"/>
      <c r="G25" s="578" t="s">
        <v>2064</v>
      </c>
      <c r="H25" s="17">
        <f t="shared" si="1"/>
        <v>0</v>
      </c>
      <c r="I25" s="17">
        <f t="shared" si="2"/>
        <v>368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664.53440000000001</v>
      </c>
      <c r="R25" s="209">
        <f t="shared" si="9"/>
        <v>664.53440000000001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137</v>
      </c>
      <c r="D26" s="272"/>
      <c r="E26" s="272">
        <v>268138</v>
      </c>
      <c r="F26" s="44"/>
      <c r="G26" s="44" t="s">
        <v>230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137</v>
      </c>
      <c r="D27" s="272"/>
      <c r="E27" s="272">
        <v>165343</v>
      </c>
      <c r="F27" s="44"/>
      <c r="G27" s="44" t="s">
        <v>230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137</v>
      </c>
      <c r="D28" s="272"/>
      <c r="E28" s="272">
        <v>165343</v>
      </c>
      <c r="F28" s="44"/>
      <c r="G28" s="44" t="s">
        <v>230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137</v>
      </c>
      <c r="D29" s="272"/>
      <c r="E29" s="272">
        <v>268138</v>
      </c>
      <c r="F29" s="44"/>
      <c r="G29" s="44" t="s">
        <v>230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137</v>
      </c>
      <c r="D30" s="272"/>
      <c r="E30" s="272">
        <v>165343</v>
      </c>
      <c r="F30" s="44"/>
      <c r="G30" s="44" t="s">
        <v>230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137</v>
      </c>
      <c r="D31" s="272"/>
      <c r="E31" s="272">
        <v>165343</v>
      </c>
      <c r="F31" s="44"/>
      <c r="G31" s="44" t="s">
        <v>230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137</v>
      </c>
      <c r="D32" s="272"/>
      <c r="E32" s="272">
        <v>268138</v>
      </c>
      <c r="F32" s="44"/>
      <c r="G32" s="44" t="s">
        <v>230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137</v>
      </c>
      <c r="D33" s="272"/>
      <c r="E33" s="272">
        <v>165343</v>
      </c>
      <c r="F33" s="44"/>
      <c r="G33" s="44" t="s">
        <v>230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137</v>
      </c>
      <c r="D34" s="272"/>
      <c r="E34" s="272">
        <v>165343</v>
      </c>
      <c r="F34" s="44"/>
      <c r="G34" s="44" t="s">
        <v>230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137</v>
      </c>
      <c r="D35" s="272"/>
      <c r="E35" s="272">
        <v>165343</v>
      </c>
      <c r="F35" s="44"/>
      <c r="G35" s="44" t="s">
        <v>230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137</v>
      </c>
      <c r="D36" s="272"/>
      <c r="E36" s="272">
        <v>165343</v>
      </c>
      <c r="F36" s="44"/>
      <c r="G36" s="44" t="s">
        <v>230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137</v>
      </c>
      <c r="D37" s="272"/>
      <c r="E37" s="272">
        <v>268138</v>
      </c>
      <c r="F37" s="44"/>
      <c r="G37" s="44" t="s">
        <v>230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137</v>
      </c>
      <c r="D38" s="272"/>
      <c r="E38" s="272">
        <v>165343</v>
      </c>
      <c r="F38" s="44"/>
      <c r="G38" s="44" t="s">
        <v>230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137</v>
      </c>
      <c r="D39" s="272"/>
      <c r="E39" s="272">
        <v>165343</v>
      </c>
      <c r="F39" s="44"/>
      <c r="G39" s="44" t="s">
        <v>230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137</v>
      </c>
      <c r="D40" s="272"/>
      <c r="E40" s="272">
        <v>165343</v>
      </c>
      <c r="F40" s="44"/>
      <c r="G40" s="44" t="s">
        <v>230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137</v>
      </c>
      <c r="D41" s="272"/>
      <c r="E41" s="272">
        <v>165343</v>
      </c>
      <c r="F41" s="44"/>
      <c r="G41" s="44" t="s">
        <v>230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137</v>
      </c>
      <c r="D42" s="272"/>
      <c r="E42" s="272">
        <v>165343</v>
      </c>
      <c r="F42" s="44"/>
      <c r="G42" s="44" t="s">
        <v>230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171</v>
      </c>
      <c r="D43" s="38"/>
      <c r="E43" s="38">
        <v>145315</v>
      </c>
      <c r="F43" s="39"/>
      <c r="G43" s="9" t="s">
        <v>125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171</v>
      </c>
      <c r="D44" s="38"/>
      <c r="E44" s="38">
        <v>141087</v>
      </c>
      <c r="F44" s="39"/>
      <c r="G44" s="9" t="s">
        <v>125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171</v>
      </c>
      <c r="D45" s="38"/>
      <c r="E45" s="38">
        <v>141087</v>
      </c>
      <c r="F45" s="39"/>
      <c r="G45" s="9" t="s">
        <v>125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171</v>
      </c>
      <c r="D46" s="38"/>
      <c r="E46" s="38">
        <v>141087</v>
      </c>
      <c r="F46" s="39"/>
      <c r="G46" s="9" t="s">
        <v>125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171</v>
      </c>
      <c r="D47" s="38"/>
      <c r="E47" s="38">
        <v>141087</v>
      </c>
      <c r="F47" s="39"/>
      <c r="G47" s="9" t="s">
        <v>125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171</v>
      </c>
      <c r="D48" s="38"/>
      <c r="E48" s="38">
        <v>141087</v>
      </c>
      <c r="F48" s="39"/>
      <c r="G48" s="9" t="s">
        <v>125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171</v>
      </c>
      <c r="D49" s="38"/>
      <c r="E49" s="38">
        <v>141087</v>
      </c>
      <c r="F49" s="39"/>
      <c r="G49" s="9" t="s">
        <v>125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171</v>
      </c>
      <c r="D50" s="8"/>
      <c r="E50" s="38">
        <v>141087</v>
      </c>
      <c r="F50" s="39"/>
      <c r="G50" s="9" t="s">
        <v>125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171</v>
      </c>
      <c r="D51" s="38"/>
      <c r="E51" s="38">
        <v>141087</v>
      </c>
      <c r="F51" s="39"/>
      <c r="G51" s="9" t="s">
        <v>125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171</v>
      </c>
      <c r="D52" s="38"/>
      <c r="E52" s="38">
        <v>141087</v>
      </c>
      <c r="F52" s="39"/>
      <c r="G52" s="9" t="s">
        <v>125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171</v>
      </c>
      <c r="D53" s="38"/>
      <c r="E53" s="38">
        <v>141087</v>
      </c>
      <c r="F53" s="39"/>
      <c r="G53" s="9" t="s">
        <v>125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171</v>
      </c>
      <c r="D54" s="38"/>
      <c r="E54" s="38">
        <v>141087</v>
      </c>
      <c r="F54" s="39"/>
      <c r="G54" s="9" t="s">
        <v>125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171</v>
      </c>
      <c r="D55" s="38"/>
      <c r="E55" s="38">
        <v>141087</v>
      </c>
      <c r="F55" s="39"/>
      <c r="G55" s="9" t="s">
        <v>125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939</v>
      </c>
      <c r="D56" s="447"/>
      <c r="E56" s="272" t="s">
        <v>944</v>
      </c>
      <c r="F56" s="265" t="s">
        <v>945</v>
      </c>
      <c r="G56" s="454">
        <v>2.2999999999999998</v>
      </c>
      <c r="H56" s="17">
        <f t="shared" si="12"/>
        <v>0</v>
      </c>
      <c r="I56" s="17">
        <f t="shared" si="13"/>
        <v>10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0.01</v>
      </c>
      <c r="Q56" s="290">
        <f t="shared" si="17"/>
        <v>23</v>
      </c>
      <c r="R56" s="209">
        <f t="shared" si="18"/>
        <v>22.99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1456</v>
      </c>
      <c r="D57" s="38" t="s">
        <v>1461</v>
      </c>
      <c r="E57" s="285" t="s">
        <v>1136</v>
      </c>
      <c r="F57" s="285"/>
      <c r="G57" s="535" t="s">
        <v>946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1456</v>
      </c>
      <c r="D58" s="38" t="s">
        <v>1461</v>
      </c>
      <c r="E58" s="285" t="s">
        <v>1136</v>
      </c>
      <c r="F58" s="285"/>
      <c r="G58" s="535" t="s">
        <v>946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1456</v>
      </c>
      <c r="D59" s="38" t="s">
        <v>1461</v>
      </c>
      <c r="E59" s="285" t="s">
        <v>1136</v>
      </c>
      <c r="F59" s="285"/>
      <c r="G59" s="535" t="s">
        <v>946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1456</v>
      </c>
      <c r="D60" s="38" t="s">
        <v>1461</v>
      </c>
      <c r="E60" s="285" t="s">
        <v>1136</v>
      </c>
      <c r="F60" s="285"/>
      <c r="G60" s="535" t="s">
        <v>946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1903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1456</v>
      </c>
      <c r="D61" s="38" t="s">
        <v>1461</v>
      </c>
      <c r="E61" s="285" t="s">
        <v>1136</v>
      </c>
      <c r="F61" s="285"/>
      <c r="G61" s="535" t="s">
        <v>946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1456</v>
      </c>
      <c r="D62" s="38" t="s">
        <v>1461</v>
      </c>
      <c r="E62" s="285" t="s">
        <v>1136</v>
      </c>
      <c r="F62" s="285"/>
      <c r="G62" s="535" t="s">
        <v>946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1903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1456</v>
      </c>
      <c r="D63" s="38" t="s">
        <v>1461</v>
      </c>
      <c r="E63" s="285" t="s">
        <v>1136</v>
      </c>
      <c r="F63" s="285"/>
      <c r="G63" s="535" t="s">
        <v>946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1456</v>
      </c>
      <c r="D64" s="38" t="s">
        <v>1461</v>
      </c>
      <c r="E64" s="285" t="s">
        <v>1136</v>
      </c>
      <c r="F64" s="285"/>
      <c r="G64" s="535" t="s">
        <v>946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1456</v>
      </c>
      <c r="D65" s="356" t="s">
        <v>1461</v>
      </c>
      <c r="E65" s="357" t="s">
        <v>1136</v>
      </c>
      <c r="F65" s="357"/>
      <c r="G65" s="655" t="s">
        <v>946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1456</v>
      </c>
      <c r="D66" s="38" t="s">
        <v>1461</v>
      </c>
      <c r="E66" s="285" t="s">
        <v>1136</v>
      </c>
      <c r="F66" s="285"/>
      <c r="G66" s="535" t="s">
        <v>946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1456</v>
      </c>
      <c r="D67" s="38" t="s">
        <v>1461</v>
      </c>
      <c r="E67" s="285" t="s">
        <v>1136</v>
      </c>
      <c r="F67" s="285"/>
      <c r="G67" s="535" t="s">
        <v>946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1456</v>
      </c>
      <c r="D68" s="38" t="s">
        <v>1461</v>
      </c>
      <c r="E68" s="285" t="s">
        <v>1136</v>
      </c>
      <c r="F68" s="285"/>
      <c r="G68" s="535" t="s">
        <v>946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1649</v>
      </c>
      <c r="D69" s="38" t="s">
        <v>1461</v>
      </c>
      <c r="E69" s="285" t="s">
        <v>1136</v>
      </c>
      <c r="F69" s="285"/>
      <c r="G69" s="654" t="s">
        <v>1650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58</v>
      </c>
      <c r="D70" s="272"/>
      <c r="E70" s="272">
        <v>214254</v>
      </c>
      <c r="F70" s="44"/>
      <c r="G70" s="44" t="s">
        <v>925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26</v>
      </c>
      <c r="D71" s="38"/>
      <c r="E71" s="38">
        <v>142369</v>
      </c>
      <c r="F71" s="39"/>
      <c r="G71" s="578" t="s">
        <v>2070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1724</v>
      </c>
      <c r="D72" s="272"/>
      <c r="E72" s="272">
        <v>14385</v>
      </c>
      <c r="F72" s="265" t="s">
        <v>947</v>
      </c>
      <c r="G72" s="265" t="s">
        <v>1948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1724</v>
      </c>
      <c r="D73" s="272"/>
      <c r="E73" s="272">
        <v>14385</v>
      </c>
      <c r="F73" s="265" t="s">
        <v>947</v>
      </c>
      <c r="G73" s="265" t="s">
        <v>1948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168</v>
      </c>
      <c r="D74" s="38"/>
      <c r="E74" s="38">
        <v>143852</v>
      </c>
      <c r="F74" s="39"/>
      <c r="G74" s="578" t="s">
        <v>2070</v>
      </c>
      <c r="H74" s="17">
        <f t="shared" si="22"/>
        <v>0</v>
      </c>
      <c r="I74" s="17">
        <f t="shared" si="23"/>
        <v>90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164.44800000000001</v>
      </c>
      <c r="R74" s="209">
        <f t="shared" si="26"/>
        <v>164.44800000000001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948</v>
      </c>
      <c r="D75" s="38"/>
      <c r="E75" s="38" t="s">
        <v>949</v>
      </c>
      <c r="F75" s="285" t="s">
        <v>950</v>
      </c>
      <c r="G75" s="285" t="s">
        <v>951</v>
      </c>
      <c r="H75" s="17">
        <f t="shared" si="22"/>
        <v>0</v>
      </c>
      <c r="I75" s="17">
        <f t="shared" si="23"/>
        <v>0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0</v>
      </c>
      <c r="Q75" s="290">
        <f t="shared" si="28"/>
        <v>0</v>
      </c>
      <c r="R75" s="209">
        <f t="shared" si="26"/>
        <v>0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215</v>
      </c>
      <c r="D76" s="272"/>
      <c r="E76" s="272">
        <v>141907</v>
      </c>
      <c r="F76" s="455"/>
      <c r="G76" s="44" t="s">
        <v>231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215</v>
      </c>
      <c r="D77" s="272"/>
      <c r="E77" s="272">
        <v>141907</v>
      </c>
      <c r="F77" s="44"/>
      <c r="G77" s="44" t="s">
        <v>231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952</v>
      </c>
      <c r="D78" s="286"/>
      <c r="E78" s="38" t="s">
        <v>953</v>
      </c>
      <c r="F78" s="285" t="s">
        <v>954</v>
      </c>
      <c r="G78" s="285" t="s">
        <v>916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952</v>
      </c>
      <c r="D79" s="286"/>
      <c r="E79" s="38" t="s">
        <v>953</v>
      </c>
      <c r="F79" s="285" t="s">
        <v>954</v>
      </c>
      <c r="G79" s="285" t="s">
        <v>916</v>
      </c>
      <c r="H79" s="17">
        <f t="shared" si="22"/>
        <v>0</v>
      </c>
      <c r="I79" s="17">
        <f t="shared" si="23"/>
        <v>790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1559.8549999999998</v>
      </c>
      <c r="R79" s="209">
        <f t="shared" si="29"/>
        <v>1559.8549999999998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2275</v>
      </c>
      <c r="D80" s="38"/>
      <c r="E80" s="38"/>
      <c r="F80" s="39"/>
      <c r="G80" s="578" t="s">
        <v>2070</v>
      </c>
      <c r="H80" s="17">
        <f t="shared" si="22"/>
        <v>0</v>
      </c>
      <c r="I80" s="17">
        <f t="shared" si="23"/>
        <v>250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456.8</v>
      </c>
      <c r="R80" s="209">
        <f t="shared" si="29"/>
        <v>456.8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197</v>
      </c>
      <c r="D81" s="38"/>
      <c r="E81" s="38">
        <v>164624</v>
      </c>
      <c r="F81" s="39"/>
      <c r="G81" s="578" t="s">
        <v>2070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955</v>
      </c>
      <c r="D82" s="286"/>
      <c r="E82" s="38" t="s">
        <v>956</v>
      </c>
      <c r="F82" s="285" t="s">
        <v>957</v>
      </c>
      <c r="G82" s="285" t="s">
        <v>958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959</v>
      </c>
      <c r="D83" s="286"/>
      <c r="E83" s="38" t="s">
        <v>956</v>
      </c>
      <c r="F83" s="285" t="s">
        <v>957</v>
      </c>
      <c r="G83" s="285" t="s">
        <v>958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959</v>
      </c>
      <c r="D84" s="286"/>
      <c r="E84" s="38" t="s">
        <v>956</v>
      </c>
      <c r="F84" s="285" t="s">
        <v>957</v>
      </c>
      <c r="G84" s="285" t="s">
        <v>958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959</v>
      </c>
      <c r="D85" s="286"/>
      <c r="E85" s="38" t="s">
        <v>956</v>
      </c>
      <c r="F85" s="285" t="s">
        <v>957</v>
      </c>
      <c r="G85" s="285" t="s">
        <v>958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53</v>
      </c>
      <c r="D86" s="38"/>
      <c r="E86" s="38">
        <v>163919</v>
      </c>
      <c r="F86" s="39"/>
      <c r="G86" s="578" t="s">
        <v>232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960</v>
      </c>
      <c r="D87" s="447"/>
      <c r="E87" s="272">
        <v>223964</v>
      </c>
      <c r="F87" s="265" t="s">
        <v>961</v>
      </c>
      <c r="G87" s="265" t="s">
        <v>938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960</v>
      </c>
      <c r="D88" s="447"/>
      <c r="E88" s="272">
        <v>223964</v>
      </c>
      <c r="F88" s="265" t="s">
        <v>961</v>
      </c>
      <c r="G88" s="265" t="s">
        <v>938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960</v>
      </c>
      <c r="D89" s="447"/>
      <c r="E89" s="272">
        <v>223964</v>
      </c>
      <c r="F89" s="265" t="s">
        <v>961</v>
      </c>
      <c r="G89" s="265" t="s">
        <v>938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960</v>
      </c>
      <c r="D90" s="447"/>
      <c r="E90" s="272">
        <v>223964</v>
      </c>
      <c r="F90" s="265" t="s">
        <v>961</v>
      </c>
      <c r="G90" s="265" t="s">
        <v>938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960</v>
      </c>
      <c r="D91" s="447"/>
      <c r="E91" s="272">
        <v>223964</v>
      </c>
      <c r="F91" s="265" t="s">
        <v>961</v>
      </c>
      <c r="G91" s="265" t="s">
        <v>938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962</v>
      </c>
      <c r="D92" s="286"/>
      <c r="E92" s="38" t="s">
        <v>963</v>
      </c>
      <c r="F92" s="285" t="s">
        <v>964</v>
      </c>
      <c r="G92" s="285" t="s">
        <v>965</v>
      </c>
      <c r="H92" s="17">
        <f t="shared" si="32"/>
        <v>0</v>
      </c>
      <c r="I92" s="17">
        <f t="shared" si="33"/>
        <v>1100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2297.4600000000005</v>
      </c>
      <c r="R92" s="209">
        <f t="shared" si="29"/>
        <v>2297.4600000000005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228</v>
      </c>
      <c r="D93" s="272"/>
      <c r="E93" s="272"/>
      <c r="F93" s="44"/>
      <c r="G93" s="39" t="s">
        <v>2067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143</v>
      </c>
      <c r="D94" s="272"/>
      <c r="E94" s="272">
        <v>220470</v>
      </c>
      <c r="F94" s="44"/>
      <c r="G94" s="39" t="s">
        <v>2067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195</v>
      </c>
      <c r="D95" s="38"/>
      <c r="E95" s="38">
        <v>141900</v>
      </c>
      <c r="F95" s="39"/>
      <c r="G95" s="39" t="s">
        <v>2070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195</v>
      </c>
      <c r="D96" s="38"/>
      <c r="E96" s="38">
        <v>141900</v>
      </c>
      <c r="F96" s="39"/>
      <c r="G96" s="39" t="s">
        <v>2070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1651</v>
      </c>
      <c r="D97" s="144">
        <v>22428</v>
      </c>
      <c r="E97" s="291" t="s">
        <v>1652</v>
      </c>
      <c r="F97" s="291"/>
      <c r="G97" s="285" t="s">
        <v>388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170</v>
      </c>
      <c r="D98" s="272"/>
      <c r="E98" s="272">
        <v>226912</v>
      </c>
      <c r="F98" s="44"/>
      <c r="G98" s="44" t="s">
        <v>593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170</v>
      </c>
      <c r="D99" s="272"/>
      <c r="E99" s="272">
        <v>226912</v>
      </c>
      <c r="F99" s="44"/>
      <c r="G99" s="44" t="s">
        <v>593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170</v>
      </c>
      <c r="D100" s="272"/>
      <c r="E100" s="272">
        <v>226912</v>
      </c>
      <c r="F100" s="44"/>
      <c r="G100" s="44" t="s">
        <v>593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1592</v>
      </c>
      <c r="D101" s="464" t="s">
        <v>1593</v>
      </c>
      <c r="E101" s="272"/>
      <c r="F101" s="44"/>
      <c r="G101" s="44" t="s">
        <v>1594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203</v>
      </c>
      <c r="D102" s="38"/>
      <c r="E102" s="38">
        <v>141968</v>
      </c>
      <c r="F102" s="39"/>
      <c r="G102" s="578" t="s">
        <v>2070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966</v>
      </c>
      <c r="D103" s="286"/>
      <c r="E103" s="38" t="s">
        <v>967</v>
      </c>
      <c r="F103" s="285" t="s">
        <v>968</v>
      </c>
      <c r="G103" s="285" t="s">
        <v>2063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1256</v>
      </c>
      <c r="D104" s="186" t="s">
        <v>200</v>
      </c>
      <c r="E104" s="38"/>
      <c r="F104" s="39"/>
      <c r="G104" s="578" t="s">
        <v>602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594</v>
      </c>
      <c r="D105" s="38"/>
      <c r="E105" s="38">
        <v>164628</v>
      </c>
      <c r="F105" s="39"/>
      <c r="G105" s="578" t="s">
        <v>2099</v>
      </c>
      <c r="H105" s="17">
        <f t="shared" si="32"/>
        <v>0</v>
      </c>
      <c r="I105" s="17">
        <f t="shared" si="33"/>
        <v>83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146.32899999999998</v>
      </c>
      <c r="R105" s="209">
        <f t="shared" si="29"/>
        <v>146.32899999999998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220</v>
      </c>
      <c r="D106" s="38"/>
      <c r="E106" s="38">
        <v>272669</v>
      </c>
      <c r="F106" s="39"/>
      <c r="G106" s="578" t="s">
        <v>2067</v>
      </c>
      <c r="H106" s="17">
        <f t="shared" si="32"/>
        <v>0</v>
      </c>
      <c r="I106" s="17">
        <f t="shared" si="33"/>
        <v>9738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20839.32</v>
      </c>
      <c r="R106" s="209">
        <f t="shared" si="29"/>
        <v>20839.32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220</v>
      </c>
      <c r="D107" s="38"/>
      <c r="E107" s="38">
        <v>272669</v>
      </c>
      <c r="F107" s="39"/>
      <c r="G107" s="578" t="s">
        <v>2067</v>
      </c>
      <c r="H107" s="17">
        <f t="shared" si="32"/>
        <v>0</v>
      </c>
      <c r="I107" s="17">
        <f t="shared" si="33"/>
        <v>3360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7190.4000000000005</v>
      </c>
      <c r="R107" s="209">
        <f t="shared" si="29"/>
        <v>7190.4000000000005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590</v>
      </c>
      <c r="D108" s="272"/>
      <c r="E108" s="272">
        <v>229869</v>
      </c>
      <c r="F108" s="44"/>
      <c r="G108" s="44" t="s">
        <v>881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201</v>
      </c>
      <c r="D109" s="38"/>
      <c r="E109" s="38">
        <v>164714</v>
      </c>
      <c r="F109" s="39"/>
      <c r="G109" s="578" t="s">
        <v>2067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201</v>
      </c>
      <c r="D110" s="38"/>
      <c r="E110" s="38">
        <v>164714</v>
      </c>
      <c r="F110" s="39"/>
      <c r="G110" s="578" t="s">
        <v>2067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146</v>
      </c>
      <c r="D111" s="38"/>
      <c r="E111" s="38">
        <v>164510</v>
      </c>
      <c r="F111" s="39"/>
      <c r="G111" s="578" t="s">
        <v>2067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627</v>
      </c>
      <c r="D112" s="186" t="s">
        <v>194</v>
      </c>
      <c r="E112" s="199"/>
      <c r="F112" s="198"/>
      <c r="G112" s="578" t="s">
        <v>602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226</v>
      </c>
      <c r="D113" s="272"/>
      <c r="E113" s="272">
        <v>168967</v>
      </c>
      <c r="F113" s="44"/>
      <c r="G113" s="44" t="s">
        <v>2067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226</v>
      </c>
      <c r="D114" s="453"/>
      <c r="E114" s="453">
        <v>221046</v>
      </c>
      <c r="F114" s="44"/>
      <c r="G114" s="44" t="s">
        <v>2067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1029</v>
      </c>
      <c r="D115" s="286"/>
      <c r="E115" s="38" t="s">
        <v>1027</v>
      </c>
      <c r="F115" s="285" t="s">
        <v>1028</v>
      </c>
      <c r="G115" s="285" t="s">
        <v>1030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222</v>
      </c>
      <c r="D116" s="272"/>
      <c r="E116" s="272">
        <v>141106</v>
      </c>
      <c r="F116" s="44"/>
      <c r="G116" s="44" t="s">
        <v>770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222</v>
      </c>
      <c r="D117" s="272"/>
      <c r="E117" s="272">
        <v>141106</v>
      </c>
      <c r="F117" s="44"/>
      <c r="G117" s="44" t="s">
        <v>770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222</v>
      </c>
      <c r="D118" s="250" t="s">
        <v>224</v>
      </c>
      <c r="E118" s="272">
        <v>141106</v>
      </c>
      <c r="F118" s="44"/>
      <c r="G118" s="44" t="s">
        <v>770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225</v>
      </c>
      <c r="D119" s="272"/>
      <c r="E119" s="272">
        <v>141122</v>
      </c>
      <c r="F119" s="44"/>
      <c r="G119" s="185" t="s">
        <v>128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225</v>
      </c>
      <c r="D120" s="272"/>
      <c r="E120" s="272">
        <v>246835</v>
      </c>
      <c r="F120" s="44"/>
      <c r="G120" s="185" t="s">
        <v>128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2044</v>
      </c>
      <c r="D121" s="142" t="s">
        <v>1104</v>
      </c>
      <c r="E121" s="38"/>
      <c r="F121" s="285"/>
      <c r="G121" s="578" t="s">
        <v>602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2044</v>
      </c>
      <c r="D122" s="142" t="s">
        <v>1104</v>
      </c>
      <c r="E122" s="38"/>
      <c r="F122" s="285"/>
      <c r="G122" s="578" t="s">
        <v>602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190</v>
      </c>
      <c r="D123" s="38"/>
      <c r="E123" s="38">
        <v>164629</v>
      </c>
      <c r="F123" s="39"/>
      <c r="G123" s="578" t="s">
        <v>2064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51</v>
      </c>
      <c r="D124" s="38"/>
      <c r="E124" s="38">
        <v>168363</v>
      </c>
      <c r="F124" s="39"/>
      <c r="G124" s="578" t="s">
        <v>2070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51</v>
      </c>
      <c r="D125" s="38"/>
      <c r="E125" s="38">
        <v>168363</v>
      </c>
      <c r="F125" s="39"/>
      <c r="G125" s="578" t="s">
        <v>2070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51</v>
      </c>
      <c r="E126" s="38">
        <v>168363</v>
      </c>
      <c r="F126" s="39"/>
      <c r="G126" s="578" t="s">
        <v>2070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2180</v>
      </c>
      <c r="D127" s="186" t="s">
        <v>185</v>
      </c>
      <c r="E127" s="38">
        <v>140934</v>
      </c>
      <c r="F127" s="39"/>
      <c r="G127" s="578" t="s">
        <v>2067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969</v>
      </c>
      <c r="D128" s="286"/>
      <c r="E128" s="38">
        <v>30953</v>
      </c>
      <c r="F128" s="285" t="s">
        <v>970</v>
      </c>
      <c r="G128" s="285" t="s">
        <v>971</v>
      </c>
      <c r="H128" s="17">
        <f t="shared" si="44"/>
        <v>0</v>
      </c>
      <c r="I128" s="17">
        <f t="shared" si="45"/>
        <v>126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0.126</v>
      </c>
      <c r="Q128" s="290">
        <f t="shared" si="49"/>
        <v>265.86</v>
      </c>
      <c r="R128" s="209">
        <f t="shared" si="48"/>
        <v>265.73400000000004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969</v>
      </c>
      <c r="D129" s="286"/>
      <c r="E129" s="38">
        <v>30953</v>
      </c>
      <c r="F129" s="285" t="s">
        <v>970</v>
      </c>
      <c r="G129" s="285" t="s">
        <v>971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969</v>
      </c>
      <c r="D130" s="286"/>
      <c r="E130" s="38">
        <v>30953</v>
      </c>
      <c r="F130" s="285" t="s">
        <v>970</v>
      </c>
      <c r="G130" s="285" t="s">
        <v>971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1653</v>
      </c>
      <c r="D131" s="38">
        <v>31418</v>
      </c>
      <c r="E131" s="298" t="s">
        <v>1654</v>
      </c>
      <c r="F131" s="298"/>
      <c r="G131" s="763" t="s">
        <v>1661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1261</v>
      </c>
      <c r="D132" s="144" t="s">
        <v>1662</v>
      </c>
      <c r="E132" s="291" t="s">
        <v>1663</v>
      </c>
      <c r="F132" s="291"/>
      <c r="G132" s="39" t="s">
        <v>2067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1261</v>
      </c>
      <c r="D133" s="17">
        <v>32403</v>
      </c>
      <c r="E133" s="291" t="s">
        <v>1663</v>
      </c>
      <c r="F133" s="291"/>
      <c r="G133" s="39" t="s">
        <v>2067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1261</v>
      </c>
      <c r="D134" s="17">
        <v>32403</v>
      </c>
      <c r="E134" s="291" t="s">
        <v>1663</v>
      </c>
      <c r="F134" s="291"/>
      <c r="G134" s="39" t="s">
        <v>2067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972</v>
      </c>
      <c r="D135" s="286"/>
      <c r="E135" s="38" t="s">
        <v>973</v>
      </c>
      <c r="F135" s="285" t="s">
        <v>974</v>
      </c>
      <c r="G135" s="285" t="s">
        <v>975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2090</v>
      </c>
      <c r="D136" s="38"/>
      <c r="E136" s="38">
        <v>164637</v>
      </c>
      <c r="F136" s="39"/>
      <c r="G136" s="578" t="s">
        <v>2064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192</v>
      </c>
      <c r="D137" s="38"/>
      <c r="E137" s="38">
        <v>165340</v>
      </c>
      <c r="F137" s="39"/>
      <c r="G137" s="578" t="s">
        <v>2064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192</v>
      </c>
      <c r="D138" s="38"/>
      <c r="E138" s="38">
        <v>220394</v>
      </c>
      <c r="F138" s="39"/>
      <c r="G138" s="578" t="s">
        <v>2064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192</v>
      </c>
      <c r="D139" s="38"/>
      <c r="E139" s="38">
        <v>165340</v>
      </c>
      <c r="F139" s="39"/>
      <c r="G139" s="578" t="s">
        <v>2064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192</v>
      </c>
      <c r="D140" s="38"/>
      <c r="E140" s="38">
        <v>165340</v>
      </c>
      <c r="F140" s="39"/>
      <c r="G140" s="578" t="s">
        <v>2064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2277</v>
      </c>
      <c r="D141" s="779"/>
      <c r="E141" s="779">
        <v>141181</v>
      </c>
      <c r="F141" s="780"/>
      <c r="G141" s="833" t="s">
        <v>2278</v>
      </c>
      <c r="H141" s="536">
        <f t="shared" si="44"/>
        <v>0</v>
      </c>
      <c r="I141" s="536">
        <f t="shared" si="45"/>
        <v>0</v>
      </c>
      <c r="J141" s="834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2278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65</v>
      </c>
      <c r="D142" s="286"/>
      <c r="E142" s="38">
        <v>63690</v>
      </c>
      <c r="F142" s="285" t="s">
        <v>977</v>
      </c>
      <c r="G142" s="39" t="s">
        <v>2064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65</v>
      </c>
      <c r="D143" s="286"/>
      <c r="E143" s="38">
        <v>63690</v>
      </c>
      <c r="F143" s="285" t="s">
        <v>977</v>
      </c>
      <c r="G143" s="39" t="s">
        <v>2064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65</v>
      </c>
      <c r="D144" s="286"/>
      <c r="E144" s="38">
        <v>63690</v>
      </c>
      <c r="F144" s="285" t="s">
        <v>977</v>
      </c>
      <c r="G144" s="39" t="s">
        <v>2064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984</v>
      </c>
      <c r="D145" s="286"/>
      <c r="E145" s="38">
        <v>82756</v>
      </c>
      <c r="F145" s="285" t="s">
        <v>985</v>
      </c>
      <c r="G145" s="654" t="s">
        <v>986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987</v>
      </c>
      <c r="D146" s="286"/>
      <c r="E146" s="38" t="s">
        <v>988</v>
      </c>
      <c r="F146" s="285" t="s">
        <v>989</v>
      </c>
      <c r="G146" s="285" t="s">
        <v>990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991</v>
      </c>
      <c r="D147" s="286"/>
      <c r="E147" s="38" t="s">
        <v>988</v>
      </c>
      <c r="F147" s="285" t="s">
        <v>989</v>
      </c>
      <c r="G147" s="285" t="s">
        <v>990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992</v>
      </c>
      <c r="D148" s="286"/>
      <c r="E148" s="38">
        <v>41301</v>
      </c>
      <c r="F148" s="285" t="s">
        <v>993</v>
      </c>
      <c r="G148" s="285" t="s">
        <v>2064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992</v>
      </c>
      <c r="D149" s="286"/>
      <c r="E149" s="38">
        <v>41301</v>
      </c>
      <c r="F149" s="285" t="s">
        <v>993</v>
      </c>
      <c r="G149" s="285" t="s">
        <v>2064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992</v>
      </c>
      <c r="D150" s="286"/>
      <c r="E150" s="38">
        <v>41301</v>
      </c>
      <c r="F150" s="285" t="s">
        <v>993</v>
      </c>
      <c r="G150" s="285" t="s">
        <v>2064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992</v>
      </c>
      <c r="D151" s="286"/>
      <c r="E151" s="38">
        <v>41301</v>
      </c>
      <c r="F151" s="285" t="s">
        <v>993</v>
      </c>
      <c r="G151" s="285" t="s">
        <v>2064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992</v>
      </c>
      <c r="D152" s="286"/>
      <c r="E152" s="38">
        <v>41301</v>
      </c>
      <c r="F152" s="285" t="s">
        <v>993</v>
      </c>
      <c r="G152" s="285" t="s">
        <v>2064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994</v>
      </c>
      <c r="D153" s="286"/>
      <c r="E153" s="38" t="s">
        <v>995</v>
      </c>
      <c r="F153" s="285" t="s">
        <v>996</v>
      </c>
      <c r="G153" s="285" t="s">
        <v>997</v>
      </c>
      <c r="H153" s="17">
        <f t="shared" si="56"/>
        <v>0</v>
      </c>
      <c r="I153" s="17">
        <f t="shared" si="57"/>
        <v>401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0.40100000000000002</v>
      </c>
      <c r="Q153" s="290">
        <f t="shared" si="49"/>
        <v>717.79</v>
      </c>
      <c r="R153" s="209">
        <f t="shared" si="48"/>
        <v>717.38900000000001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283</v>
      </c>
      <c r="D154" s="874" t="s">
        <v>913</v>
      </c>
      <c r="E154" s="812" t="s">
        <v>914</v>
      </c>
      <c r="F154" s="873" t="s">
        <v>915</v>
      </c>
      <c r="G154" s="873" t="s">
        <v>916</v>
      </c>
      <c r="H154" s="735" t="str">
        <f t="shared" si="56"/>
        <v>na</v>
      </c>
      <c r="I154" s="735">
        <f t="shared" si="57"/>
        <v>0</v>
      </c>
      <c r="J154" s="875">
        <f>$J$4*0.95</f>
        <v>2.0044999999999997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1.7044999999999997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63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283</v>
      </c>
      <c r="D155" s="874" t="s">
        <v>913</v>
      </c>
      <c r="E155" s="812" t="s">
        <v>914</v>
      </c>
      <c r="F155" s="873" t="s">
        <v>915</v>
      </c>
      <c r="G155" s="873" t="s">
        <v>916</v>
      </c>
      <c r="H155" s="735" t="str">
        <f t="shared" si="56"/>
        <v>na</v>
      </c>
      <c r="I155" s="735">
        <f t="shared" si="57"/>
        <v>0</v>
      </c>
      <c r="J155" s="875">
        <f>$J$4*0.95</f>
        <v>2.0044999999999997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1.7044999999999997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63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159</v>
      </c>
      <c r="D156" s="186" t="s">
        <v>159</v>
      </c>
      <c r="E156" s="38">
        <v>270104</v>
      </c>
      <c r="F156" s="39"/>
      <c r="G156" s="578" t="s">
        <v>2067</v>
      </c>
      <c r="H156" s="17">
        <f t="shared" si="56"/>
        <v>0</v>
      </c>
      <c r="I156" s="17">
        <f t="shared" si="57"/>
        <v>119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254.66000000000003</v>
      </c>
      <c r="R156" s="209">
        <f t="shared" si="48"/>
        <v>254.66000000000003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159</v>
      </c>
      <c r="D157" s="186" t="s">
        <v>159</v>
      </c>
      <c r="E157" s="197">
        <v>270104</v>
      </c>
      <c r="F157" s="45"/>
      <c r="G157" s="578" t="s">
        <v>2067</v>
      </c>
      <c r="H157" s="17">
        <f t="shared" si="56"/>
        <v>0</v>
      </c>
      <c r="I157" s="17">
        <f t="shared" si="57"/>
        <v>461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862.07</v>
      </c>
      <c r="R157" s="209">
        <f t="shared" si="48"/>
        <v>862.07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998</v>
      </c>
      <c r="D158" s="286"/>
      <c r="E158" s="38">
        <v>44778</v>
      </c>
      <c r="F158" s="285" t="s">
        <v>999</v>
      </c>
      <c r="G158" s="285" t="s">
        <v>1000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998</v>
      </c>
      <c r="D159" s="286"/>
      <c r="E159" s="38">
        <v>44778</v>
      </c>
      <c r="F159" s="285" t="s">
        <v>999</v>
      </c>
      <c r="G159" s="285" t="s">
        <v>1000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998</v>
      </c>
      <c r="D160" s="286"/>
      <c r="E160" s="38">
        <v>44778</v>
      </c>
      <c r="F160" s="285" t="s">
        <v>999</v>
      </c>
      <c r="G160" s="285" t="s">
        <v>1000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172</v>
      </c>
      <c r="D161" s="398"/>
      <c r="E161" s="43"/>
      <c r="F161" s="39"/>
      <c r="G161" s="39" t="s">
        <v>2067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1269</v>
      </c>
      <c r="D162" s="580"/>
      <c r="E162" s="295">
        <v>164627</v>
      </c>
      <c r="F162" s="581"/>
      <c r="G162" s="581" t="s">
        <v>2099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1001</v>
      </c>
      <c r="D163" s="286"/>
      <c r="E163" s="38" t="s">
        <v>1002</v>
      </c>
      <c r="F163" s="285" t="s">
        <v>1003</v>
      </c>
      <c r="G163" s="285" t="s">
        <v>1004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219</v>
      </c>
      <c r="D164" s="761"/>
      <c r="E164" s="761">
        <v>140928</v>
      </c>
      <c r="F164" s="581"/>
      <c r="G164" s="581" t="s">
        <v>595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2267</v>
      </c>
      <c r="D165" s="38"/>
      <c r="E165" s="38">
        <v>168362</v>
      </c>
      <c r="F165" s="39"/>
      <c r="G165" s="578" t="s">
        <v>2070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649</v>
      </c>
      <c r="D166" s="186" t="s">
        <v>147</v>
      </c>
      <c r="E166" s="38">
        <v>140966</v>
      </c>
      <c r="F166" s="39"/>
      <c r="G166" s="578" t="s">
        <v>602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150</v>
      </c>
      <c r="D167" s="38"/>
      <c r="E167" s="38">
        <v>141941</v>
      </c>
      <c r="F167" s="39"/>
      <c r="G167" s="578" t="s">
        <v>2070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153</v>
      </c>
      <c r="D168" s="38"/>
      <c r="E168" s="38">
        <v>141120</v>
      </c>
      <c r="F168" s="39"/>
      <c r="G168" s="578" t="s">
        <v>2070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153</v>
      </c>
      <c r="D169" s="38"/>
      <c r="E169" s="38">
        <v>141120</v>
      </c>
      <c r="F169" s="39"/>
      <c r="G169" s="578" t="s">
        <v>2070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153</v>
      </c>
      <c r="D170" s="38"/>
      <c r="E170" s="38">
        <v>141120</v>
      </c>
      <c r="F170" s="45"/>
      <c r="G170" s="578" t="s">
        <v>2070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1005</v>
      </c>
      <c r="D171" s="447"/>
      <c r="E171" s="272" t="s">
        <v>1006</v>
      </c>
      <c r="F171" s="265" t="s">
        <v>1008</v>
      </c>
      <c r="G171" s="159" t="s">
        <v>2003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144</v>
      </c>
      <c r="D172" s="38"/>
      <c r="E172" s="38">
        <v>164507</v>
      </c>
      <c r="F172" s="39"/>
      <c r="G172" s="578" t="s">
        <v>2067</v>
      </c>
      <c r="H172" s="17">
        <f t="shared" si="56"/>
        <v>0</v>
      </c>
      <c r="I172" s="17">
        <f t="shared" si="57"/>
        <v>259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484.33000000000004</v>
      </c>
      <c r="R172" s="209">
        <f t="shared" si="48"/>
        <v>484.33000000000004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144</v>
      </c>
      <c r="D173" s="38"/>
      <c r="E173" s="38">
        <v>164507</v>
      </c>
      <c r="F173" s="39"/>
      <c r="G173" s="578" t="s">
        <v>2067</v>
      </c>
      <c r="H173" s="17">
        <f t="shared" si="56"/>
        <v>0</v>
      </c>
      <c r="I173" s="17">
        <f t="shared" si="57"/>
        <v>68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127.16000000000001</v>
      </c>
      <c r="R173" s="209">
        <f t="shared" si="48"/>
        <v>127.16000000000001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2069</v>
      </c>
      <c r="D174" s="272"/>
      <c r="E174" s="272">
        <v>270663</v>
      </c>
      <c r="F174" s="44"/>
      <c r="G174" s="44" t="s">
        <v>596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2069</v>
      </c>
      <c r="D175" s="272"/>
      <c r="E175" s="272">
        <v>270663</v>
      </c>
      <c r="F175" s="44"/>
      <c r="G175" s="44" t="s">
        <v>596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2069</v>
      </c>
      <c r="D176" s="272"/>
      <c r="E176" s="272">
        <v>270663</v>
      </c>
      <c r="F176" s="44"/>
      <c r="G176" s="44" t="s">
        <v>596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2069</v>
      </c>
      <c r="D177" s="272"/>
      <c r="E177" s="272">
        <v>270663</v>
      </c>
      <c r="F177" s="44"/>
      <c r="G177" s="44" t="s">
        <v>596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2069</v>
      </c>
      <c r="D178" s="272"/>
      <c r="E178" s="272">
        <v>270663</v>
      </c>
      <c r="F178" s="44"/>
      <c r="G178" s="44" t="s">
        <v>596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2069</v>
      </c>
      <c r="D179" s="272"/>
      <c r="E179" s="272">
        <v>270663</v>
      </c>
      <c r="F179" s="44"/>
      <c r="G179" s="44" t="s">
        <v>596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2069</v>
      </c>
      <c r="D180" s="272"/>
      <c r="E180" s="272">
        <v>270663</v>
      </c>
      <c r="F180" s="44"/>
      <c r="G180" s="44" t="s">
        <v>596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2069</v>
      </c>
      <c r="D181" s="272"/>
      <c r="E181" s="272">
        <v>270663</v>
      </c>
      <c r="F181" s="44"/>
      <c r="G181" s="44" t="s">
        <v>596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2069</v>
      </c>
      <c r="D182" s="272"/>
      <c r="E182" s="272">
        <v>270663</v>
      </c>
      <c r="F182" s="44"/>
      <c r="G182" s="44" t="s">
        <v>596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2069</v>
      </c>
      <c r="D183" s="272"/>
      <c r="E183" s="272">
        <v>270663</v>
      </c>
      <c r="F183" s="44"/>
      <c r="G183" s="44" t="s">
        <v>596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2069</v>
      </c>
      <c r="D184" s="272"/>
      <c r="E184" s="272">
        <v>270663</v>
      </c>
      <c r="F184" s="44"/>
      <c r="G184" s="44" t="s">
        <v>596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2069</v>
      </c>
      <c r="D185" s="272"/>
      <c r="E185" s="272">
        <v>270663</v>
      </c>
      <c r="F185" s="44"/>
      <c r="G185" s="44" t="s">
        <v>596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2069</v>
      </c>
      <c r="D186" s="272"/>
      <c r="E186" s="272">
        <v>270663</v>
      </c>
      <c r="F186" s="44"/>
      <c r="G186" s="44" t="s">
        <v>596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2069</v>
      </c>
      <c r="D187" s="272"/>
      <c r="E187" s="272">
        <v>270663</v>
      </c>
      <c r="F187" s="44"/>
      <c r="G187" s="44" t="s">
        <v>596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2069</v>
      </c>
      <c r="D188" s="272"/>
      <c r="E188" s="272">
        <v>270663</v>
      </c>
      <c r="F188" s="44"/>
      <c r="G188" s="44" t="s">
        <v>596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2069</v>
      </c>
      <c r="D189" s="272"/>
      <c r="E189" s="272">
        <v>270663</v>
      </c>
      <c r="F189" s="44"/>
      <c r="G189" s="44" t="s">
        <v>596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217</v>
      </c>
      <c r="D190" s="38"/>
      <c r="E190" s="38">
        <v>141943</v>
      </c>
      <c r="F190" s="39"/>
      <c r="G190" s="39" t="s">
        <v>598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217</v>
      </c>
      <c r="D191" s="63"/>
      <c r="E191" s="38">
        <v>141943</v>
      </c>
      <c r="F191" s="39">
        <v>15627</v>
      </c>
      <c r="G191" s="39" t="s">
        <v>598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217</v>
      </c>
      <c r="D192" s="38"/>
      <c r="E192" s="38">
        <v>141943</v>
      </c>
      <c r="F192" s="39"/>
      <c r="G192" s="39" t="s">
        <v>598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217</v>
      </c>
      <c r="D193" s="6" t="s">
        <v>643</v>
      </c>
      <c r="E193" s="38"/>
      <c r="F193" s="39"/>
      <c r="G193" s="39" t="s">
        <v>598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217</v>
      </c>
      <c r="D194" s="38"/>
      <c r="E194" s="38">
        <v>141943</v>
      </c>
      <c r="F194" s="39"/>
      <c r="G194" s="39" t="s">
        <v>598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13</v>
      </c>
      <c r="D195" s="272"/>
      <c r="E195" s="272">
        <v>220039</v>
      </c>
      <c r="F195" s="44"/>
      <c r="G195" s="44" t="s">
        <v>601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2025</v>
      </c>
      <c r="D196" s="38"/>
      <c r="E196" s="38">
        <v>168380</v>
      </c>
      <c r="F196" s="39"/>
      <c r="G196" s="39" t="s">
        <v>2067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160</v>
      </c>
      <c r="D197" s="38"/>
      <c r="E197" s="38"/>
      <c r="F197" s="39"/>
      <c r="G197" s="39" t="s">
        <v>2067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193</v>
      </c>
      <c r="D198" s="38"/>
      <c r="E198" s="38">
        <v>168893</v>
      </c>
      <c r="F198" s="39"/>
      <c r="G198" s="39" t="s">
        <v>2067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193</v>
      </c>
      <c r="D199" s="38"/>
      <c r="E199" s="38">
        <v>168893</v>
      </c>
      <c r="F199" s="39"/>
      <c r="G199" s="39" t="s">
        <v>2067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193</v>
      </c>
      <c r="D200" s="38"/>
      <c r="E200" s="38">
        <v>168893</v>
      </c>
      <c r="F200" s="45"/>
      <c r="G200" s="39" t="s">
        <v>2067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193</v>
      </c>
      <c r="D201" s="38"/>
      <c r="E201" s="38">
        <v>168893</v>
      </c>
      <c r="F201" s="45"/>
      <c r="G201" s="39" t="s">
        <v>2067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193</v>
      </c>
      <c r="D202" s="38"/>
      <c r="E202" s="38">
        <v>168893</v>
      </c>
      <c r="F202" s="39"/>
      <c r="G202" s="39" t="s">
        <v>2067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619</v>
      </c>
      <c r="D203" s="186" t="s">
        <v>227</v>
      </c>
      <c r="E203" s="38">
        <v>164723</v>
      </c>
      <c r="F203" s="39"/>
      <c r="G203" s="39" t="s">
        <v>2067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1009</v>
      </c>
      <c r="D204" s="286"/>
      <c r="E204" s="38" t="s">
        <v>1010</v>
      </c>
      <c r="F204" s="285" t="s">
        <v>1011</v>
      </c>
      <c r="G204" s="285" t="s">
        <v>1012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1013</v>
      </c>
      <c r="D205" s="286"/>
      <c r="E205" s="38">
        <v>66649</v>
      </c>
      <c r="F205" s="285" t="s">
        <v>1014</v>
      </c>
      <c r="G205" s="285" t="s">
        <v>1015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206</v>
      </c>
      <c r="D206" s="38"/>
      <c r="E206" s="38">
        <v>141131</v>
      </c>
      <c r="F206" s="39"/>
      <c r="G206" s="578" t="s">
        <v>2070</v>
      </c>
      <c r="H206" s="17">
        <f t="shared" si="72"/>
        <v>0</v>
      </c>
      <c r="I206" s="17">
        <f t="shared" si="73"/>
        <v>181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0.18099999999999999</v>
      </c>
      <c r="Q206" s="164">
        <f t="shared" si="76"/>
        <v>330.72319999999996</v>
      </c>
      <c r="R206" s="209">
        <f t="shared" si="70"/>
        <v>330.54219999999998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2037</v>
      </c>
      <c r="D207" s="6" t="s">
        <v>223</v>
      </c>
      <c r="E207" s="38">
        <v>250751</v>
      </c>
      <c r="F207" s="39"/>
      <c r="G207" s="578" t="s">
        <v>2067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632</v>
      </c>
      <c r="D208" s="186" t="s">
        <v>151</v>
      </c>
      <c r="E208" s="38">
        <v>141953</v>
      </c>
      <c r="F208" s="39"/>
      <c r="G208" s="578" t="s">
        <v>633</v>
      </c>
      <c r="H208" s="17">
        <f t="shared" si="72"/>
        <v>0</v>
      </c>
      <c r="I208" s="17">
        <f t="shared" si="73"/>
        <v>724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1198.9440000000002</v>
      </c>
      <c r="R208" s="209">
        <f t="shared" si="70"/>
        <v>1198.9440000000002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632</v>
      </c>
      <c r="D209" s="534" t="s">
        <v>167</v>
      </c>
      <c r="E209" s="38">
        <v>165349</v>
      </c>
      <c r="F209" s="39"/>
      <c r="G209" s="578" t="s">
        <v>633</v>
      </c>
      <c r="H209" s="17">
        <f t="shared" si="72"/>
        <v>0</v>
      </c>
      <c r="I209" s="17">
        <f t="shared" si="73"/>
        <v>10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16.560000000000002</v>
      </c>
      <c r="R209" s="209">
        <f t="shared" si="70"/>
        <v>16.560000000000002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632</v>
      </c>
      <c r="D210" s="534" t="s">
        <v>167</v>
      </c>
      <c r="E210" s="38">
        <v>165349</v>
      </c>
      <c r="F210" s="39"/>
      <c r="G210" s="578" t="s">
        <v>633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603</v>
      </c>
      <c r="D211" s="38"/>
      <c r="E211" s="38">
        <v>141959</v>
      </c>
      <c r="F211" s="39"/>
      <c r="G211" s="578" t="s">
        <v>2067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1016</v>
      </c>
      <c r="D212" s="38"/>
      <c r="E212" s="38">
        <v>135950</v>
      </c>
      <c r="F212" s="39"/>
      <c r="G212" s="535" t="s">
        <v>1019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6"/>
        <v>BERRESFORD ENTE</v>
      </c>
      <c r="C213" s="286" t="s">
        <v>1016</v>
      </c>
      <c r="D213" s="286"/>
      <c r="E213" s="38" t="s">
        <v>1017</v>
      </c>
      <c r="F213" s="285" t="s">
        <v>1018</v>
      </c>
      <c r="G213" s="535" t="s">
        <v>1019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1105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1016</v>
      </c>
      <c r="D214" s="286"/>
      <c r="E214" s="38" t="s">
        <v>1017</v>
      </c>
      <c r="F214" s="285" t="s">
        <v>1018</v>
      </c>
      <c r="G214" s="535" t="s">
        <v>1019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1016</v>
      </c>
      <c r="D215" s="286"/>
      <c r="E215" s="38" t="s">
        <v>1017</v>
      </c>
      <c r="F215" s="285" t="s">
        <v>1018</v>
      </c>
      <c r="G215" s="535" t="s">
        <v>1019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1016</v>
      </c>
      <c r="D216" s="38"/>
      <c r="E216" s="38">
        <v>135950</v>
      </c>
      <c r="F216" s="39"/>
      <c r="G216" s="535" t="s">
        <v>1019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1016</v>
      </c>
      <c r="D217" s="38"/>
      <c r="E217" s="38">
        <v>135950</v>
      </c>
      <c r="F217" s="39"/>
      <c r="G217" s="535" t="s">
        <v>1019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1020</v>
      </c>
      <c r="D218" s="291"/>
      <c r="E218" s="38" t="s">
        <v>1021</v>
      </c>
      <c r="F218" s="285" t="s">
        <v>1022</v>
      </c>
      <c r="G218" s="821" t="s">
        <v>1025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1026</v>
      </c>
      <c r="D219" s="286"/>
      <c r="E219" s="38" t="s">
        <v>1027</v>
      </c>
      <c r="F219" s="285" t="s">
        <v>1028</v>
      </c>
      <c r="G219" s="285" t="s">
        <v>2321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2322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50</v>
      </c>
      <c r="D220" s="38"/>
      <c r="E220" s="38">
        <v>135957</v>
      </c>
      <c r="F220" s="39"/>
      <c r="G220" s="578" t="s">
        <v>2067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50</v>
      </c>
      <c r="D221" s="38"/>
      <c r="E221" s="38">
        <v>135957</v>
      </c>
      <c r="F221" s="39"/>
      <c r="G221" s="578" t="s">
        <v>2067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115</v>
      </c>
      <c r="D222" s="38"/>
      <c r="E222" s="38">
        <v>141967</v>
      </c>
      <c r="F222" s="39"/>
      <c r="G222" s="578" t="s">
        <v>2070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115</v>
      </c>
      <c r="D223" s="38"/>
      <c r="E223" s="38">
        <v>141967</v>
      </c>
      <c r="F223" s="39"/>
      <c r="G223" s="578" t="s">
        <v>2070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202</v>
      </c>
      <c r="D224" s="38"/>
      <c r="E224" s="8" t="s">
        <v>1932</v>
      </c>
      <c r="F224" s="39"/>
      <c r="G224" s="39" t="s">
        <v>2070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202</v>
      </c>
      <c r="D225" s="768"/>
      <c r="E225" s="768">
        <v>712548</v>
      </c>
      <c r="F225" s="275"/>
      <c r="G225" s="275" t="s">
        <v>2067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1031</v>
      </c>
      <c r="D226" s="286"/>
      <c r="E226" s="38" t="s">
        <v>1032</v>
      </c>
      <c r="F226" s="285" t="s">
        <v>1033</v>
      </c>
      <c r="G226" s="578" t="s">
        <v>2067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56</v>
      </c>
      <c r="D227" s="38"/>
      <c r="E227" s="38">
        <v>214208</v>
      </c>
      <c r="F227" s="39"/>
      <c r="G227" s="578" t="s">
        <v>2070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646</v>
      </c>
      <c r="D228" s="186" t="s">
        <v>208</v>
      </c>
      <c r="E228" s="38">
        <v>141975</v>
      </c>
      <c r="F228" s="39"/>
      <c r="G228" s="578" t="s">
        <v>2066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646</v>
      </c>
      <c r="D229" s="186" t="s">
        <v>208</v>
      </c>
      <c r="E229" s="38">
        <v>141975</v>
      </c>
      <c r="F229" s="39"/>
      <c r="G229" s="578" t="s">
        <v>2066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188</v>
      </c>
      <c r="D230" s="38"/>
      <c r="E230" s="38">
        <v>141167</v>
      </c>
      <c r="F230" s="39"/>
      <c r="G230" s="578" t="s">
        <v>2067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188</v>
      </c>
      <c r="D231" s="38"/>
      <c r="E231" s="38">
        <v>141167</v>
      </c>
      <c r="F231" s="39"/>
      <c r="G231" s="578" t="s">
        <v>2067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188</v>
      </c>
      <c r="D232" s="38"/>
      <c r="E232" s="38">
        <v>141167</v>
      </c>
      <c r="F232" s="39"/>
      <c r="G232" s="578" t="s">
        <v>2067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1034</v>
      </c>
      <c r="D233" s="286"/>
      <c r="E233" s="38" t="s">
        <v>1035</v>
      </c>
      <c r="F233" s="285" t="s">
        <v>1036</v>
      </c>
      <c r="G233" s="285" t="s">
        <v>1037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1038</v>
      </c>
      <c r="D234" s="286"/>
      <c r="E234" s="38">
        <v>65740</v>
      </c>
      <c r="F234" s="285" t="s">
        <v>1036</v>
      </c>
      <c r="G234" s="285" t="s">
        <v>1037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1039</v>
      </c>
      <c r="D235" s="294"/>
      <c r="E235" s="295" t="s">
        <v>1040</v>
      </c>
      <c r="F235" s="293" t="s">
        <v>1041</v>
      </c>
      <c r="G235" s="293" t="s">
        <v>1042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631</v>
      </c>
      <c r="D236" s="6" t="s">
        <v>631</v>
      </c>
      <c r="E236" s="38">
        <v>140934</v>
      </c>
      <c r="F236" s="39"/>
      <c r="G236" s="578" t="s">
        <v>2067</v>
      </c>
      <c r="H236" s="17">
        <f t="shared" si="82"/>
        <v>0</v>
      </c>
      <c r="I236" s="17">
        <f t="shared" si="83"/>
        <v>117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250.38000000000002</v>
      </c>
      <c r="R236" s="209">
        <f t="shared" si="70"/>
        <v>250.38000000000002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626</v>
      </c>
      <c r="D237" s="186" t="s">
        <v>191</v>
      </c>
      <c r="E237" s="38">
        <v>141976</v>
      </c>
      <c r="F237" s="39"/>
      <c r="G237" s="578" t="s">
        <v>2070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218</v>
      </c>
      <c r="D238" s="272"/>
      <c r="E238" s="272">
        <v>220065</v>
      </c>
      <c r="F238" s="44"/>
      <c r="G238" s="275" t="s">
        <v>2067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1717</v>
      </c>
      <c r="D239" s="286"/>
      <c r="E239" s="38" t="s">
        <v>1044</v>
      </c>
      <c r="F239" s="285" t="s">
        <v>1045</v>
      </c>
      <c r="G239" s="39" t="s">
        <v>2067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1043</v>
      </c>
      <c r="D240" s="286"/>
      <c r="E240" s="38" t="s">
        <v>1044</v>
      </c>
      <c r="F240" s="285" t="s">
        <v>1045</v>
      </c>
      <c r="G240" s="285" t="s">
        <v>916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2280</v>
      </c>
      <c r="D241" s="38"/>
      <c r="E241" s="38">
        <v>166864</v>
      </c>
      <c r="F241" s="39"/>
      <c r="G241" s="578" t="s">
        <v>2070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2280</v>
      </c>
      <c r="D242" s="38"/>
      <c r="E242" s="38">
        <v>166864</v>
      </c>
      <c r="F242" s="39"/>
      <c r="G242" s="578" t="s">
        <v>2070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1046</v>
      </c>
      <c r="D243" s="301"/>
      <c r="E243" s="302" t="s">
        <v>1047</v>
      </c>
      <c r="F243" s="300" t="s">
        <v>1048</v>
      </c>
      <c r="G243" s="300" t="s">
        <v>916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221</v>
      </c>
      <c r="D244" s="38"/>
      <c r="E244" s="38"/>
      <c r="F244" s="39"/>
      <c r="G244" s="171" t="s">
        <v>2067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2033</v>
      </c>
      <c r="D245" s="186" t="s">
        <v>216</v>
      </c>
      <c r="E245" s="38">
        <v>164497</v>
      </c>
      <c r="F245" s="275" t="s">
        <v>2028</v>
      </c>
      <c r="G245" s="39" t="s">
        <v>2067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1053</v>
      </c>
      <c r="D246" s="286"/>
      <c r="E246" s="38" t="s">
        <v>1054</v>
      </c>
      <c r="F246" s="285" t="s">
        <v>1058</v>
      </c>
      <c r="G246" s="285" t="s">
        <v>1059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1060</v>
      </c>
      <c r="D247" s="286"/>
      <c r="E247" s="38" t="s">
        <v>1054</v>
      </c>
      <c r="F247" s="285" t="s">
        <v>1058</v>
      </c>
      <c r="G247" s="285" t="s">
        <v>1059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1932</v>
      </c>
      <c r="B248" s="392" t="str">
        <f t="shared" si="90"/>
        <v>na</v>
      </c>
      <c r="C248" s="286" t="s">
        <v>1061</v>
      </c>
      <c r="D248" s="657"/>
      <c r="E248" s="658" t="s">
        <v>1062</v>
      </c>
      <c r="F248" s="653" t="s">
        <v>1063</v>
      </c>
      <c r="G248" s="653" t="s">
        <v>1064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1065</v>
      </c>
      <c r="D249" s="286"/>
      <c r="E249" s="38">
        <v>67001</v>
      </c>
      <c r="F249" s="285" t="s">
        <v>1066</v>
      </c>
      <c r="G249" s="285" t="s">
        <v>1067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">
      <c r="A250" s="904">
        <v>717833</v>
      </c>
      <c r="B250" s="400" t="str">
        <f t="shared" si="90"/>
        <v>na</v>
      </c>
      <c r="C250" s="286" t="s">
        <v>1068</v>
      </c>
      <c r="D250" s="905"/>
      <c r="E250" s="49">
        <v>71375</v>
      </c>
      <c r="F250" s="904" t="s">
        <v>1069</v>
      </c>
      <c r="G250" s="904" t="s">
        <v>1070</v>
      </c>
      <c r="H250" s="328" t="str">
        <f t="shared" si="92"/>
        <v>na</v>
      </c>
      <c r="I250" s="328">
        <f t="shared" si="93"/>
        <v>0</v>
      </c>
      <c r="J250" s="906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1.8593000000000002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308</v>
      </c>
      <c r="U250" s="390"/>
      <c r="V250" s="390"/>
    </row>
    <row r="251" spans="1:24" s="911" customFormat="1" ht="15" customHeight="1" x14ac:dyDescent="0.2">
      <c r="A251" s="904">
        <v>721909</v>
      </c>
      <c r="B251" s="400" t="str">
        <f t="shared" si="90"/>
        <v>na</v>
      </c>
      <c r="C251" s="286" t="s">
        <v>1068</v>
      </c>
      <c r="D251" s="905"/>
      <c r="E251" s="49">
        <v>71375</v>
      </c>
      <c r="F251" s="904" t="s">
        <v>1069</v>
      </c>
      <c r="G251" s="904" t="s">
        <v>1070</v>
      </c>
      <c r="H251" s="328" t="str">
        <f t="shared" si="92"/>
        <v>na</v>
      </c>
      <c r="I251" s="328">
        <f t="shared" si="93"/>
        <v>0</v>
      </c>
      <c r="J251" s="906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1.8593000000000002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308</v>
      </c>
      <c r="U251" s="390"/>
      <c r="V251" s="390"/>
    </row>
    <row r="252" spans="1:24" s="911" customFormat="1" ht="15" customHeight="1" x14ac:dyDescent="0.2">
      <c r="A252" s="904">
        <v>730823</v>
      </c>
      <c r="B252" s="400" t="str">
        <f t="shared" si="90"/>
        <v>na</v>
      </c>
      <c r="C252" s="286" t="s">
        <v>1068</v>
      </c>
      <c r="D252" s="905"/>
      <c r="E252" s="49">
        <v>71375</v>
      </c>
      <c r="F252" s="904" t="s">
        <v>1069</v>
      </c>
      <c r="G252" s="904" t="s">
        <v>1070</v>
      </c>
      <c r="H252" s="328" t="str">
        <f t="shared" si="92"/>
        <v>na</v>
      </c>
      <c r="I252" s="328">
        <f t="shared" si="93"/>
        <v>0</v>
      </c>
      <c r="J252" s="906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1.8593000000000002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308</v>
      </c>
      <c r="U252" s="390"/>
      <c r="V252" s="390"/>
    </row>
    <row r="253" spans="1:24" s="911" customFormat="1" ht="15" customHeight="1" x14ac:dyDescent="0.2">
      <c r="A253" s="904">
        <v>732298</v>
      </c>
      <c r="B253" s="400" t="str">
        <f t="shared" si="90"/>
        <v>na</v>
      </c>
      <c r="C253" s="286" t="s">
        <v>1068</v>
      </c>
      <c r="D253" s="905"/>
      <c r="E253" s="49">
        <v>71375</v>
      </c>
      <c r="F253" s="904" t="s">
        <v>1069</v>
      </c>
      <c r="G253" s="904" t="s">
        <v>1070</v>
      </c>
      <c r="H253" s="328" t="str">
        <f t="shared" si="92"/>
        <v>na</v>
      </c>
      <c r="I253" s="328">
        <f t="shared" si="93"/>
        <v>0</v>
      </c>
      <c r="J253" s="906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1.8593000000000002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308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1072</v>
      </c>
      <c r="D254" s="286"/>
      <c r="E254" s="38" t="s">
        <v>1073</v>
      </c>
      <c r="F254" s="285" t="s">
        <v>1074</v>
      </c>
      <c r="G254" s="285" t="s">
        <v>1077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1072</v>
      </c>
      <c r="D255" s="286"/>
      <c r="E255" s="38" t="s">
        <v>1073</v>
      </c>
      <c r="F255" s="285" t="s">
        <v>1074</v>
      </c>
      <c r="G255" s="285" t="s">
        <v>1077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1072</v>
      </c>
      <c r="D256" s="286"/>
      <c r="E256" s="38" t="s">
        <v>1073</v>
      </c>
      <c r="F256" s="285" t="s">
        <v>1074</v>
      </c>
      <c r="G256" s="285" t="s">
        <v>1077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1072</v>
      </c>
      <c r="D257" s="286"/>
      <c r="E257" s="38" t="s">
        <v>1073</v>
      </c>
      <c r="F257" s="285" t="s">
        <v>1074</v>
      </c>
      <c r="G257" s="285" t="s">
        <v>1077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1072</v>
      </c>
      <c r="D258" s="286"/>
      <c r="E258" s="38" t="s">
        <v>1073</v>
      </c>
      <c r="F258" s="285" t="s">
        <v>1074</v>
      </c>
      <c r="G258" s="285" t="s">
        <v>1077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156</v>
      </c>
      <c r="D259" s="186" t="s">
        <v>155</v>
      </c>
      <c r="E259" s="272">
        <v>224114</v>
      </c>
      <c r="F259" s="44"/>
      <c r="G259" s="44" t="s">
        <v>2040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156</v>
      </c>
      <c r="D260" s="272"/>
      <c r="E260" s="272">
        <v>224114</v>
      </c>
      <c r="F260" s="44"/>
      <c r="G260" s="44" t="s">
        <v>637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156</v>
      </c>
      <c r="D261" s="186" t="s">
        <v>155</v>
      </c>
      <c r="E261" s="272">
        <v>224114</v>
      </c>
      <c r="F261" s="44"/>
      <c r="G261" s="44" t="s">
        <v>2024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156</v>
      </c>
      <c r="D262" s="453"/>
      <c r="E262" s="272">
        <v>224114</v>
      </c>
      <c r="F262" s="44"/>
      <c r="G262" s="44" t="s">
        <v>637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156</v>
      </c>
      <c r="D263" s="272"/>
      <c r="E263" s="272">
        <v>224114</v>
      </c>
      <c r="F263" s="44"/>
      <c r="G263" s="44" t="s">
        <v>637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156</v>
      </c>
      <c r="D264" s="272"/>
      <c r="E264" s="272">
        <v>224114</v>
      </c>
      <c r="F264" s="44"/>
      <c r="G264" s="44" t="s">
        <v>637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156</v>
      </c>
      <c r="D265" s="186" t="s">
        <v>189</v>
      </c>
      <c r="E265" s="272">
        <v>224114</v>
      </c>
      <c r="F265" s="44"/>
      <c r="G265" s="44" t="s">
        <v>2040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156</v>
      </c>
      <c r="D266" s="6"/>
      <c r="E266" s="272">
        <v>224114</v>
      </c>
      <c r="F266" s="44"/>
      <c r="G266" s="44" t="s">
        <v>2040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1903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1078</v>
      </c>
      <c r="D267" s="294"/>
      <c r="E267" s="295">
        <v>72145</v>
      </c>
      <c r="F267" s="293" t="s">
        <v>1079</v>
      </c>
      <c r="G267" s="293" t="s">
        <v>1080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618</v>
      </c>
      <c r="D268" s="186" t="s">
        <v>2100</v>
      </c>
      <c r="E268" s="272">
        <v>229033</v>
      </c>
      <c r="F268" s="44"/>
      <c r="G268" s="159" t="s">
        <v>19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618</v>
      </c>
      <c r="D269" s="186" t="s">
        <v>2100</v>
      </c>
      <c r="E269" s="272">
        <v>229033</v>
      </c>
      <c r="F269" s="44"/>
      <c r="G269" s="159" t="s">
        <v>19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618</v>
      </c>
      <c r="D270" s="186" t="s">
        <v>2100</v>
      </c>
      <c r="E270" s="272">
        <v>229033</v>
      </c>
      <c r="F270" s="44"/>
      <c r="G270" s="159" t="s">
        <v>19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2299</v>
      </c>
      <c r="D271" s="186" t="s">
        <v>154</v>
      </c>
      <c r="E271" s="195">
        <v>164699</v>
      </c>
      <c r="F271" s="196"/>
      <c r="G271" s="578" t="s">
        <v>2067</v>
      </c>
      <c r="H271" s="17">
        <f t="shared" si="92"/>
        <v>0</v>
      </c>
      <c r="I271" s="17">
        <f t="shared" si="93"/>
        <v>238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445.06</v>
      </c>
      <c r="R271" s="209">
        <f t="shared" si="94"/>
        <v>445.06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1462</v>
      </c>
      <c r="D272" s="144" t="s">
        <v>1664</v>
      </c>
      <c r="E272" s="291" t="s">
        <v>1463</v>
      </c>
      <c r="F272" s="291"/>
      <c r="G272" s="9" t="s">
        <v>938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1462</v>
      </c>
      <c r="D273" s="144" t="s">
        <v>1664</v>
      </c>
      <c r="E273" s="291" t="s">
        <v>1463</v>
      </c>
      <c r="F273" s="291"/>
      <c r="G273" s="9" t="s">
        <v>938</v>
      </c>
      <c r="H273" s="17">
        <f t="shared" si="92"/>
        <v>0</v>
      </c>
      <c r="I273" s="17">
        <f t="shared" si="93"/>
        <v>121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0.121</v>
      </c>
      <c r="Q273" s="290">
        <f t="shared" si="97"/>
        <v>256.52000000000004</v>
      </c>
      <c r="R273" s="209">
        <f t="shared" si="94"/>
        <v>256.39900000000006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638</v>
      </c>
      <c r="D274" s="186" t="s">
        <v>55</v>
      </c>
      <c r="E274" s="38">
        <v>166696</v>
      </c>
      <c r="F274" s="39"/>
      <c r="G274" s="578" t="s">
        <v>2070</v>
      </c>
      <c r="H274" s="17">
        <f t="shared" si="92"/>
        <v>0</v>
      </c>
      <c r="I274" s="17">
        <f t="shared" si="93"/>
        <v>164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343.94079999999997</v>
      </c>
      <c r="R274" s="209">
        <f t="shared" si="94"/>
        <v>343.94079999999997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599</v>
      </c>
      <c r="D275" s="38"/>
      <c r="E275" s="38">
        <v>164680</v>
      </c>
      <c r="F275" s="39"/>
      <c r="G275" s="578" t="s">
        <v>2067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599</v>
      </c>
      <c r="D276" s="38"/>
      <c r="E276" s="38">
        <v>164680</v>
      </c>
      <c r="F276" s="39"/>
      <c r="G276" s="578" t="s">
        <v>2067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1262</v>
      </c>
      <c r="D277" s="456" t="s">
        <v>1665</v>
      </c>
      <c r="E277" s="447" t="s">
        <v>1467</v>
      </c>
      <c r="F277" s="447"/>
      <c r="G277" s="457" t="s">
        <v>1666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1262</v>
      </c>
      <c r="D278" s="458">
        <v>76053</v>
      </c>
      <c r="E278" s="459" t="s">
        <v>1467</v>
      </c>
      <c r="F278" s="459"/>
      <c r="G278" s="457" t="s">
        <v>1666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2279</v>
      </c>
      <c r="D279" s="8"/>
      <c r="E279" s="8">
        <v>164506</v>
      </c>
      <c r="F279" s="39"/>
      <c r="G279" s="578" t="s">
        <v>2067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201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375.87</v>
      </c>
      <c r="R279" s="209">
        <f>+(I279*N279)-P279</f>
        <v>375.87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1469</v>
      </c>
      <c r="D280" s="17">
        <v>78624</v>
      </c>
      <c r="E280" s="286" t="s">
        <v>1470</v>
      </c>
      <c r="F280" s="286"/>
      <c r="G280" s="17" t="s">
        <v>2067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1081</v>
      </c>
      <c r="D281" s="286"/>
      <c r="E281" s="38" t="s">
        <v>1082</v>
      </c>
      <c r="F281" s="285" t="s">
        <v>1083</v>
      </c>
      <c r="G281" s="285" t="s">
        <v>1084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1085</v>
      </c>
      <c r="D282" s="286"/>
      <c r="E282" s="38" t="s">
        <v>1086</v>
      </c>
      <c r="F282" s="285" t="s">
        <v>1087</v>
      </c>
      <c r="G282" s="285" t="s">
        <v>1088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1085</v>
      </c>
      <c r="D283" s="286"/>
      <c r="E283" s="38" t="s">
        <v>1086</v>
      </c>
      <c r="F283" s="285" t="s">
        <v>1087</v>
      </c>
      <c r="G283" s="285" t="s">
        <v>1088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1085</v>
      </c>
      <c r="D284" s="286"/>
      <c r="E284" s="38" t="s">
        <v>1086</v>
      </c>
      <c r="F284" s="285" t="s">
        <v>1087</v>
      </c>
      <c r="G284" s="285" t="s">
        <v>1088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1085</v>
      </c>
      <c r="D285" s="286"/>
      <c r="E285" s="38" t="s">
        <v>1086</v>
      </c>
      <c r="F285" s="285" t="s">
        <v>1087</v>
      </c>
      <c r="G285" s="285" t="s">
        <v>1088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0"/>
        <v>na</v>
      </c>
      <c r="C286" s="286" t="s">
        <v>2227</v>
      </c>
      <c r="D286" s="841" t="s">
        <v>2238</v>
      </c>
      <c r="E286" s="38" t="s">
        <v>1086</v>
      </c>
      <c r="F286" s="285" t="s">
        <v>1087</v>
      </c>
      <c r="G286" s="285" t="s">
        <v>1088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1105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1089</v>
      </c>
      <c r="D287" s="286"/>
      <c r="E287" s="38" t="s">
        <v>1090</v>
      </c>
      <c r="F287" s="285" t="s">
        <v>1096</v>
      </c>
      <c r="G287" s="654" t="s">
        <v>1097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0"/>
        <v>O`NEAL PETROLEU</v>
      </c>
      <c r="C288" s="935" t="s">
        <v>2142</v>
      </c>
      <c r="D288" s="286"/>
      <c r="E288" s="38" t="s">
        <v>1044</v>
      </c>
      <c r="F288" s="285" t="s">
        <v>1045</v>
      </c>
      <c r="G288" s="39" t="s">
        <v>2067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1105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5" t="s">
        <v>2142</v>
      </c>
      <c r="D289" s="186" t="s">
        <v>196</v>
      </c>
      <c r="E289" s="38">
        <v>166859</v>
      </c>
      <c r="F289" s="39"/>
      <c r="G289" s="578" t="s">
        <v>2067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5" t="s">
        <v>2142</v>
      </c>
      <c r="D290" s="186" t="s">
        <v>196</v>
      </c>
      <c r="E290" s="38">
        <v>166859</v>
      </c>
      <c r="F290" s="39"/>
      <c r="G290" s="578" t="s">
        <v>2067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5" t="s">
        <v>2142</v>
      </c>
      <c r="D291" s="186" t="s">
        <v>196</v>
      </c>
      <c r="E291" s="38">
        <v>166859</v>
      </c>
      <c r="F291" s="39"/>
      <c r="G291" s="578" t="s">
        <v>2067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5" t="s">
        <v>2142</v>
      </c>
      <c r="D292" s="186" t="s">
        <v>196</v>
      </c>
      <c r="E292" s="38">
        <v>166859</v>
      </c>
      <c r="F292" s="39"/>
      <c r="G292" s="578" t="s">
        <v>2067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5" t="s">
        <v>2142</v>
      </c>
      <c r="D293" s="186" t="s">
        <v>196</v>
      </c>
      <c r="E293" s="38">
        <v>166859</v>
      </c>
      <c r="F293" s="39"/>
      <c r="G293" s="578" t="s">
        <v>2067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1105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5" t="s">
        <v>2142</v>
      </c>
      <c r="D294" s="186" t="s">
        <v>196</v>
      </c>
      <c r="E294" s="38">
        <v>166859</v>
      </c>
      <c r="F294" s="39"/>
      <c r="G294" s="578" t="s">
        <v>2067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5" t="s">
        <v>2142</v>
      </c>
      <c r="D295" s="186" t="s">
        <v>199</v>
      </c>
      <c r="E295" s="38">
        <v>166859</v>
      </c>
      <c r="F295" s="39"/>
      <c r="G295" s="578" t="s">
        <v>2067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5" t="s">
        <v>2142</v>
      </c>
      <c r="D296" s="186" t="s">
        <v>196</v>
      </c>
      <c r="E296" s="38">
        <v>166859</v>
      </c>
      <c r="F296" s="39"/>
      <c r="G296" s="578" t="s">
        <v>2067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5" t="s">
        <v>2142</v>
      </c>
      <c r="D297" s="186" t="s">
        <v>199</v>
      </c>
      <c r="E297" s="38">
        <v>166859</v>
      </c>
      <c r="F297" s="39"/>
      <c r="G297" s="578" t="s">
        <v>2067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5" t="s">
        <v>2142</v>
      </c>
      <c r="D298" s="186" t="s">
        <v>213</v>
      </c>
      <c r="E298" s="38">
        <v>166859</v>
      </c>
      <c r="F298" s="39"/>
      <c r="G298" s="578" t="s">
        <v>2067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5" t="s">
        <v>2142</v>
      </c>
      <c r="D299" s="306" t="s">
        <v>2142</v>
      </c>
      <c r="E299" s="38">
        <v>166859</v>
      </c>
      <c r="F299" s="39"/>
      <c r="G299" s="578" t="s">
        <v>2067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5" t="s">
        <v>2142</v>
      </c>
      <c r="D300" s="306" t="s">
        <v>2142</v>
      </c>
      <c r="E300" s="38">
        <v>166859</v>
      </c>
      <c r="F300" s="39"/>
      <c r="G300" s="578" t="s">
        <v>2067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2263</v>
      </c>
      <c r="D301" s="186" t="s">
        <v>2264</v>
      </c>
      <c r="E301" s="38">
        <v>164633</v>
      </c>
      <c r="F301" s="39"/>
      <c r="G301" s="578" t="s">
        <v>602</v>
      </c>
      <c r="H301" s="17">
        <f t="shared" si="99"/>
        <v>0</v>
      </c>
      <c r="I301" s="17">
        <f t="shared" si="100"/>
        <v>44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81.400000000000006</v>
      </c>
      <c r="R301" s="209">
        <f t="shared" si="94"/>
        <v>81.400000000000006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152</v>
      </c>
      <c r="D302" s="38"/>
      <c r="E302" s="38">
        <v>142023</v>
      </c>
      <c r="F302" s="39"/>
      <c r="G302" s="578" t="s">
        <v>2064</v>
      </c>
      <c r="H302" s="17">
        <f t="shared" si="99"/>
        <v>0</v>
      </c>
      <c r="I302" s="17">
        <f t="shared" si="100"/>
        <v>5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9.0289999999999999</v>
      </c>
      <c r="R302" s="209">
        <f t="shared" si="94"/>
        <v>9.0289999999999999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1075</v>
      </c>
      <c r="D303" s="674"/>
      <c r="E303" s="674">
        <v>224114</v>
      </c>
      <c r="F303" s="275"/>
      <c r="G303" s="275" t="s">
        <v>637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1076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630</v>
      </c>
      <c r="D304" s="186" t="s">
        <v>174</v>
      </c>
      <c r="E304" s="38">
        <v>141128</v>
      </c>
      <c r="F304" s="39"/>
      <c r="G304" s="578" t="s">
        <v>2070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630</v>
      </c>
      <c r="D305" s="186" t="s">
        <v>174</v>
      </c>
      <c r="E305" s="38">
        <v>141128</v>
      </c>
      <c r="F305" s="39"/>
      <c r="G305" s="578" t="s">
        <v>2070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1272</v>
      </c>
      <c r="D306" s="186" t="s">
        <v>47</v>
      </c>
      <c r="E306" s="38">
        <v>272348</v>
      </c>
      <c r="F306" s="39"/>
      <c r="G306" s="578" t="s">
        <v>2064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1272</v>
      </c>
      <c r="D307" s="186" t="s">
        <v>1267</v>
      </c>
      <c r="E307" s="38">
        <v>272348</v>
      </c>
      <c r="F307" s="39"/>
      <c r="G307" s="578" t="s">
        <v>2064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1272</v>
      </c>
      <c r="D308" s="186" t="s">
        <v>47</v>
      </c>
      <c r="E308" s="38">
        <v>272348</v>
      </c>
      <c r="F308" s="39"/>
      <c r="G308" s="578" t="s">
        <v>2064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1454</v>
      </c>
      <c r="D309" s="456">
        <v>89903</v>
      </c>
      <c r="E309" s="447" t="s">
        <v>1455</v>
      </c>
      <c r="F309" s="447"/>
      <c r="G309" s="662" t="s">
        <v>1667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48</v>
      </c>
      <c r="D310" s="38"/>
      <c r="E310" s="38">
        <v>166863</v>
      </c>
      <c r="F310" s="39"/>
      <c r="G310" s="578" t="s">
        <v>2067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48</v>
      </c>
      <c r="D311" s="38"/>
      <c r="E311" s="38">
        <v>166683</v>
      </c>
      <c r="F311" s="39"/>
      <c r="G311" s="578" t="s">
        <v>2067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628</v>
      </c>
      <c r="D312" s="583" t="s">
        <v>2090</v>
      </c>
      <c r="E312" s="295">
        <v>165402</v>
      </c>
      <c r="F312" s="581"/>
      <c r="G312" s="581" t="s">
        <v>2064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59</v>
      </c>
      <c r="D313" s="272"/>
      <c r="E313" s="272">
        <v>140937</v>
      </c>
      <c r="F313" s="44"/>
      <c r="G313" s="44" t="s">
        <v>604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59</v>
      </c>
      <c r="D314" s="186" t="s">
        <v>57</v>
      </c>
      <c r="E314" s="8">
        <v>214211</v>
      </c>
      <c r="F314" s="39"/>
      <c r="G314" s="578" t="s">
        <v>2067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59</v>
      </c>
      <c r="D315" s="186" t="s">
        <v>57</v>
      </c>
      <c r="E315" s="38">
        <v>214213</v>
      </c>
      <c r="F315" s="39"/>
      <c r="G315" s="578" t="s">
        <v>2067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59</v>
      </c>
      <c r="D316" s="272"/>
      <c r="E316" s="272">
        <v>140937</v>
      </c>
      <c r="F316" s="44"/>
      <c r="G316" s="44" t="s">
        <v>604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59</v>
      </c>
      <c r="D317" s="272"/>
      <c r="E317" s="272">
        <v>140937</v>
      </c>
      <c r="F317" s="44"/>
      <c r="G317" s="44" t="s">
        <v>604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59</v>
      </c>
      <c r="D318" s="272"/>
      <c r="E318" s="272">
        <v>140937</v>
      </c>
      <c r="F318" s="44"/>
      <c r="G318" s="44" t="s">
        <v>604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0"/>
        <v>na</v>
      </c>
      <c r="C319" s="6" t="s">
        <v>59</v>
      </c>
      <c r="D319" s="812"/>
      <c r="E319" s="812">
        <v>140937</v>
      </c>
      <c r="F319" s="813"/>
      <c r="G319" s="813" t="s">
        <v>604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2120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148</v>
      </c>
      <c r="D320" s="38"/>
      <c r="E320" s="38">
        <v>141091</v>
      </c>
      <c r="F320" s="39"/>
      <c r="G320" s="578" t="s">
        <v>2067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2065</v>
      </c>
      <c r="D321" s="286"/>
      <c r="E321" s="38" t="s">
        <v>1098</v>
      </c>
      <c r="F321" s="285" t="s">
        <v>1099</v>
      </c>
      <c r="G321" s="654" t="s">
        <v>1100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2065</v>
      </c>
      <c r="D322" s="286"/>
      <c r="E322" s="38" t="s">
        <v>1098</v>
      </c>
      <c r="F322" s="285" t="s">
        <v>1099</v>
      </c>
      <c r="G322" s="654" t="s">
        <v>1100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2065</v>
      </c>
      <c r="D323" s="286"/>
      <c r="E323" s="38" t="s">
        <v>1098</v>
      </c>
      <c r="F323" s="285" t="s">
        <v>1099</v>
      </c>
      <c r="G323" s="654" t="s">
        <v>1100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2065</v>
      </c>
      <c r="D324" s="286"/>
      <c r="E324" s="38" t="s">
        <v>1098</v>
      </c>
      <c r="F324" s="285" t="s">
        <v>1099</v>
      </c>
      <c r="G324" s="654" t="s">
        <v>1100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2065</v>
      </c>
      <c r="D325" s="286"/>
      <c r="E325" s="38" t="s">
        <v>1098</v>
      </c>
      <c r="F325" s="285" t="s">
        <v>1099</v>
      </c>
      <c r="G325" s="654" t="s">
        <v>1100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1104</v>
      </c>
      <c r="D326" s="311" t="s">
        <v>1105</v>
      </c>
      <c r="E326" s="38"/>
      <c r="F326" s="285"/>
      <c r="G326" s="39" t="s">
        <v>2066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629</v>
      </c>
      <c r="D327" s="186" t="s">
        <v>149</v>
      </c>
      <c r="E327" s="38">
        <v>141129</v>
      </c>
      <c r="F327" s="39"/>
      <c r="G327" s="39" t="s">
        <v>2067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629</v>
      </c>
      <c r="D328" s="186" t="s">
        <v>149</v>
      </c>
      <c r="E328" s="38">
        <v>141129</v>
      </c>
      <c r="F328" s="39"/>
      <c r="G328" s="39" t="s">
        <v>2067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212</v>
      </c>
      <c r="D329" s="38"/>
      <c r="E329" s="38">
        <v>141982</v>
      </c>
      <c r="F329" s="39"/>
      <c r="G329" s="578" t="s">
        <v>2070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52</v>
      </c>
      <c r="D330" s="38"/>
      <c r="E330" s="38">
        <v>214207</v>
      </c>
      <c r="F330" s="39"/>
      <c r="G330" s="578" t="s">
        <v>2070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186</v>
      </c>
      <c r="D331" s="195"/>
      <c r="E331" s="195"/>
      <c r="F331" s="196"/>
      <c r="G331" s="39" t="s">
        <v>2067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5"/>
        <v>GERONIMO ENERGY</v>
      </c>
      <c r="C332" s="6" t="s">
        <v>1799</v>
      </c>
      <c r="D332" s="194"/>
      <c r="E332" s="863">
        <v>141129</v>
      </c>
      <c r="F332" s="833"/>
      <c r="G332" s="833" t="s">
        <v>2067</v>
      </c>
      <c r="H332" s="864">
        <f t="shared" si="113"/>
        <v>0</v>
      </c>
      <c r="I332" s="864">
        <f t="shared" si="114"/>
        <v>0</v>
      </c>
      <c r="J332" s="834">
        <f>$J$5</f>
        <v>2.14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2.14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210</v>
      </c>
      <c r="D333" s="38"/>
      <c r="E333" s="38"/>
      <c r="F333" s="39"/>
      <c r="G333" s="578" t="s">
        <v>2070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214</v>
      </c>
      <c r="D334" s="38"/>
      <c r="E334" s="38">
        <v>168359</v>
      </c>
      <c r="F334" s="39"/>
      <c r="G334" s="578" t="s">
        <v>2070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1101</v>
      </c>
      <c r="D335" s="286"/>
      <c r="E335" s="38" t="s">
        <v>1102</v>
      </c>
      <c r="F335" s="285" t="s">
        <v>1103</v>
      </c>
      <c r="G335" s="285" t="s">
        <v>916</v>
      </c>
      <c r="H335" s="17">
        <f t="shared" si="113"/>
        <v>0</v>
      </c>
      <c r="I335" s="17">
        <f t="shared" si="114"/>
        <v>59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98.795499999999976</v>
      </c>
      <c r="R335" s="209">
        <f t="shared" si="117"/>
        <v>98.795499999999976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20145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1843</v>
      </c>
      <c r="B1" s="777" t="s">
        <v>1844</v>
      </c>
      <c r="C1" s="777" t="s">
        <v>1845</v>
      </c>
      <c r="D1" s="777" t="s">
        <v>1846</v>
      </c>
    </row>
    <row r="2" spans="1:6" x14ac:dyDescent="0.2">
      <c r="A2">
        <v>700769</v>
      </c>
      <c r="B2" s="777" t="s">
        <v>826</v>
      </c>
      <c r="C2" s="777" t="s">
        <v>1847</v>
      </c>
      <c r="D2" s="777">
        <v>0</v>
      </c>
      <c r="F2">
        <v>700769</v>
      </c>
    </row>
    <row r="3" spans="1:6" x14ac:dyDescent="0.2">
      <c r="A3">
        <v>701212</v>
      </c>
      <c r="B3" s="777" t="s">
        <v>2182</v>
      </c>
      <c r="C3" s="777" t="s">
        <v>1847</v>
      </c>
      <c r="D3" s="777">
        <v>0</v>
      </c>
      <c r="F3">
        <v>701212</v>
      </c>
    </row>
    <row r="4" spans="1:6" x14ac:dyDescent="0.2">
      <c r="A4">
        <v>701263</v>
      </c>
      <c r="B4" s="777" t="s">
        <v>2184</v>
      </c>
      <c r="C4" s="777" t="s">
        <v>1847</v>
      </c>
      <c r="D4" s="777">
        <v>0</v>
      </c>
      <c r="F4">
        <v>701263</v>
      </c>
    </row>
    <row r="5" spans="1:6" x14ac:dyDescent="0.2">
      <c r="A5">
        <v>702123</v>
      </c>
      <c r="B5" s="777" t="s">
        <v>827</v>
      </c>
      <c r="C5" s="777" t="s">
        <v>1847</v>
      </c>
      <c r="D5" s="777">
        <v>0</v>
      </c>
      <c r="F5">
        <v>702123</v>
      </c>
    </row>
    <row r="6" spans="1:6" x14ac:dyDescent="0.2">
      <c r="A6">
        <v>703738</v>
      </c>
      <c r="B6" s="777" t="s">
        <v>2186</v>
      </c>
      <c r="C6" s="777" t="s">
        <v>1847</v>
      </c>
      <c r="D6" s="777">
        <v>0</v>
      </c>
      <c r="F6">
        <v>703738</v>
      </c>
    </row>
    <row r="7" spans="1:6" x14ac:dyDescent="0.2">
      <c r="A7">
        <v>704154</v>
      </c>
      <c r="B7" s="777" t="s">
        <v>2188</v>
      </c>
      <c r="C7" s="777" t="s">
        <v>1847</v>
      </c>
      <c r="D7" s="777">
        <v>0</v>
      </c>
      <c r="F7">
        <v>704154</v>
      </c>
    </row>
    <row r="8" spans="1:6" x14ac:dyDescent="0.2">
      <c r="A8">
        <v>704162</v>
      </c>
      <c r="B8" s="777" t="s">
        <v>2189</v>
      </c>
      <c r="C8" s="777" t="s">
        <v>1847</v>
      </c>
      <c r="D8" s="777">
        <v>0</v>
      </c>
      <c r="F8">
        <v>704162</v>
      </c>
    </row>
    <row r="9" spans="1:6" x14ac:dyDescent="0.2">
      <c r="A9">
        <v>704761</v>
      </c>
      <c r="B9" s="777" t="s">
        <v>2191</v>
      </c>
      <c r="C9" s="777" t="s">
        <v>1847</v>
      </c>
      <c r="D9" s="777">
        <v>0</v>
      </c>
      <c r="F9">
        <v>704761</v>
      </c>
    </row>
    <row r="10" spans="1:6" x14ac:dyDescent="0.2">
      <c r="A10">
        <v>705822</v>
      </c>
      <c r="B10" s="777" t="s">
        <v>1519</v>
      </c>
      <c r="C10" s="777" t="s">
        <v>1847</v>
      </c>
      <c r="D10" s="777">
        <v>0</v>
      </c>
      <c r="F10">
        <v>705822</v>
      </c>
    </row>
    <row r="11" spans="1:6" x14ac:dyDescent="0.2">
      <c r="A11">
        <v>705940</v>
      </c>
      <c r="B11" s="777" t="s">
        <v>2194</v>
      </c>
      <c r="C11" s="777" t="s">
        <v>1847</v>
      </c>
      <c r="D11" s="777">
        <v>0</v>
      </c>
      <c r="F11">
        <v>705940</v>
      </c>
    </row>
    <row r="12" spans="1:6" x14ac:dyDescent="0.2">
      <c r="A12">
        <v>706202</v>
      </c>
      <c r="B12" s="777" t="s">
        <v>2196</v>
      </c>
      <c r="C12" s="777" t="s">
        <v>1847</v>
      </c>
      <c r="D12" s="777">
        <v>0</v>
      </c>
      <c r="F12">
        <v>706202</v>
      </c>
    </row>
    <row r="13" spans="1:6" x14ac:dyDescent="0.2">
      <c r="A13">
        <v>706264</v>
      </c>
      <c r="B13" s="777" t="s">
        <v>1520</v>
      </c>
      <c r="C13" s="777" t="s">
        <v>1847</v>
      </c>
      <c r="D13" s="777">
        <v>0</v>
      </c>
      <c r="F13">
        <v>706264</v>
      </c>
    </row>
    <row r="14" spans="1:6" x14ac:dyDescent="0.2">
      <c r="A14">
        <v>706480</v>
      </c>
      <c r="B14" s="777" t="s">
        <v>2200</v>
      </c>
      <c r="C14" s="777" t="s">
        <v>1847</v>
      </c>
      <c r="D14" s="777">
        <v>0</v>
      </c>
      <c r="F14">
        <v>706480</v>
      </c>
    </row>
    <row r="15" spans="1:6" x14ac:dyDescent="0.2">
      <c r="A15">
        <v>707597</v>
      </c>
      <c r="B15" s="777" t="s">
        <v>1848</v>
      </c>
      <c r="C15" s="777" t="s">
        <v>1847</v>
      </c>
      <c r="D15" s="777">
        <v>0</v>
      </c>
      <c r="F15">
        <v>707597</v>
      </c>
    </row>
    <row r="16" spans="1:6" x14ac:dyDescent="0.2">
      <c r="A16">
        <v>707894</v>
      </c>
      <c r="B16" s="777" t="s">
        <v>1849</v>
      </c>
      <c r="C16" s="777" t="s">
        <v>1847</v>
      </c>
      <c r="D16" s="777">
        <v>0</v>
      </c>
      <c r="F16">
        <v>707894</v>
      </c>
    </row>
    <row r="17" spans="1:6" x14ac:dyDescent="0.2">
      <c r="A17">
        <v>708269</v>
      </c>
      <c r="B17" s="777" t="s">
        <v>2203</v>
      </c>
      <c r="C17" s="777" t="s">
        <v>1847</v>
      </c>
      <c r="D17" s="777">
        <v>0</v>
      </c>
      <c r="F17">
        <v>708269</v>
      </c>
    </row>
    <row r="18" spans="1:6" x14ac:dyDescent="0.2">
      <c r="A18">
        <v>712018</v>
      </c>
      <c r="B18" s="777" t="s">
        <v>1851</v>
      </c>
      <c r="C18" s="777" t="s">
        <v>1847</v>
      </c>
      <c r="D18" s="777">
        <v>0</v>
      </c>
      <c r="F18">
        <v>712018</v>
      </c>
    </row>
    <row r="19" spans="1:6" x14ac:dyDescent="0.2">
      <c r="A19">
        <v>712390</v>
      </c>
      <c r="B19" s="777" t="s">
        <v>1852</v>
      </c>
      <c r="C19" s="777" t="s">
        <v>1847</v>
      </c>
      <c r="D19" s="777">
        <v>0</v>
      </c>
      <c r="F19">
        <v>712390</v>
      </c>
    </row>
    <row r="20" spans="1:6" x14ac:dyDescent="0.2">
      <c r="A20">
        <v>712763</v>
      </c>
      <c r="B20" s="777" t="s">
        <v>1853</v>
      </c>
      <c r="C20" s="777" t="s">
        <v>1847</v>
      </c>
      <c r="D20" s="777">
        <v>0</v>
      </c>
      <c r="F20">
        <v>712763</v>
      </c>
    </row>
    <row r="21" spans="1:6" x14ac:dyDescent="0.2">
      <c r="A21">
        <v>712766</v>
      </c>
      <c r="B21" s="777" t="s">
        <v>1854</v>
      </c>
      <c r="C21" s="777" t="s">
        <v>1847</v>
      </c>
      <c r="D21" s="777">
        <v>0</v>
      </c>
      <c r="F21">
        <v>712766</v>
      </c>
    </row>
    <row r="22" spans="1:6" x14ac:dyDescent="0.2">
      <c r="A22">
        <v>713117</v>
      </c>
      <c r="B22" s="777" t="s">
        <v>1855</v>
      </c>
      <c r="C22" s="777" t="s">
        <v>1847</v>
      </c>
      <c r="D22" s="777">
        <v>0</v>
      </c>
      <c r="F22">
        <v>713117</v>
      </c>
    </row>
    <row r="23" spans="1:6" x14ac:dyDescent="0.2">
      <c r="A23">
        <v>713755</v>
      </c>
      <c r="B23" s="777" t="s">
        <v>2242</v>
      </c>
      <c r="C23" s="777" t="s">
        <v>1847</v>
      </c>
      <c r="D23" s="777">
        <v>0</v>
      </c>
      <c r="F23">
        <v>713755</v>
      </c>
    </row>
    <row r="24" spans="1:6" x14ac:dyDescent="0.2">
      <c r="A24">
        <v>716865</v>
      </c>
      <c r="B24" s="777" t="s">
        <v>833</v>
      </c>
      <c r="C24" s="777" t="s">
        <v>1847</v>
      </c>
      <c r="D24" s="777">
        <v>0</v>
      </c>
      <c r="F24">
        <v>716865</v>
      </c>
    </row>
    <row r="25" spans="1:6" x14ac:dyDescent="0.2">
      <c r="A25">
        <v>717255</v>
      </c>
      <c r="B25" s="777" t="s">
        <v>1856</v>
      </c>
      <c r="C25" s="777" t="s">
        <v>1847</v>
      </c>
      <c r="D25" s="777">
        <v>0</v>
      </c>
      <c r="F25">
        <v>717255</v>
      </c>
    </row>
    <row r="26" spans="1:6" x14ac:dyDescent="0.2">
      <c r="A26">
        <v>717457</v>
      </c>
      <c r="B26" s="777" t="s">
        <v>2245</v>
      </c>
      <c r="C26" s="777" t="s">
        <v>1847</v>
      </c>
      <c r="D26" s="777">
        <v>0</v>
      </c>
      <c r="F26">
        <v>717457</v>
      </c>
    </row>
    <row r="27" spans="1:6" x14ac:dyDescent="0.2">
      <c r="A27">
        <v>717602</v>
      </c>
      <c r="B27" s="777" t="s">
        <v>1857</v>
      </c>
      <c r="C27" s="777" t="s">
        <v>1847</v>
      </c>
      <c r="D27" s="777">
        <v>0</v>
      </c>
      <c r="F27">
        <v>717602</v>
      </c>
    </row>
    <row r="28" spans="1:6" x14ac:dyDescent="0.2">
      <c r="A28">
        <v>717621</v>
      </c>
      <c r="B28" s="777" t="s">
        <v>835</v>
      </c>
      <c r="C28" s="777" t="s">
        <v>1847</v>
      </c>
      <c r="D28" s="777">
        <v>0</v>
      </c>
      <c r="F28">
        <v>717621</v>
      </c>
    </row>
    <row r="29" spans="1:6" x14ac:dyDescent="0.2">
      <c r="A29">
        <v>717786</v>
      </c>
      <c r="B29" s="777" t="s">
        <v>1858</v>
      </c>
      <c r="C29" s="777" t="s">
        <v>1847</v>
      </c>
      <c r="D29" s="777">
        <v>0</v>
      </c>
      <c r="F29">
        <v>717786</v>
      </c>
    </row>
    <row r="30" spans="1:6" x14ac:dyDescent="0.2">
      <c r="A30">
        <v>717873</v>
      </c>
      <c r="B30" s="777" t="s">
        <v>2249</v>
      </c>
      <c r="C30" s="777" t="s">
        <v>1847</v>
      </c>
      <c r="D30" s="777">
        <v>0</v>
      </c>
      <c r="F30">
        <v>717873</v>
      </c>
    </row>
    <row r="31" spans="1:6" x14ac:dyDescent="0.2">
      <c r="A31">
        <v>717883</v>
      </c>
      <c r="B31" s="777" t="s">
        <v>2252</v>
      </c>
      <c r="C31" s="777" t="s">
        <v>1847</v>
      </c>
      <c r="D31" s="777">
        <v>0</v>
      </c>
      <c r="F31">
        <v>717883</v>
      </c>
    </row>
    <row r="32" spans="1:6" x14ac:dyDescent="0.2">
      <c r="A32">
        <v>718123</v>
      </c>
      <c r="B32" s="777" t="s">
        <v>836</v>
      </c>
      <c r="C32" s="777" t="s">
        <v>1847</v>
      </c>
      <c r="D32" s="777">
        <v>0</v>
      </c>
      <c r="F32">
        <v>718123</v>
      </c>
    </row>
    <row r="33" spans="1:6" x14ac:dyDescent="0.2">
      <c r="A33">
        <v>718234</v>
      </c>
      <c r="B33" s="777" t="s">
        <v>2255</v>
      </c>
      <c r="C33" s="777" t="s">
        <v>1847</v>
      </c>
      <c r="D33" s="777">
        <v>0</v>
      </c>
      <c r="F33">
        <v>718234</v>
      </c>
    </row>
    <row r="34" spans="1:6" x14ac:dyDescent="0.2">
      <c r="A34">
        <v>718274</v>
      </c>
      <c r="B34" s="777" t="s">
        <v>1859</v>
      </c>
      <c r="C34" s="777" t="s">
        <v>1847</v>
      </c>
      <c r="D34" s="777">
        <v>0</v>
      </c>
      <c r="F34">
        <v>718274</v>
      </c>
    </row>
    <row r="35" spans="1:6" x14ac:dyDescent="0.2">
      <c r="A35">
        <v>718571</v>
      </c>
      <c r="B35" s="777" t="s">
        <v>2257</v>
      </c>
      <c r="C35" s="777" t="s">
        <v>1847</v>
      </c>
      <c r="D35" s="777">
        <v>0</v>
      </c>
      <c r="F35">
        <v>718571</v>
      </c>
    </row>
    <row r="36" spans="1:6" x14ac:dyDescent="0.2">
      <c r="A36">
        <v>718691</v>
      </c>
      <c r="B36" s="777" t="s">
        <v>2258</v>
      </c>
      <c r="C36" s="777" t="s">
        <v>1847</v>
      </c>
      <c r="D36" s="777">
        <v>0</v>
      </c>
      <c r="F36">
        <v>718691</v>
      </c>
    </row>
    <row r="37" spans="1:6" x14ac:dyDescent="0.2">
      <c r="A37">
        <v>718948</v>
      </c>
      <c r="B37" s="777" t="s">
        <v>2259</v>
      </c>
      <c r="C37" s="777" t="s">
        <v>1847</v>
      </c>
      <c r="D37" s="777">
        <v>0</v>
      </c>
      <c r="F37">
        <v>718948</v>
      </c>
    </row>
    <row r="38" spans="1:6" x14ac:dyDescent="0.2">
      <c r="A38">
        <v>718986</v>
      </c>
      <c r="B38" s="777" t="s">
        <v>979</v>
      </c>
      <c r="C38" s="777" t="s">
        <v>1847</v>
      </c>
      <c r="D38" s="777">
        <v>0</v>
      </c>
      <c r="F38">
        <v>718986</v>
      </c>
    </row>
    <row r="39" spans="1:6" x14ac:dyDescent="0.2">
      <c r="A39">
        <v>719237</v>
      </c>
      <c r="B39" s="777" t="s">
        <v>2260</v>
      </c>
      <c r="C39" s="777" t="s">
        <v>1847</v>
      </c>
      <c r="D39" s="777">
        <v>0</v>
      </c>
      <c r="F39">
        <v>719237</v>
      </c>
    </row>
    <row r="40" spans="1:6" x14ac:dyDescent="0.2">
      <c r="A40">
        <v>719397</v>
      </c>
      <c r="B40" s="777" t="s">
        <v>1860</v>
      </c>
      <c r="C40" s="777" t="s">
        <v>1847</v>
      </c>
      <c r="D40" s="777">
        <v>0</v>
      </c>
      <c r="F40">
        <v>719397</v>
      </c>
    </row>
    <row r="41" spans="1:6" x14ac:dyDescent="0.2">
      <c r="A41">
        <v>719658</v>
      </c>
      <c r="B41" s="777" t="s">
        <v>846</v>
      </c>
      <c r="C41" s="777" t="s">
        <v>1847</v>
      </c>
      <c r="D41" s="777">
        <v>0</v>
      </c>
      <c r="F41">
        <v>719658</v>
      </c>
    </row>
    <row r="42" spans="1:6" x14ac:dyDescent="0.2">
      <c r="A42">
        <v>719842</v>
      </c>
      <c r="B42" s="777" t="s">
        <v>2262</v>
      </c>
      <c r="C42" s="777" t="s">
        <v>1847</v>
      </c>
      <c r="D42" s="777">
        <v>0</v>
      </c>
      <c r="F42">
        <v>719842</v>
      </c>
    </row>
    <row r="43" spans="1:6" x14ac:dyDescent="0.2">
      <c r="A43">
        <v>720220</v>
      </c>
      <c r="B43" s="777" t="s">
        <v>2268</v>
      </c>
      <c r="C43" s="777" t="s">
        <v>1847</v>
      </c>
      <c r="D43" s="777">
        <v>0</v>
      </c>
      <c r="F43">
        <v>720220</v>
      </c>
    </row>
    <row r="44" spans="1:6" x14ac:dyDescent="0.2">
      <c r="A44">
        <v>720488</v>
      </c>
      <c r="B44" s="777" t="s">
        <v>849</v>
      </c>
      <c r="C44" s="777" t="s">
        <v>1847</v>
      </c>
      <c r="D44" s="777">
        <v>0</v>
      </c>
      <c r="F44">
        <v>720488</v>
      </c>
    </row>
    <row r="45" spans="1:6" x14ac:dyDescent="0.2">
      <c r="A45">
        <v>720501</v>
      </c>
      <c r="B45" s="777" t="s">
        <v>1862</v>
      </c>
      <c r="C45" s="777" t="s">
        <v>1847</v>
      </c>
      <c r="D45" s="777">
        <v>0</v>
      </c>
      <c r="F45">
        <v>720501</v>
      </c>
    </row>
    <row r="46" spans="1:6" x14ac:dyDescent="0.2">
      <c r="A46">
        <v>720563</v>
      </c>
      <c r="B46" s="777" t="s">
        <v>1863</v>
      </c>
      <c r="C46" s="777" t="s">
        <v>1847</v>
      </c>
      <c r="D46" s="777">
        <v>0</v>
      </c>
      <c r="F46">
        <v>720563</v>
      </c>
    </row>
    <row r="47" spans="1:6" x14ac:dyDescent="0.2">
      <c r="A47">
        <v>720583</v>
      </c>
      <c r="B47" s="777" t="s">
        <v>2271</v>
      </c>
      <c r="C47" s="777" t="s">
        <v>1847</v>
      </c>
      <c r="D47" s="777">
        <v>0</v>
      </c>
      <c r="F47">
        <v>720583</v>
      </c>
    </row>
    <row r="48" spans="1:6" x14ac:dyDescent="0.2">
      <c r="A48">
        <v>720584</v>
      </c>
      <c r="B48" s="777" t="s">
        <v>195</v>
      </c>
      <c r="C48" s="777" t="s">
        <v>1847</v>
      </c>
      <c r="D48" s="777">
        <v>0</v>
      </c>
      <c r="F48">
        <v>720584</v>
      </c>
    </row>
    <row r="49" spans="1:6" x14ac:dyDescent="0.2">
      <c r="A49">
        <v>720761</v>
      </c>
      <c r="B49" s="777" t="s">
        <v>1864</v>
      </c>
      <c r="C49" s="777" t="s">
        <v>1847</v>
      </c>
      <c r="D49" s="777">
        <v>0</v>
      </c>
      <c r="F49">
        <v>720761</v>
      </c>
    </row>
    <row r="50" spans="1:6" x14ac:dyDescent="0.2">
      <c r="A50">
        <v>720783</v>
      </c>
      <c r="B50" s="777" t="s">
        <v>850</v>
      </c>
      <c r="C50" s="777" t="s">
        <v>1847</v>
      </c>
      <c r="D50" s="777">
        <v>0</v>
      </c>
      <c r="F50">
        <v>720783</v>
      </c>
    </row>
    <row r="51" spans="1:6" x14ac:dyDescent="0.2">
      <c r="A51">
        <v>720887</v>
      </c>
      <c r="B51" s="777" t="s">
        <v>851</v>
      </c>
      <c r="C51" s="777" t="s">
        <v>1847</v>
      </c>
      <c r="D51" s="777">
        <v>0</v>
      </c>
      <c r="F51">
        <v>720887</v>
      </c>
    </row>
    <row r="52" spans="1:6" x14ac:dyDescent="0.2">
      <c r="A52">
        <v>720888</v>
      </c>
      <c r="B52" s="777" t="s">
        <v>852</v>
      </c>
      <c r="C52" s="777" t="s">
        <v>1847</v>
      </c>
      <c r="D52" s="777">
        <v>0</v>
      </c>
      <c r="F52">
        <v>720888</v>
      </c>
    </row>
    <row r="53" spans="1:6" x14ac:dyDescent="0.2">
      <c r="A53">
        <v>720942</v>
      </c>
      <c r="B53" s="777" t="s">
        <v>853</v>
      </c>
      <c r="C53" s="777" t="s">
        <v>1847</v>
      </c>
      <c r="D53" s="777">
        <v>0</v>
      </c>
      <c r="F53">
        <v>720942</v>
      </c>
    </row>
    <row r="54" spans="1:6" x14ac:dyDescent="0.2">
      <c r="A54">
        <v>720955</v>
      </c>
      <c r="B54" s="777" t="s">
        <v>2272</v>
      </c>
      <c r="C54" s="777" t="s">
        <v>1847</v>
      </c>
      <c r="D54" s="777">
        <v>0</v>
      </c>
      <c r="F54">
        <v>720955</v>
      </c>
    </row>
    <row r="55" spans="1:6" x14ac:dyDescent="0.2">
      <c r="A55">
        <v>721054</v>
      </c>
      <c r="B55" s="777" t="s">
        <v>1865</v>
      </c>
      <c r="C55" s="777" t="s">
        <v>1847</v>
      </c>
      <c r="D55" s="777">
        <v>0</v>
      </c>
      <c r="F55">
        <v>721054</v>
      </c>
    </row>
    <row r="56" spans="1:6" x14ac:dyDescent="0.2">
      <c r="A56">
        <v>721075</v>
      </c>
      <c r="B56" s="777" t="s">
        <v>856</v>
      </c>
      <c r="C56" s="777" t="s">
        <v>1847</v>
      </c>
      <c r="D56" s="777">
        <v>0</v>
      </c>
      <c r="F56">
        <v>721075</v>
      </c>
    </row>
    <row r="57" spans="1:6" x14ac:dyDescent="0.2">
      <c r="A57">
        <v>721340</v>
      </c>
      <c r="B57" s="777" t="s">
        <v>980</v>
      </c>
      <c r="C57" s="777" t="s">
        <v>1847</v>
      </c>
      <c r="D57" s="777">
        <v>0</v>
      </c>
      <c r="F57">
        <v>721340</v>
      </c>
    </row>
    <row r="58" spans="1:6" x14ac:dyDescent="0.2">
      <c r="A58">
        <v>721351</v>
      </c>
      <c r="B58" s="777" t="s">
        <v>1866</v>
      </c>
      <c r="C58" s="777" t="s">
        <v>1847</v>
      </c>
      <c r="D58" s="777">
        <v>0</v>
      </c>
      <c r="F58">
        <v>721351</v>
      </c>
    </row>
    <row r="59" spans="1:6" x14ac:dyDescent="0.2">
      <c r="A59">
        <v>721810</v>
      </c>
      <c r="B59" s="777" t="s">
        <v>857</v>
      </c>
      <c r="C59" s="777" t="s">
        <v>1847</v>
      </c>
      <c r="D59" s="777">
        <v>0</v>
      </c>
      <c r="F59">
        <v>721810</v>
      </c>
    </row>
    <row r="60" spans="1:6" x14ac:dyDescent="0.2">
      <c r="A60">
        <v>722101</v>
      </c>
      <c r="B60" s="777" t="s">
        <v>2306</v>
      </c>
      <c r="C60" s="777" t="s">
        <v>1847</v>
      </c>
      <c r="D60" s="777">
        <v>0</v>
      </c>
      <c r="F60">
        <v>722101</v>
      </c>
    </row>
    <row r="61" spans="1:6" x14ac:dyDescent="0.2">
      <c r="A61">
        <v>722104</v>
      </c>
      <c r="B61" s="777" t="s">
        <v>858</v>
      </c>
      <c r="C61" s="777" t="s">
        <v>1847</v>
      </c>
      <c r="D61" s="777">
        <v>0</v>
      </c>
      <c r="F61">
        <v>722104</v>
      </c>
    </row>
    <row r="62" spans="1:6" x14ac:dyDescent="0.2">
      <c r="A62">
        <v>722123</v>
      </c>
      <c r="B62" s="777" t="s">
        <v>1867</v>
      </c>
      <c r="C62" s="777" t="s">
        <v>1847</v>
      </c>
      <c r="D62" s="777">
        <v>0</v>
      </c>
      <c r="F62">
        <v>722123</v>
      </c>
    </row>
    <row r="63" spans="1:6" x14ac:dyDescent="0.2">
      <c r="A63">
        <v>722244</v>
      </c>
      <c r="B63" s="777" t="s">
        <v>2309</v>
      </c>
      <c r="C63" s="777" t="s">
        <v>1847</v>
      </c>
      <c r="D63" s="777">
        <v>0</v>
      </c>
      <c r="F63">
        <v>722244</v>
      </c>
    </row>
    <row r="64" spans="1:6" x14ac:dyDescent="0.2">
      <c r="A64">
        <v>722345</v>
      </c>
      <c r="B64" s="777" t="s">
        <v>2315</v>
      </c>
      <c r="C64" s="777" t="s">
        <v>1847</v>
      </c>
      <c r="D64" s="777">
        <v>0</v>
      </c>
      <c r="F64">
        <v>722345</v>
      </c>
    </row>
    <row r="65" spans="1:6" x14ac:dyDescent="0.2">
      <c r="A65">
        <v>722388</v>
      </c>
      <c r="B65" s="777" t="s">
        <v>2316</v>
      </c>
      <c r="C65" s="777" t="s">
        <v>1847</v>
      </c>
      <c r="D65" s="777">
        <v>0</v>
      </c>
      <c r="F65">
        <v>722388</v>
      </c>
    </row>
    <row r="66" spans="1:6" x14ac:dyDescent="0.2">
      <c r="A66">
        <v>722445</v>
      </c>
      <c r="B66" s="777" t="s">
        <v>1868</v>
      </c>
      <c r="C66" s="777" t="s">
        <v>1847</v>
      </c>
      <c r="D66" s="777">
        <v>0</v>
      </c>
      <c r="F66">
        <v>722445</v>
      </c>
    </row>
    <row r="67" spans="1:6" x14ac:dyDescent="0.2">
      <c r="A67">
        <v>722481</v>
      </c>
      <c r="B67" s="777" t="s">
        <v>1869</v>
      </c>
      <c r="C67" s="777" t="s">
        <v>1847</v>
      </c>
      <c r="D67" s="777">
        <v>0</v>
      </c>
      <c r="F67">
        <v>722481</v>
      </c>
    </row>
    <row r="68" spans="1:6" x14ac:dyDescent="0.2">
      <c r="A68">
        <v>722615</v>
      </c>
      <c r="B68" s="777" t="s">
        <v>1870</v>
      </c>
      <c r="C68" s="777" t="s">
        <v>1847</v>
      </c>
      <c r="D68" s="777">
        <v>0</v>
      </c>
      <c r="F68">
        <v>722615</v>
      </c>
    </row>
    <row r="69" spans="1:6" x14ac:dyDescent="0.2">
      <c r="A69">
        <v>722752</v>
      </c>
      <c r="B69" s="777" t="s">
        <v>863</v>
      </c>
      <c r="C69" s="777" t="s">
        <v>1847</v>
      </c>
      <c r="D69" s="777">
        <v>0</v>
      </c>
      <c r="F69">
        <v>722752</v>
      </c>
    </row>
    <row r="70" spans="1:6" x14ac:dyDescent="0.2">
      <c r="A70">
        <v>722792</v>
      </c>
      <c r="B70" s="777" t="s">
        <v>1872</v>
      </c>
      <c r="C70" s="777" t="s">
        <v>1847</v>
      </c>
      <c r="D70" s="777">
        <v>0</v>
      </c>
      <c r="F70">
        <v>722792</v>
      </c>
    </row>
    <row r="71" spans="1:6" x14ac:dyDescent="0.2">
      <c r="A71">
        <v>722909</v>
      </c>
      <c r="B71" s="777" t="s">
        <v>202</v>
      </c>
      <c r="C71" s="777" t="s">
        <v>1847</v>
      </c>
      <c r="D71" s="777">
        <v>0</v>
      </c>
      <c r="F71">
        <v>722909</v>
      </c>
    </row>
    <row r="72" spans="1:6" x14ac:dyDescent="0.2">
      <c r="A72">
        <v>722914</v>
      </c>
      <c r="B72" s="777" t="s">
        <v>864</v>
      </c>
      <c r="C72" s="777" t="s">
        <v>1847</v>
      </c>
      <c r="D72" s="777">
        <v>0</v>
      </c>
      <c r="F72">
        <v>722914</v>
      </c>
    </row>
    <row r="73" spans="1:6" x14ac:dyDescent="0.2">
      <c r="A73">
        <v>723107</v>
      </c>
      <c r="B73" s="777" t="s">
        <v>1873</v>
      </c>
      <c r="C73" s="777" t="s">
        <v>1847</v>
      </c>
      <c r="D73" s="777">
        <v>0</v>
      </c>
      <c r="F73">
        <v>723107</v>
      </c>
    </row>
    <row r="74" spans="1:6" x14ac:dyDescent="0.2">
      <c r="A74">
        <v>723123</v>
      </c>
      <c r="B74" s="777" t="s">
        <v>1874</v>
      </c>
      <c r="C74" s="777" t="s">
        <v>1847</v>
      </c>
      <c r="D74" s="777">
        <v>0</v>
      </c>
      <c r="F74">
        <v>723123</v>
      </c>
    </row>
    <row r="75" spans="1:6" x14ac:dyDescent="0.2">
      <c r="A75">
        <v>723133</v>
      </c>
      <c r="B75" s="777" t="s">
        <v>867</v>
      </c>
      <c r="C75" s="777" t="s">
        <v>1847</v>
      </c>
      <c r="D75" s="777">
        <v>0</v>
      </c>
      <c r="F75">
        <v>723133</v>
      </c>
    </row>
    <row r="76" spans="1:6" x14ac:dyDescent="0.2">
      <c r="A76">
        <v>723266</v>
      </c>
      <c r="B76" s="777" t="s">
        <v>1875</v>
      </c>
      <c r="C76" s="777" t="s">
        <v>1847</v>
      </c>
      <c r="D76" s="777">
        <v>0</v>
      </c>
      <c r="F76">
        <v>723266</v>
      </c>
    </row>
    <row r="77" spans="1:6" x14ac:dyDescent="0.2">
      <c r="A77">
        <v>723318</v>
      </c>
      <c r="B77" s="777" t="s">
        <v>868</v>
      </c>
      <c r="C77" s="777" t="s">
        <v>1847</v>
      </c>
      <c r="D77" s="777">
        <v>0</v>
      </c>
      <c r="F77">
        <v>723318</v>
      </c>
    </row>
    <row r="78" spans="1:6" x14ac:dyDescent="0.2">
      <c r="A78">
        <v>723794</v>
      </c>
      <c r="B78" s="777" t="s">
        <v>871</v>
      </c>
      <c r="C78" s="777" t="s">
        <v>1847</v>
      </c>
      <c r="D78" s="777">
        <v>0</v>
      </c>
      <c r="F78">
        <v>723794</v>
      </c>
    </row>
    <row r="79" spans="1:6" x14ac:dyDescent="0.2">
      <c r="A79">
        <v>724072</v>
      </c>
      <c r="B79" s="777" t="s">
        <v>1876</v>
      </c>
      <c r="C79" s="777" t="s">
        <v>1847</v>
      </c>
      <c r="D79" s="777">
        <v>0</v>
      </c>
      <c r="F79">
        <v>724072</v>
      </c>
    </row>
    <row r="80" spans="1:6" x14ac:dyDescent="0.2">
      <c r="A80">
        <v>726076</v>
      </c>
      <c r="B80" s="777" t="s">
        <v>2092</v>
      </c>
      <c r="C80" s="777" t="s">
        <v>1847</v>
      </c>
      <c r="D80" s="777">
        <v>0</v>
      </c>
      <c r="F80">
        <v>726076</v>
      </c>
    </row>
    <row r="81" spans="1:6" x14ac:dyDescent="0.2">
      <c r="A81">
        <v>728487</v>
      </c>
      <c r="B81" s="777" t="s">
        <v>1877</v>
      </c>
      <c r="C81" s="777" t="s">
        <v>1847</v>
      </c>
      <c r="D81" s="777">
        <v>0</v>
      </c>
      <c r="F81">
        <v>728487</v>
      </c>
    </row>
    <row r="82" spans="1:6" x14ac:dyDescent="0.2">
      <c r="A82">
        <v>729406</v>
      </c>
      <c r="B82" s="777" t="s">
        <v>1878</v>
      </c>
      <c r="C82" s="777" t="s">
        <v>1847</v>
      </c>
      <c r="D82" s="777">
        <v>0</v>
      </c>
      <c r="F82">
        <v>729406</v>
      </c>
    </row>
    <row r="83" spans="1:6" x14ac:dyDescent="0.2">
      <c r="A83">
        <v>730069</v>
      </c>
      <c r="B83" s="777" t="s">
        <v>877</v>
      </c>
      <c r="C83" s="777" t="s">
        <v>1847</v>
      </c>
      <c r="D83" s="777">
        <v>0</v>
      </c>
      <c r="F83">
        <v>730069</v>
      </c>
    </row>
    <row r="84" spans="1:6" x14ac:dyDescent="0.2">
      <c r="A84">
        <v>730094</v>
      </c>
      <c r="B84" s="777" t="s">
        <v>1879</v>
      </c>
      <c r="C84" s="777" t="s">
        <v>1847</v>
      </c>
      <c r="D84" s="777">
        <v>0</v>
      </c>
      <c r="F84">
        <v>730094</v>
      </c>
    </row>
    <row r="85" spans="1:6" x14ac:dyDescent="0.2">
      <c r="A85">
        <v>730258</v>
      </c>
      <c r="B85" s="777" t="s">
        <v>981</v>
      </c>
      <c r="C85" s="777" t="s">
        <v>1847</v>
      </c>
      <c r="D85" s="777">
        <v>0</v>
      </c>
      <c r="F85">
        <v>730258</v>
      </c>
    </row>
    <row r="86" spans="1:6" x14ac:dyDescent="0.2">
      <c r="A86">
        <v>730318</v>
      </c>
      <c r="B86" s="777" t="s">
        <v>1880</v>
      </c>
      <c r="C86" s="777" t="s">
        <v>1847</v>
      </c>
      <c r="D86" s="777">
        <v>0</v>
      </c>
      <c r="F86">
        <v>730318</v>
      </c>
    </row>
    <row r="87" spans="1:6" x14ac:dyDescent="0.2">
      <c r="A87">
        <v>730506</v>
      </c>
      <c r="B87" s="777" t="s">
        <v>2327</v>
      </c>
      <c r="C87" s="777" t="s">
        <v>1847</v>
      </c>
      <c r="D87" s="777">
        <v>0</v>
      </c>
      <c r="F87">
        <v>730506</v>
      </c>
    </row>
    <row r="88" spans="1:6" x14ac:dyDescent="0.2">
      <c r="A88">
        <v>730681</v>
      </c>
      <c r="B88" s="777" t="s">
        <v>982</v>
      </c>
      <c r="C88" s="777" t="s">
        <v>1847</v>
      </c>
      <c r="D88" s="777">
        <v>0</v>
      </c>
      <c r="F88">
        <v>730681</v>
      </c>
    </row>
    <row r="89" spans="1:6" x14ac:dyDescent="0.2">
      <c r="A89">
        <v>731230</v>
      </c>
      <c r="B89" s="777" t="s">
        <v>210</v>
      </c>
      <c r="C89" s="777" t="s">
        <v>1847</v>
      </c>
      <c r="D89" s="777">
        <v>0</v>
      </c>
      <c r="F89">
        <v>731230</v>
      </c>
    </row>
    <row r="90" spans="1:6" x14ac:dyDescent="0.2">
      <c r="A90">
        <v>731232</v>
      </c>
      <c r="B90" s="777" t="s">
        <v>2335</v>
      </c>
      <c r="C90" s="777" t="s">
        <v>1847</v>
      </c>
      <c r="D90" s="777">
        <v>0</v>
      </c>
      <c r="F90">
        <v>731232</v>
      </c>
    </row>
    <row r="91" spans="1:6" x14ac:dyDescent="0.2">
      <c r="A91">
        <v>731315</v>
      </c>
      <c r="B91" s="777" t="s">
        <v>1881</v>
      </c>
      <c r="C91" s="777" t="s">
        <v>1847</v>
      </c>
      <c r="D91" s="777">
        <v>0</v>
      </c>
      <c r="F91">
        <v>731315</v>
      </c>
    </row>
    <row r="92" spans="1:6" x14ac:dyDescent="0.2">
      <c r="A92">
        <v>731680</v>
      </c>
      <c r="B92" s="777" t="s">
        <v>1882</v>
      </c>
      <c r="C92" s="777" t="s">
        <v>1847</v>
      </c>
      <c r="D92" s="777">
        <v>0</v>
      </c>
      <c r="F92">
        <v>731680</v>
      </c>
    </row>
    <row r="93" spans="1:6" x14ac:dyDescent="0.2">
      <c r="A93">
        <v>731724</v>
      </c>
      <c r="B93" s="777" t="s">
        <v>879</v>
      </c>
      <c r="C93" s="777" t="s">
        <v>1847</v>
      </c>
      <c r="D93" s="777">
        <v>0</v>
      </c>
      <c r="F93">
        <v>731724</v>
      </c>
    </row>
    <row r="94" spans="1:6" x14ac:dyDescent="0.2">
      <c r="A94">
        <v>731779</v>
      </c>
      <c r="B94" s="777" t="s">
        <v>1867</v>
      </c>
      <c r="C94" s="777" t="s">
        <v>1847</v>
      </c>
      <c r="D94" s="777">
        <v>0</v>
      </c>
      <c r="F94">
        <v>731779</v>
      </c>
    </row>
    <row r="95" spans="1:6" x14ac:dyDescent="0.2">
      <c r="A95">
        <v>731780</v>
      </c>
      <c r="B95" s="777" t="s">
        <v>1867</v>
      </c>
      <c r="C95" s="777" t="s">
        <v>1847</v>
      </c>
      <c r="D95" s="777">
        <v>0</v>
      </c>
      <c r="F95">
        <v>731780</v>
      </c>
    </row>
    <row r="96" spans="1:6" x14ac:dyDescent="0.2">
      <c r="A96">
        <v>731828</v>
      </c>
      <c r="B96" s="777" t="s">
        <v>212</v>
      </c>
      <c r="C96" s="777" t="s">
        <v>1847</v>
      </c>
      <c r="D96" s="777">
        <v>0</v>
      </c>
      <c r="F96">
        <v>731828</v>
      </c>
    </row>
    <row r="97" spans="1:6" x14ac:dyDescent="0.2">
      <c r="A97">
        <v>731850</v>
      </c>
      <c r="B97" s="777" t="s">
        <v>0</v>
      </c>
      <c r="C97" s="777" t="s">
        <v>1847</v>
      </c>
      <c r="D97" s="777">
        <v>0</v>
      </c>
      <c r="F97">
        <v>731850</v>
      </c>
    </row>
    <row r="98" spans="1:6" x14ac:dyDescent="0.2">
      <c r="A98">
        <v>732021</v>
      </c>
      <c r="B98" s="777" t="s">
        <v>2</v>
      </c>
      <c r="C98" s="777" t="s">
        <v>1847</v>
      </c>
      <c r="D98" s="777">
        <v>0</v>
      </c>
      <c r="F98">
        <v>732021</v>
      </c>
    </row>
    <row r="99" spans="1:6" x14ac:dyDescent="0.2">
      <c r="A99">
        <v>732037</v>
      </c>
      <c r="B99" s="777" t="s">
        <v>880</v>
      </c>
      <c r="C99" s="777" t="s">
        <v>1847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1883</v>
      </c>
      <c r="C100" s="777" t="s">
        <v>1847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983</v>
      </c>
      <c r="C101" s="777" t="s">
        <v>1847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4</v>
      </c>
      <c r="C102" s="777" t="s">
        <v>1847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1884</v>
      </c>
      <c r="C103" s="777" t="s">
        <v>1847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1885</v>
      </c>
      <c r="C104" s="777" t="s">
        <v>1847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6</v>
      </c>
      <c r="C105" s="777" t="s">
        <v>1847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1886</v>
      </c>
      <c r="C106" s="777" t="s">
        <v>1847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884</v>
      </c>
      <c r="C107" s="777" t="s">
        <v>1847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1887</v>
      </c>
      <c r="C108" s="777" t="s">
        <v>1847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14</v>
      </c>
      <c r="C109" s="777" t="s">
        <v>1847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886</v>
      </c>
      <c r="C110" s="777" t="s">
        <v>1847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1888</v>
      </c>
      <c r="C111" s="777" t="s">
        <v>1847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workbookViewId="0">
      <selection activeCell="O28" sqref="A2:O28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2122</v>
      </c>
      <c r="B1" s="170" t="s">
        <v>2123</v>
      </c>
      <c r="C1" s="170" t="s">
        <v>2124</v>
      </c>
      <c r="D1" s="170" t="s">
        <v>2125</v>
      </c>
      <c r="E1" s="170" t="s">
        <v>2126</v>
      </c>
      <c r="F1" s="170" t="s">
        <v>2154</v>
      </c>
      <c r="G1" s="170" t="s">
        <v>2127</v>
      </c>
      <c r="H1" s="170" t="s">
        <v>2128</v>
      </c>
      <c r="I1" s="170" t="s">
        <v>2129</v>
      </c>
      <c r="J1" s="170" t="s">
        <v>2130</v>
      </c>
      <c r="K1" s="170" t="s">
        <v>2131</v>
      </c>
      <c r="L1" s="170" t="s">
        <v>2135</v>
      </c>
      <c r="M1" s="170" t="s">
        <v>2136</v>
      </c>
      <c r="N1" s="170" t="s">
        <v>2137</v>
      </c>
      <c r="O1" s="170" t="s">
        <v>2138</v>
      </c>
      <c r="P1" s="152"/>
      <c r="Q1" s="158" t="s">
        <v>2150</v>
      </c>
      <c r="R1" s="648"/>
      <c r="T1" s="153"/>
    </row>
    <row r="2" spans="1:20" ht="15" customHeight="1" x14ac:dyDescent="0.2">
      <c r="A2" s="950">
        <v>701263</v>
      </c>
      <c r="B2" s="882">
        <v>1</v>
      </c>
      <c r="C2" s="882" t="s">
        <v>2184</v>
      </c>
      <c r="D2" s="882" t="s">
        <v>2086</v>
      </c>
      <c r="E2" s="882" t="s">
        <v>2139</v>
      </c>
      <c r="F2" s="882"/>
      <c r="G2" s="883">
        <v>37287</v>
      </c>
      <c r="H2" s="883">
        <v>37316</v>
      </c>
      <c r="I2" s="884">
        <v>39</v>
      </c>
      <c r="J2" s="884">
        <v>7</v>
      </c>
      <c r="K2" s="884">
        <v>1312</v>
      </c>
      <c r="L2" s="884">
        <v>9</v>
      </c>
      <c r="M2" s="950">
        <v>200203</v>
      </c>
      <c r="N2" s="950">
        <v>200202</v>
      </c>
      <c r="O2" s="882" t="s">
        <v>2185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9</v>
      </c>
      <c r="S2" s="4">
        <f t="shared" ref="S2:S7" si="0">IF(Q2="Y",L2,0)</f>
        <v>9</v>
      </c>
      <c r="T2" s="153">
        <f>+R2-S2</f>
        <v>0</v>
      </c>
    </row>
    <row r="3" spans="1:20" ht="15" customHeight="1" x14ac:dyDescent="0.2">
      <c r="A3" s="950">
        <v>705822</v>
      </c>
      <c r="B3" s="882">
        <v>1</v>
      </c>
      <c r="C3" s="882" t="s">
        <v>1519</v>
      </c>
      <c r="D3" s="882" t="s">
        <v>2087</v>
      </c>
      <c r="E3" s="882" t="s">
        <v>2139</v>
      </c>
      <c r="F3" s="882"/>
      <c r="G3" s="883">
        <v>37292</v>
      </c>
      <c r="H3" s="883">
        <v>37318</v>
      </c>
      <c r="I3" s="884">
        <v>38</v>
      </c>
      <c r="J3" s="884">
        <v>124</v>
      </c>
      <c r="K3" s="884">
        <v>1018</v>
      </c>
      <c r="L3" s="884">
        <v>126</v>
      </c>
      <c r="M3" s="950">
        <v>200203</v>
      </c>
      <c r="N3" s="950">
        <v>200202</v>
      </c>
      <c r="O3" s="882" t="s">
        <v>2193</v>
      </c>
      <c r="P3" s="152"/>
      <c r="Q3" s="160" t="str">
        <f>IF(ISNA(VLOOKUP(A3,InReg,1,FALSE)),"--", "Y")</f>
        <v>Y</v>
      </c>
      <c r="R3" s="160">
        <f t="shared" ref="R3:R28" si="1">IF(ISNA(VLOOKUP(A3,InReg,1,FALSE)),"--",VLOOKUP(A3,InReg,7,FALSE))</f>
        <v>126</v>
      </c>
      <c r="S3" s="4">
        <f t="shared" si="0"/>
        <v>126</v>
      </c>
      <c r="T3" s="153">
        <f t="shared" ref="T3:T28" si="2">+R3-S3</f>
        <v>0</v>
      </c>
    </row>
    <row r="4" spans="1:20" ht="15" customHeight="1" x14ac:dyDescent="0.2">
      <c r="A4" s="950">
        <v>705940</v>
      </c>
      <c r="B4" s="882">
        <v>1</v>
      </c>
      <c r="C4" s="882" t="s">
        <v>2194</v>
      </c>
      <c r="D4" s="882" t="s">
        <v>2087</v>
      </c>
      <c r="E4" s="882" t="s">
        <v>2139</v>
      </c>
      <c r="F4" s="882"/>
      <c r="G4" s="883">
        <v>37292</v>
      </c>
      <c r="H4" s="883">
        <v>37316</v>
      </c>
      <c r="I4" s="884">
        <v>0</v>
      </c>
      <c r="J4" s="884">
        <v>0</v>
      </c>
      <c r="K4" s="884">
        <v>1018</v>
      </c>
      <c r="L4" s="884">
        <v>0</v>
      </c>
      <c r="M4" s="950">
        <v>200203</v>
      </c>
      <c r="N4" s="950">
        <v>200202</v>
      </c>
      <c r="O4" s="882" t="s">
        <v>2195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">
      <c r="A5" s="950">
        <v>706480</v>
      </c>
      <c r="B5" s="882">
        <v>1</v>
      </c>
      <c r="C5" s="882" t="s">
        <v>2200</v>
      </c>
      <c r="D5" s="882" t="s">
        <v>2086</v>
      </c>
      <c r="E5" s="882" t="s">
        <v>2139</v>
      </c>
      <c r="F5" s="882"/>
      <c r="G5" s="883">
        <v>37288</v>
      </c>
      <c r="H5" s="883">
        <v>37316</v>
      </c>
      <c r="I5" s="884">
        <v>0</v>
      </c>
      <c r="J5" s="884">
        <v>0</v>
      </c>
      <c r="K5" s="884">
        <v>1000</v>
      </c>
      <c r="L5" s="884">
        <v>0</v>
      </c>
      <c r="M5" s="950">
        <v>200203</v>
      </c>
      <c r="N5" s="950">
        <v>200202</v>
      </c>
      <c r="O5" s="882" t="s">
        <v>1824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950">
        <v>712763</v>
      </c>
      <c r="B6" s="882">
        <v>1</v>
      </c>
      <c r="C6" s="882" t="s">
        <v>831</v>
      </c>
      <c r="D6" s="882" t="s">
        <v>2086</v>
      </c>
      <c r="E6" s="882" t="s">
        <v>2139</v>
      </c>
      <c r="F6" s="882"/>
      <c r="G6" s="883">
        <v>37287</v>
      </c>
      <c r="H6" s="883">
        <v>37315</v>
      </c>
      <c r="I6" s="884">
        <v>159</v>
      </c>
      <c r="J6" s="884">
        <v>237</v>
      </c>
      <c r="K6" s="884">
        <v>1018</v>
      </c>
      <c r="L6" s="884">
        <v>241</v>
      </c>
      <c r="M6" s="950">
        <v>200203</v>
      </c>
      <c r="N6" s="950">
        <v>200202</v>
      </c>
      <c r="O6" s="882" t="s">
        <v>832</v>
      </c>
      <c r="P6" s="152"/>
      <c r="Q6" s="160" t="str">
        <f t="shared" ref="Q6:Q28" si="3">IF(ISNA(VLOOKUP(A6,InReg,1,FALSE)),"--", "Y")</f>
        <v>Y</v>
      </c>
      <c r="R6" s="160">
        <f t="shared" si="1"/>
        <v>241</v>
      </c>
      <c r="S6" s="4">
        <f t="shared" si="0"/>
        <v>241</v>
      </c>
      <c r="T6" s="153">
        <f t="shared" si="2"/>
        <v>0</v>
      </c>
    </row>
    <row r="7" spans="1:20" ht="15" customHeight="1" x14ac:dyDescent="0.2">
      <c r="A7" s="950">
        <v>716865</v>
      </c>
      <c r="B7" s="882">
        <v>1</v>
      </c>
      <c r="C7" s="882" t="s">
        <v>833</v>
      </c>
      <c r="D7" s="882" t="s">
        <v>2086</v>
      </c>
      <c r="E7" s="882" t="s">
        <v>2139</v>
      </c>
      <c r="F7" s="882"/>
      <c r="G7" s="883">
        <v>37288</v>
      </c>
      <c r="H7" s="883">
        <v>37316</v>
      </c>
      <c r="I7" s="884">
        <v>0</v>
      </c>
      <c r="J7" s="884">
        <v>0</v>
      </c>
      <c r="K7" s="884">
        <v>1000</v>
      </c>
      <c r="L7" s="884">
        <v>0</v>
      </c>
      <c r="M7" s="950">
        <v>200203</v>
      </c>
      <c r="N7" s="950">
        <v>200202</v>
      </c>
      <c r="O7" s="882" t="s">
        <v>834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">
      <c r="A8" s="950">
        <v>717602</v>
      </c>
      <c r="B8" s="882">
        <v>1</v>
      </c>
      <c r="C8" s="882" t="s">
        <v>2247</v>
      </c>
      <c r="D8" s="882" t="s">
        <v>2086</v>
      </c>
      <c r="E8" s="882" t="s">
        <v>2139</v>
      </c>
      <c r="F8" s="882"/>
      <c r="G8" s="883">
        <v>37288</v>
      </c>
      <c r="H8" s="883">
        <v>37316</v>
      </c>
      <c r="I8" s="884">
        <v>0</v>
      </c>
      <c r="J8" s="884">
        <v>0</v>
      </c>
      <c r="K8" s="884">
        <v>1000</v>
      </c>
      <c r="L8" s="884">
        <v>0</v>
      </c>
      <c r="M8" s="950">
        <v>200203</v>
      </c>
      <c r="N8" s="950">
        <v>200202</v>
      </c>
      <c r="O8" s="882" t="s">
        <v>2248</v>
      </c>
      <c r="P8" s="152"/>
      <c r="Q8" s="160" t="str">
        <f t="shared" si="3"/>
        <v>Y</v>
      </c>
      <c r="R8" s="160">
        <f t="shared" si="1"/>
        <v>0</v>
      </c>
      <c r="S8" s="4">
        <f t="shared" ref="S8:S28" si="4">IF(Q8="Y",L8,0)</f>
        <v>0</v>
      </c>
      <c r="T8" s="153">
        <f t="shared" si="2"/>
        <v>0</v>
      </c>
    </row>
    <row r="9" spans="1:20" ht="15" customHeight="1" x14ac:dyDescent="0.2">
      <c r="A9" s="950">
        <v>720186</v>
      </c>
      <c r="B9" s="882">
        <v>1</v>
      </c>
      <c r="C9" s="882" t="s">
        <v>848</v>
      </c>
      <c r="D9" s="882" t="s">
        <v>2086</v>
      </c>
      <c r="E9" s="882" t="s">
        <v>2139</v>
      </c>
      <c r="F9" s="882"/>
      <c r="G9" s="883">
        <v>37288</v>
      </c>
      <c r="H9" s="883">
        <v>37316</v>
      </c>
      <c r="I9" s="884">
        <v>0</v>
      </c>
      <c r="J9" s="884">
        <v>0</v>
      </c>
      <c r="K9" s="884">
        <v>1000</v>
      </c>
      <c r="L9" s="884">
        <v>0</v>
      </c>
      <c r="M9" s="950">
        <v>200203</v>
      </c>
      <c r="N9" s="950">
        <v>200202</v>
      </c>
      <c r="O9" s="882" t="s">
        <v>837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950">
        <v>722445</v>
      </c>
      <c r="B10" s="882">
        <v>1</v>
      </c>
      <c r="C10" s="882" t="s">
        <v>860</v>
      </c>
      <c r="D10" s="882" t="s">
        <v>2086</v>
      </c>
      <c r="E10" s="882" t="s">
        <v>2139</v>
      </c>
      <c r="F10" s="882"/>
      <c r="G10" s="883">
        <v>37288</v>
      </c>
      <c r="H10" s="883">
        <v>37316</v>
      </c>
      <c r="I10" s="884">
        <v>0</v>
      </c>
      <c r="J10" s="884">
        <v>0</v>
      </c>
      <c r="K10" s="884">
        <v>1000</v>
      </c>
      <c r="L10" s="884">
        <v>0</v>
      </c>
      <c r="M10" s="950">
        <v>200203</v>
      </c>
      <c r="N10" s="950">
        <v>200202</v>
      </c>
      <c r="O10" s="882" t="s">
        <v>861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950">
        <v>722642</v>
      </c>
      <c r="B11" s="882">
        <v>1</v>
      </c>
      <c r="C11" s="882" t="s">
        <v>769</v>
      </c>
      <c r="D11" s="882" t="s">
        <v>2086</v>
      </c>
      <c r="E11" s="882" t="s">
        <v>2139</v>
      </c>
      <c r="F11" s="882"/>
      <c r="G11" s="883">
        <v>37288</v>
      </c>
      <c r="H11" s="883">
        <v>37316</v>
      </c>
      <c r="I11" s="884">
        <v>57</v>
      </c>
      <c r="J11" s="884">
        <v>10</v>
      </c>
      <c r="K11" s="884">
        <v>886</v>
      </c>
      <c r="L11" s="884">
        <v>8</v>
      </c>
      <c r="M11" s="950">
        <v>200203</v>
      </c>
      <c r="N11" s="950">
        <v>200202</v>
      </c>
      <c r="O11" s="882" t="s">
        <v>771</v>
      </c>
      <c r="P11" s="152"/>
      <c r="Q11" s="160" t="str">
        <f t="shared" si="3"/>
        <v>Y</v>
      </c>
      <c r="R11" s="160">
        <f t="shared" si="1"/>
        <v>8</v>
      </c>
      <c r="S11" s="4">
        <f t="shared" si="4"/>
        <v>8</v>
      </c>
      <c r="T11" s="153">
        <f t="shared" si="2"/>
        <v>0</v>
      </c>
    </row>
    <row r="12" spans="1:20" ht="15" customHeight="1" x14ac:dyDescent="0.2">
      <c r="A12" s="950">
        <v>722796</v>
      </c>
      <c r="B12" s="882">
        <v>1</v>
      </c>
      <c r="C12" s="882" t="s">
        <v>491</v>
      </c>
      <c r="D12" s="882" t="s">
        <v>2087</v>
      </c>
      <c r="E12" s="882" t="s">
        <v>2139</v>
      </c>
      <c r="F12" s="882"/>
      <c r="G12" s="883">
        <v>37288</v>
      </c>
      <c r="H12" s="883">
        <v>37316</v>
      </c>
      <c r="I12" s="884">
        <v>0</v>
      </c>
      <c r="J12" s="884">
        <v>0</v>
      </c>
      <c r="K12" s="884">
        <v>1000</v>
      </c>
      <c r="L12" s="884">
        <v>0</v>
      </c>
      <c r="M12" s="950">
        <v>200203</v>
      </c>
      <c r="N12" s="950">
        <v>200202</v>
      </c>
      <c r="O12" s="882" t="s">
        <v>2156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950">
        <v>722914</v>
      </c>
      <c r="B13" s="882">
        <v>1</v>
      </c>
      <c r="C13" s="882" t="s">
        <v>864</v>
      </c>
      <c r="D13" s="882" t="s">
        <v>2086</v>
      </c>
      <c r="E13" s="882" t="s">
        <v>2139</v>
      </c>
      <c r="F13" s="882"/>
      <c r="G13" s="883">
        <v>37286</v>
      </c>
      <c r="H13" s="883">
        <v>37314</v>
      </c>
      <c r="I13" s="884">
        <v>36</v>
      </c>
      <c r="J13" s="884">
        <v>243</v>
      </c>
      <c r="K13" s="884">
        <v>1092</v>
      </c>
      <c r="L13" s="884">
        <v>265</v>
      </c>
      <c r="M13" s="950">
        <v>200203</v>
      </c>
      <c r="N13" s="950">
        <v>200202</v>
      </c>
      <c r="O13" s="882" t="s">
        <v>865</v>
      </c>
      <c r="P13" s="152"/>
      <c r="Q13" s="160" t="str">
        <f t="shared" si="3"/>
        <v>Y</v>
      </c>
      <c r="R13" s="160">
        <f t="shared" si="1"/>
        <v>265</v>
      </c>
      <c r="S13" s="4">
        <f t="shared" si="4"/>
        <v>265</v>
      </c>
      <c r="T13" s="153">
        <f t="shared" si="2"/>
        <v>0</v>
      </c>
    </row>
    <row r="14" spans="1:20" ht="15" customHeight="1" x14ac:dyDescent="0.2">
      <c r="A14" s="950">
        <v>722989</v>
      </c>
      <c r="B14" s="882">
        <v>1</v>
      </c>
      <c r="C14" s="882" t="s">
        <v>866</v>
      </c>
      <c r="D14" s="882" t="s">
        <v>2086</v>
      </c>
      <c r="E14" s="882" t="s">
        <v>2139</v>
      </c>
      <c r="F14" s="882"/>
      <c r="G14" s="883">
        <v>37288</v>
      </c>
      <c r="H14" s="883">
        <v>37316</v>
      </c>
      <c r="I14" s="884">
        <v>0</v>
      </c>
      <c r="J14" s="884">
        <v>0</v>
      </c>
      <c r="K14" s="884">
        <v>1000</v>
      </c>
      <c r="L14" s="884">
        <v>0</v>
      </c>
      <c r="M14" s="950">
        <v>200203</v>
      </c>
      <c r="N14" s="950">
        <v>200202</v>
      </c>
      <c r="O14" s="882" t="s">
        <v>2042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">
      <c r="A15" s="950">
        <v>723657</v>
      </c>
      <c r="B15" s="882">
        <v>1</v>
      </c>
      <c r="C15" s="882" t="s">
        <v>869</v>
      </c>
      <c r="D15" s="882" t="s">
        <v>2087</v>
      </c>
      <c r="E15" s="882" t="s">
        <v>2139</v>
      </c>
      <c r="F15" s="882"/>
      <c r="G15" s="883">
        <v>37288</v>
      </c>
      <c r="H15" s="883">
        <v>37316</v>
      </c>
      <c r="I15" s="884">
        <v>0</v>
      </c>
      <c r="J15" s="884">
        <v>0</v>
      </c>
      <c r="K15" s="884">
        <v>1000</v>
      </c>
      <c r="L15" s="884">
        <v>0</v>
      </c>
      <c r="M15" s="950">
        <v>200203</v>
      </c>
      <c r="N15" s="950">
        <v>200202</v>
      </c>
      <c r="O15" s="882" t="s">
        <v>870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">
      <c r="A16" s="950">
        <v>724681</v>
      </c>
      <c r="B16" s="882">
        <v>1</v>
      </c>
      <c r="C16" s="882" t="s">
        <v>872</v>
      </c>
      <c r="D16" s="882" t="s">
        <v>2140</v>
      </c>
      <c r="E16" s="882" t="s">
        <v>2139</v>
      </c>
      <c r="F16" s="882"/>
      <c r="G16" s="883">
        <v>37292</v>
      </c>
      <c r="H16" s="883">
        <v>37320</v>
      </c>
      <c r="I16" s="884">
        <v>0</v>
      </c>
      <c r="J16" s="884">
        <v>0</v>
      </c>
      <c r="K16" s="884">
        <v>1126</v>
      </c>
      <c r="L16" s="884">
        <v>0</v>
      </c>
      <c r="M16" s="950">
        <v>200203</v>
      </c>
      <c r="N16" s="950">
        <v>200202</v>
      </c>
      <c r="O16" s="882" t="s">
        <v>865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950">
        <v>727158</v>
      </c>
      <c r="B17" s="882">
        <v>1</v>
      </c>
      <c r="C17" s="882" t="s">
        <v>873</v>
      </c>
      <c r="D17" s="882" t="s">
        <v>2086</v>
      </c>
      <c r="E17" s="882" t="s">
        <v>2139</v>
      </c>
      <c r="F17" s="882"/>
      <c r="G17" s="883">
        <v>37288</v>
      </c>
      <c r="H17" s="883">
        <v>37316</v>
      </c>
      <c r="I17" s="884">
        <v>0</v>
      </c>
      <c r="J17" s="884">
        <v>0</v>
      </c>
      <c r="K17" s="884">
        <v>1000</v>
      </c>
      <c r="L17" s="884">
        <v>0</v>
      </c>
      <c r="M17" s="950">
        <v>200203</v>
      </c>
      <c r="N17" s="950">
        <v>200202</v>
      </c>
      <c r="O17" s="882" t="s">
        <v>874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">
      <c r="A18" s="950">
        <v>727920</v>
      </c>
      <c r="B18" s="882">
        <v>1</v>
      </c>
      <c r="C18" s="882" t="s">
        <v>875</v>
      </c>
      <c r="D18" s="882" t="s">
        <v>2086</v>
      </c>
      <c r="E18" s="882" t="s">
        <v>2139</v>
      </c>
      <c r="F18" s="882"/>
      <c r="G18" s="883">
        <v>37292</v>
      </c>
      <c r="H18" s="883">
        <v>37320</v>
      </c>
      <c r="I18" s="884">
        <v>0</v>
      </c>
      <c r="J18" s="884">
        <v>0</v>
      </c>
      <c r="K18" s="884">
        <v>1032</v>
      </c>
      <c r="L18" s="884">
        <v>0</v>
      </c>
      <c r="M18" s="950">
        <v>200203</v>
      </c>
      <c r="N18" s="950">
        <v>200202</v>
      </c>
      <c r="O18" s="882" t="s">
        <v>876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950">
        <v>730163</v>
      </c>
      <c r="B19" s="882">
        <v>1</v>
      </c>
      <c r="C19" s="882" t="s">
        <v>2324</v>
      </c>
      <c r="D19" s="882" t="s">
        <v>2086</v>
      </c>
      <c r="E19" s="882" t="s">
        <v>2139</v>
      </c>
      <c r="F19" s="882"/>
      <c r="G19" s="883">
        <v>37288</v>
      </c>
      <c r="H19" s="883">
        <v>37316</v>
      </c>
      <c r="I19" s="884">
        <v>0</v>
      </c>
      <c r="J19" s="884">
        <v>0</v>
      </c>
      <c r="K19" s="884">
        <v>1000</v>
      </c>
      <c r="L19" s="884">
        <v>0</v>
      </c>
      <c r="M19" s="950">
        <v>200203</v>
      </c>
      <c r="N19" s="950">
        <v>200202</v>
      </c>
      <c r="O19" s="882" t="s">
        <v>2093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">
      <c r="A20" s="950">
        <v>730539</v>
      </c>
      <c r="B20" s="882">
        <v>1</v>
      </c>
      <c r="C20" s="882" t="s">
        <v>878</v>
      </c>
      <c r="D20" s="882" t="s">
        <v>2086</v>
      </c>
      <c r="E20" s="882" t="s">
        <v>2139</v>
      </c>
      <c r="F20" s="882"/>
      <c r="G20" s="883">
        <v>37288</v>
      </c>
      <c r="H20" s="883">
        <v>37316</v>
      </c>
      <c r="I20" s="884">
        <v>0</v>
      </c>
      <c r="J20" s="884">
        <v>0</v>
      </c>
      <c r="K20" s="884">
        <v>1000</v>
      </c>
      <c r="L20" s="884">
        <v>0</v>
      </c>
      <c r="M20" s="950">
        <v>200203</v>
      </c>
      <c r="N20" s="950">
        <v>200202</v>
      </c>
      <c r="O20" s="882" t="s">
        <v>859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950">
        <v>731230</v>
      </c>
      <c r="B21" s="882">
        <v>1</v>
      </c>
      <c r="C21" s="882" t="s">
        <v>767</v>
      </c>
      <c r="D21" s="882" t="s">
        <v>2086</v>
      </c>
      <c r="E21" s="882" t="s">
        <v>2139</v>
      </c>
      <c r="F21" s="882"/>
      <c r="G21" s="883">
        <v>37287</v>
      </c>
      <c r="H21" s="883">
        <v>37315</v>
      </c>
      <c r="I21" s="884">
        <v>35</v>
      </c>
      <c r="J21" s="884">
        <v>14</v>
      </c>
      <c r="K21" s="884">
        <v>1412</v>
      </c>
      <c r="L21" s="884">
        <v>19</v>
      </c>
      <c r="M21" s="950">
        <v>200203</v>
      </c>
      <c r="N21" s="950">
        <v>200202</v>
      </c>
      <c r="O21" s="882" t="s">
        <v>768</v>
      </c>
      <c r="P21" s="152"/>
      <c r="Q21" s="160" t="str">
        <f t="shared" si="3"/>
        <v>Y</v>
      </c>
      <c r="R21" s="160">
        <f t="shared" si="1"/>
        <v>19</v>
      </c>
      <c r="S21" s="4">
        <f t="shared" si="4"/>
        <v>19</v>
      </c>
      <c r="T21" s="153">
        <f t="shared" si="2"/>
        <v>0</v>
      </c>
    </row>
    <row r="22" spans="1:20" ht="15" customHeight="1" x14ac:dyDescent="0.2">
      <c r="A22" s="950">
        <v>731303</v>
      </c>
      <c r="B22" s="882">
        <v>1</v>
      </c>
      <c r="C22" s="882" t="s">
        <v>2336</v>
      </c>
      <c r="D22" s="882" t="s">
        <v>2086</v>
      </c>
      <c r="E22" s="882" t="s">
        <v>2139</v>
      </c>
      <c r="F22" s="882"/>
      <c r="G22" s="883">
        <v>37288</v>
      </c>
      <c r="H22" s="883">
        <v>37316</v>
      </c>
      <c r="I22" s="884">
        <v>0</v>
      </c>
      <c r="J22" s="884">
        <v>0</v>
      </c>
      <c r="K22" s="884">
        <v>1000</v>
      </c>
      <c r="L22" s="884">
        <v>0</v>
      </c>
      <c r="M22" s="950">
        <v>200203</v>
      </c>
      <c r="N22" s="950">
        <v>200202</v>
      </c>
      <c r="O22" s="882" t="s">
        <v>2300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">
      <c r="A23" s="950">
        <v>732211</v>
      </c>
      <c r="B23" s="882">
        <v>1</v>
      </c>
      <c r="C23" s="882" t="s">
        <v>882</v>
      </c>
      <c r="D23" s="882" t="s">
        <v>2087</v>
      </c>
      <c r="E23" s="882" t="s">
        <v>2139</v>
      </c>
      <c r="F23" s="882"/>
      <c r="G23" s="883">
        <v>37292</v>
      </c>
      <c r="H23" s="883">
        <v>37320</v>
      </c>
      <c r="I23" s="884">
        <v>0</v>
      </c>
      <c r="J23" s="884">
        <v>0</v>
      </c>
      <c r="K23" s="884">
        <v>1038</v>
      </c>
      <c r="L23" s="884">
        <v>0</v>
      </c>
      <c r="M23" s="950">
        <v>200203</v>
      </c>
      <c r="N23" s="950">
        <v>200202</v>
      </c>
      <c r="O23" s="882" t="s">
        <v>883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">
      <c r="A24" s="950">
        <v>733417</v>
      </c>
      <c r="B24" s="882">
        <v>1</v>
      </c>
      <c r="C24" s="882" t="s">
        <v>7</v>
      </c>
      <c r="D24" s="882" t="s">
        <v>2086</v>
      </c>
      <c r="E24" s="882" t="s">
        <v>2139</v>
      </c>
      <c r="F24" s="882"/>
      <c r="G24" s="883">
        <v>37288</v>
      </c>
      <c r="H24" s="883">
        <v>37316</v>
      </c>
      <c r="I24" s="884">
        <v>0</v>
      </c>
      <c r="J24" s="884">
        <v>0</v>
      </c>
      <c r="K24" s="884">
        <v>1000</v>
      </c>
      <c r="L24" s="884">
        <v>0</v>
      </c>
      <c r="M24" s="950">
        <v>200203</v>
      </c>
      <c r="N24" s="950">
        <v>200202</v>
      </c>
      <c r="O24" s="882" t="s">
        <v>8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">
      <c r="A25" s="950">
        <v>733817</v>
      </c>
      <c r="B25" s="882">
        <v>1</v>
      </c>
      <c r="C25" s="882" t="s">
        <v>1657</v>
      </c>
      <c r="D25" s="882" t="s">
        <v>2086</v>
      </c>
      <c r="E25" s="882" t="s">
        <v>2139</v>
      </c>
      <c r="F25" s="882"/>
      <c r="G25" s="883">
        <v>37288</v>
      </c>
      <c r="H25" s="883">
        <v>37316</v>
      </c>
      <c r="I25" s="884">
        <v>0</v>
      </c>
      <c r="J25" s="884">
        <v>0</v>
      </c>
      <c r="K25" s="884">
        <v>1000</v>
      </c>
      <c r="L25" s="884">
        <v>0</v>
      </c>
      <c r="M25" s="950">
        <v>200203</v>
      </c>
      <c r="N25" s="950">
        <v>200202</v>
      </c>
      <c r="O25" s="882" t="s">
        <v>10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">
      <c r="A26" s="950">
        <v>734237</v>
      </c>
      <c r="B26" s="882">
        <v>1</v>
      </c>
      <c r="C26" s="882" t="s">
        <v>11</v>
      </c>
      <c r="D26" s="882" t="s">
        <v>2086</v>
      </c>
      <c r="E26" s="882" t="s">
        <v>2139</v>
      </c>
      <c r="F26" s="882"/>
      <c r="G26" s="883">
        <v>37288</v>
      </c>
      <c r="H26" s="883">
        <v>37316</v>
      </c>
      <c r="I26" s="884">
        <v>0</v>
      </c>
      <c r="J26" s="884">
        <v>0</v>
      </c>
      <c r="K26" s="884">
        <v>1000</v>
      </c>
      <c r="L26" s="884">
        <v>0</v>
      </c>
      <c r="M26" s="950">
        <v>200203</v>
      </c>
      <c r="N26" s="950">
        <v>200202</v>
      </c>
      <c r="O26" s="882" t="s">
        <v>12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">
      <c r="A27" s="950">
        <v>734807</v>
      </c>
      <c r="B27" s="882">
        <v>1</v>
      </c>
      <c r="C27" s="882" t="s">
        <v>885</v>
      </c>
      <c r="D27" s="882" t="s">
        <v>2086</v>
      </c>
      <c r="E27" s="882" t="s">
        <v>2139</v>
      </c>
      <c r="F27" s="882"/>
      <c r="G27" s="883">
        <v>37287</v>
      </c>
      <c r="H27" s="883">
        <v>37315</v>
      </c>
      <c r="I27" s="884">
        <v>13</v>
      </c>
      <c r="J27" s="884">
        <v>267</v>
      </c>
      <c r="K27" s="884">
        <v>1156</v>
      </c>
      <c r="L27" s="884">
        <v>308</v>
      </c>
      <c r="M27" s="950">
        <v>200203</v>
      </c>
      <c r="N27" s="950">
        <v>200202</v>
      </c>
      <c r="O27" s="882" t="s">
        <v>832</v>
      </c>
      <c r="P27" s="152"/>
      <c r="Q27" s="160" t="str">
        <f t="shared" si="3"/>
        <v>Y</v>
      </c>
      <c r="R27" s="160">
        <f t="shared" si="1"/>
        <v>308</v>
      </c>
      <c r="S27" s="4">
        <f t="shared" si="4"/>
        <v>308</v>
      </c>
      <c r="T27" s="153">
        <f t="shared" si="2"/>
        <v>0</v>
      </c>
    </row>
    <row r="28" spans="1:20" ht="15" customHeight="1" x14ac:dyDescent="0.2">
      <c r="A28" s="950">
        <v>736139</v>
      </c>
      <c r="B28" s="882">
        <v>1</v>
      </c>
      <c r="C28" s="882" t="s">
        <v>1500</v>
      </c>
      <c r="D28" s="882" t="s">
        <v>2086</v>
      </c>
      <c r="E28" s="882" t="s">
        <v>2139</v>
      </c>
      <c r="F28" s="882"/>
      <c r="G28" s="883">
        <v>37288</v>
      </c>
      <c r="H28" s="883">
        <v>37316</v>
      </c>
      <c r="I28" s="884">
        <v>0</v>
      </c>
      <c r="J28" s="884">
        <v>0</v>
      </c>
      <c r="K28" s="884">
        <v>1000</v>
      </c>
      <c r="L28" s="884">
        <v>0</v>
      </c>
      <c r="M28" s="950">
        <v>200203</v>
      </c>
      <c r="N28" s="950">
        <v>200202</v>
      </c>
      <c r="O28" s="882" t="s">
        <v>10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">
      <c r="A29" s="796"/>
      <c r="B29" s="796"/>
      <c r="C29" s="796"/>
      <c r="D29" s="796"/>
      <c r="E29" s="796"/>
      <c r="F29" s="796"/>
      <c r="G29" s="796"/>
      <c r="H29" s="796"/>
      <c r="I29" s="796"/>
      <c r="J29" s="796">
        <f>SUM(J2:J28)</f>
        <v>902</v>
      </c>
      <c r="K29" s="796"/>
      <c r="L29" s="795">
        <f>SUM(L2:L28)</f>
        <v>976</v>
      </c>
      <c r="M29" s="796"/>
      <c r="N29" s="796"/>
      <c r="O29" s="796"/>
      <c r="R29">
        <f>SUM(R2:R28)</f>
        <v>976</v>
      </c>
      <c r="S29">
        <f>SUM(S2:S28)</f>
        <v>976</v>
      </c>
      <c r="T29">
        <f>SUM(T2:T28)</f>
        <v>0</v>
      </c>
    </row>
    <row r="30" spans="1:20" ht="15" customHeight="1" x14ac:dyDescent="0.2">
      <c r="A30" s="796"/>
      <c r="B30" s="796"/>
      <c r="C30" s="796"/>
      <c r="D30" s="796"/>
      <c r="E30" s="796"/>
      <c r="F30" s="796"/>
      <c r="G30" s="796"/>
      <c r="H30" s="796"/>
      <c r="I30" s="796"/>
      <c r="J30" s="796"/>
      <c r="K30" s="796"/>
      <c r="L30" s="796"/>
      <c r="M30" s="796"/>
      <c r="N30" s="796"/>
      <c r="O30" s="796"/>
      <c r="R30" s="91"/>
    </row>
    <row r="31" spans="1:20" ht="15" customHeight="1" x14ac:dyDescent="0.2">
      <c r="A31" s="796"/>
      <c r="B31" s="796"/>
      <c r="C31" s="796"/>
      <c r="D31" s="796"/>
      <c r="E31" s="796"/>
      <c r="F31" s="796"/>
      <c r="G31" s="796"/>
      <c r="H31" s="796"/>
      <c r="I31" s="796"/>
      <c r="J31" s="796"/>
      <c r="K31" s="796"/>
      <c r="L31" s="796"/>
      <c r="M31" s="796"/>
      <c r="N31" s="796"/>
      <c r="O31" s="796"/>
      <c r="R31" s="91"/>
    </row>
    <row r="32" spans="1:20" s="796" customFormat="1" ht="15" customHeight="1" x14ac:dyDescent="0.2">
      <c r="A32" s="882"/>
      <c r="B32" s="882"/>
      <c r="C32" s="882"/>
      <c r="D32" s="882"/>
      <c r="E32" s="882"/>
      <c r="F32" s="882"/>
      <c r="G32" s="883"/>
      <c r="H32" s="883"/>
      <c r="I32" s="884"/>
      <c r="J32" s="884"/>
      <c r="K32" s="884"/>
      <c r="L32" s="884"/>
      <c r="M32" s="884"/>
      <c r="N32" s="884"/>
      <c r="O32" s="882"/>
      <c r="P32" s="792"/>
      <c r="Q32" s="793"/>
      <c r="R32" s="793"/>
      <c r="S32" s="794"/>
      <c r="T32" s="795"/>
    </row>
    <row r="33" spans="1:18" s="796" customFormat="1" ht="15" customHeight="1" x14ac:dyDescent="0.2">
      <c r="A33" s="882"/>
      <c r="B33" s="882"/>
      <c r="C33" s="882"/>
      <c r="D33" s="882"/>
      <c r="E33" s="882"/>
      <c r="F33" s="882"/>
      <c r="G33" s="883"/>
      <c r="H33" s="883"/>
      <c r="I33" s="884"/>
      <c r="J33" s="884"/>
      <c r="K33" s="884"/>
      <c r="L33" s="884"/>
      <c r="M33" s="884"/>
      <c r="N33" s="884"/>
      <c r="O33" s="882"/>
      <c r="Q33" s="797"/>
      <c r="R33" s="797"/>
    </row>
    <row r="34" spans="1:18" s="796" customFormat="1" ht="15" customHeight="1" x14ac:dyDescent="0.2">
      <c r="A34" s="882"/>
      <c r="B34" s="882"/>
      <c r="C34" s="882"/>
      <c r="D34" s="882"/>
      <c r="E34" s="882"/>
      <c r="F34" s="882"/>
      <c r="G34" s="883"/>
      <c r="H34" s="883"/>
      <c r="I34" s="884"/>
      <c r="J34" s="884"/>
      <c r="K34" s="884"/>
      <c r="L34" s="884"/>
      <c r="M34" s="884"/>
      <c r="N34" s="884"/>
      <c r="O34" s="882"/>
      <c r="Q34" s="797"/>
      <c r="R34" s="797"/>
    </row>
    <row r="35" spans="1:18" s="796" customFormat="1" ht="15" customHeight="1" x14ac:dyDescent="0.2">
      <c r="A35" s="882"/>
      <c r="B35" s="882"/>
      <c r="C35" s="882"/>
      <c r="D35" s="882"/>
      <c r="E35" s="882"/>
      <c r="F35" s="882"/>
      <c r="G35" s="883"/>
      <c r="H35" s="883"/>
      <c r="I35" s="884"/>
      <c r="J35" s="884"/>
      <c r="K35" s="884"/>
      <c r="L35" s="884"/>
      <c r="M35" s="884"/>
      <c r="N35" s="884"/>
      <c r="O35" s="882"/>
      <c r="Q35" s="797"/>
      <c r="R35" s="797"/>
    </row>
    <row r="36" spans="1:18" s="796" customFormat="1" ht="15" customHeight="1" x14ac:dyDescent="0.2">
      <c r="A36" s="882"/>
      <c r="B36" s="882"/>
      <c r="C36" s="882"/>
      <c r="D36" s="882"/>
      <c r="E36" s="882"/>
      <c r="F36" s="882"/>
      <c r="G36" s="883"/>
      <c r="H36" s="883"/>
      <c r="I36" s="884"/>
      <c r="J36" s="884"/>
      <c r="K36" s="884"/>
      <c r="L36" s="884"/>
      <c r="M36" s="884"/>
      <c r="N36" s="884"/>
      <c r="O36" s="882"/>
      <c r="Q36" s="797"/>
      <c r="R36" s="797"/>
    </row>
    <row r="37" spans="1:18" s="796" customFormat="1" ht="15" customHeight="1" x14ac:dyDescent="0.2">
      <c r="A37" s="882"/>
      <c r="B37" s="882"/>
      <c r="C37" s="882"/>
      <c r="D37" s="882"/>
      <c r="E37" s="882"/>
      <c r="F37" s="882"/>
      <c r="G37" s="883"/>
      <c r="H37" s="883"/>
      <c r="I37" s="884"/>
      <c r="J37" s="884"/>
      <c r="K37" s="884"/>
      <c r="L37" s="884"/>
      <c r="M37" s="884"/>
      <c r="N37" s="884"/>
      <c r="O37" s="882"/>
      <c r="Q37" s="797"/>
      <c r="R37" s="797"/>
    </row>
    <row r="38" spans="1:18" s="796" customFormat="1" ht="15" customHeight="1" x14ac:dyDescent="0.2">
      <c r="A38" s="882"/>
      <c r="B38" s="882"/>
      <c r="C38" s="882"/>
      <c r="D38" s="882"/>
      <c r="E38" s="882"/>
      <c r="F38" s="882"/>
      <c r="G38" s="883"/>
      <c r="H38" s="883"/>
      <c r="I38" s="884"/>
      <c r="J38" s="884"/>
      <c r="K38" s="884"/>
      <c r="L38" s="884"/>
      <c r="M38" s="884"/>
      <c r="N38" s="884"/>
      <c r="O38" s="882"/>
      <c r="Q38" s="797"/>
      <c r="R38" s="797"/>
    </row>
    <row r="39" spans="1:18" ht="15" customHeight="1" x14ac:dyDescent="0.2">
      <c r="A39" s="882"/>
      <c r="B39" s="882"/>
      <c r="C39" s="882"/>
      <c r="D39" s="882"/>
      <c r="E39" s="882"/>
      <c r="F39" s="882"/>
      <c r="G39" s="883"/>
      <c r="H39" s="883"/>
      <c r="I39" s="884"/>
      <c r="J39" s="884"/>
      <c r="K39" s="884"/>
      <c r="L39" s="884"/>
      <c r="M39" s="884"/>
      <c r="N39" s="884"/>
      <c r="O39" s="882"/>
    </row>
    <row r="40" spans="1:18" ht="15" customHeight="1" x14ac:dyDescent="0.2">
      <c r="A40" s="882"/>
      <c r="B40" s="882"/>
      <c r="C40" s="882"/>
      <c r="D40" s="882"/>
      <c r="E40" s="882"/>
      <c r="F40" s="882"/>
      <c r="G40" s="883"/>
      <c r="H40" s="883"/>
      <c r="I40" s="884"/>
      <c r="J40" s="884"/>
      <c r="K40" s="884"/>
      <c r="L40" s="884"/>
      <c r="M40" s="884"/>
      <c r="N40" s="884"/>
      <c r="O40" s="882"/>
    </row>
    <row r="41" spans="1:18" ht="15" customHeight="1" x14ac:dyDescent="0.2">
      <c r="A41" s="882"/>
      <c r="B41" s="882"/>
      <c r="C41" s="882"/>
      <c r="D41" s="882"/>
      <c r="E41" s="882"/>
      <c r="F41" s="882"/>
      <c r="G41" s="883"/>
      <c r="H41" s="883"/>
      <c r="I41" s="884"/>
      <c r="J41" s="884"/>
      <c r="K41" s="884"/>
      <c r="L41" s="884"/>
      <c r="M41" s="884"/>
      <c r="N41" s="884"/>
      <c r="O41" s="882"/>
    </row>
    <row r="42" spans="1:18" ht="15" customHeight="1" x14ac:dyDescent="0.2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</row>
    <row r="43" spans="1:18" ht="15" customHeight="1" x14ac:dyDescent="0.2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</row>
    <row r="44" spans="1:18" ht="15" customHeight="1" x14ac:dyDescent="0.2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</row>
    <row r="45" spans="1:18" ht="15" customHeight="1" x14ac:dyDescent="0.2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</row>
    <row r="46" spans="1:18" ht="15" customHeight="1" x14ac:dyDescent="0.2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</row>
    <row r="47" spans="1:18" ht="15" customHeight="1" x14ac:dyDescent="0.2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</row>
    <row r="48" spans="1:18" ht="15" customHeight="1" x14ac:dyDescent="0.2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</row>
    <row r="49" spans="1:15" ht="15" customHeight="1" x14ac:dyDescent="0.2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5" activePane="bottomLeft" state="frozen"/>
      <selection pane="bottomLeft" activeCell="A5" sqref="A5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2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2310</v>
      </c>
      <c r="B2" s="114"/>
      <c r="C2" s="116"/>
      <c r="D2" s="468"/>
      <c r="E2" s="116"/>
      <c r="F2" s="115"/>
      <c r="G2" s="116"/>
      <c r="H2" s="925"/>
      <c r="I2" s="176" t="s">
        <v>2047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4"/>
      <c r="I3" s="176" t="s">
        <v>2071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2072</v>
      </c>
      <c r="B4" s="80" t="s">
        <v>2073</v>
      </c>
      <c r="C4" s="95" t="s">
        <v>2074</v>
      </c>
      <c r="D4" s="469" t="s">
        <v>2075</v>
      </c>
      <c r="E4" s="80" t="s">
        <v>2057</v>
      </c>
      <c r="F4" s="80" t="s">
        <v>2076</v>
      </c>
      <c r="G4" s="80" t="s">
        <v>2081</v>
      </c>
      <c r="H4" s="926" t="s">
        <v>2059</v>
      </c>
      <c r="I4" s="80" t="s">
        <v>2082</v>
      </c>
      <c r="J4" s="85"/>
      <c r="K4" s="86" t="s">
        <v>2083</v>
      </c>
      <c r="L4" s="87" t="s">
        <v>2084</v>
      </c>
      <c r="M4" s="324" t="s">
        <v>2053</v>
      </c>
      <c r="N4" s="86" t="s">
        <v>2085</v>
      </c>
      <c r="O4" s="86" t="s">
        <v>1268</v>
      </c>
    </row>
    <row r="5" spans="1:20" s="21" customFormat="1" ht="15" customHeight="1" x14ac:dyDescent="0.2">
      <c r="A5" s="179" t="s">
        <v>2086</v>
      </c>
      <c r="B5" s="134"/>
      <c r="C5" s="754">
        <v>733019</v>
      </c>
      <c r="D5" s="755" t="s">
        <v>2146</v>
      </c>
      <c r="E5" s="71">
        <v>35477</v>
      </c>
      <c r="F5" s="72"/>
      <c r="G5" s="71" t="s">
        <v>2070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2183</v>
      </c>
    </row>
    <row r="6" spans="1:20" s="21" customFormat="1" ht="15" customHeight="1" x14ac:dyDescent="0.2">
      <c r="A6" s="315" t="s">
        <v>2086</v>
      </c>
      <c r="B6" s="17">
        <v>109791</v>
      </c>
      <c r="C6" s="318">
        <v>729406</v>
      </c>
      <c r="D6" s="470" t="s">
        <v>1108</v>
      </c>
      <c r="E6" s="17"/>
      <c r="F6" s="17">
        <v>2462</v>
      </c>
      <c r="G6" s="17" t="s">
        <v>916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2185</v>
      </c>
    </row>
    <row r="7" spans="1:20" s="21" customFormat="1" ht="15" customHeight="1" x14ac:dyDescent="0.2">
      <c r="A7" s="179" t="s">
        <v>2086</v>
      </c>
      <c r="B7" s="17">
        <v>113790</v>
      </c>
      <c r="C7" s="365">
        <v>712005</v>
      </c>
      <c r="D7" s="466" t="s">
        <v>2241</v>
      </c>
      <c r="E7" s="17"/>
      <c r="F7" s="16"/>
      <c r="G7" s="17" t="s">
        <v>2070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1169</v>
      </c>
    </row>
    <row r="8" spans="1:20" s="21" customFormat="1" ht="15" customHeight="1" x14ac:dyDescent="0.2">
      <c r="A8" s="315" t="s">
        <v>2086</v>
      </c>
      <c r="B8" s="17"/>
      <c r="C8" s="318" t="s">
        <v>1932</v>
      </c>
      <c r="D8" s="470" t="s">
        <v>1109</v>
      </c>
      <c r="E8" s="17"/>
      <c r="F8" s="17">
        <v>3637</v>
      </c>
      <c r="G8" s="17" t="s">
        <v>1110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2093</v>
      </c>
    </row>
    <row r="9" spans="1:20" s="21" customFormat="1" ht="15" customHeight="1" x14ac:dyDescent="0.2">
      <c r="A9" s="315" t="s">
        <v>1111</v>
      </c>
      <c r="B9" s="17">
        <v>119544</v>
      </c>
      <c r="C9" s="318">
        <v>719658</v>
      </c>
      <c r="D9" s="369" t="s">
        <v>1112</v>
      </c>
      <c r="E9" s="328" t="s">
        <v>1263</v>
      </c>
      <c r="F9" s="18" t="s">
        <v>910</v>
      </c>
      <c r="G9" s="10" t="s">
        <v>1113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1262</v>
      </c>
    </row>
    <row r="10" spans="1:20" s="21" customFormat="1" ht="15" customHeight="1" x14ac:dyDescent="0.2">
      <c r="A10" s="179" t="s">
        <v>2086</v>
      </c>
      <c r="B10" s="134"/>
      <c r="C10" s="365">
        <v>730506</v>
      </c>
      <c r="D10" s="466" t="s">
        <v>2328</v>
      </c>
      <c r="E10" s="17"/>
      <c r="F10" s="16"/>
      <c r="G10" s="267" t="s">
        <v>2066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1262</v>
      </c>
    </row>
    <row r="11" spans="1:20" s="21" customFormat="1" ht="15" customHeight="1" x14ac:dyDescent="0.2">
      <c r="A11" s="179" t="s">
        <v>2086</v>
      </c>
      <c r="B11" s="17">
        <v>113798</v>
      </c>
      <c r="C11" s="365">
        <v>722244</v>
      </c>
      <c r="D11" s="466" t="s">
        <v>2314</v>
      </c>
      <c r="E11" s="18"/>
      <c r="F11" s="10"/>
      <c r="G11" s="267" t="s">
        <v>2063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1262</v>
      </c>
    </row>
    <row r="12" spans="1:20" s="21" customFormat="1" ht="15" customHeight="1" x14ac:dyDescent="0.2">
      <c r="A12" s="315" t="s">
        <v>2086</v>
      </c>
      <c r="B12" s="17">
        <v>133260</v>
      </c>
      <c r="C12" s="318">
        <v>730094</v>
      </c>
      <c r="D12" s="470" t="s">
        <v>1114</v>
      </c>
      <c r="E12" s="17"/>
      <c r="F12" s="17">
        <v>4582</v>
      </c>
      <c r="G12" s="17" t="s">
        <v>916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1169</v>
      </c>
    </row>
    <row r="13" spans="1:20" s="21" customFormat="1" ht="15" customHeight="1" x14ac:dyDescent="0.2">
      <c r="A13" s="315" t="s">
        <v>2086</v>
      </c>
      <c r="B13" s="17"/>
      <c r="C13" s="318">
        <v>730824</v>
      </c>
      <c r="D13" s="470" t="s">
        <v>1114</v>
      </c>
      <c r="E13" s="17"/>
      <c r="F13" s="17">
        <v>4582</v>
      </c>
      <c r="G13" s="17" t="s">
        <v>916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1262</v>
      </c>
    </row>
    <row r="14" spans="1:20" s="21" customFormat="1" ht="15" customHeight="1" x14ac:dyDescent="0.2">
      <c r="A14" s="315" t="s">
        <v>2086</v>
      </c>
      <c r="B14" s="17">
        <v>110375</v>
      </c>
      <c r="C14" s="318">
        <v>732731</v>
      </c>
      <c r="D14" s="470" t="s">
        <v>1114</v>
      </c>
      <c r="E14" s="17"/>
      <c r="F14" s="17">
        <v>4582</v>
      </c>
      <c r="G14" s="17" t="s">
        <v>916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1262</v>
      </c>
    </row>
    <row r="15" spans="1:20" s="21" customFormat="1" ht="15" customHeight="1" x14ac:dyDescent="0.2">
      <c r="A15" s="315" t="s">
        <v>2086</v>
      </c>
      <c r="B15" s="17">
        <v>109758</v>
      </c>
      <c r="C15" s="318">
        <v>718778</v>
      </c>
      <c r="D15" s="470" t="s">
        <v>1115</v>
      </c>
      <c r="E15" s="17"/>
      <c r="F15" s="17">
        <v>4674</v>
      </c>
      <c r="G15" s="17" t="s">
        <v>1116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1262</v>
      </c>
    </row>
    <row r="16" spans="1:20" s="21" customFormat="1" ht="15" customHeight="1" x14ac:dyDescent="0.2">
      <c r="A16" s="315" t="s">
        <v>2086</v>
      </c>
      <c r="B16" s="17">
        <v>113629</v>
      </c>
      <c r="C16" s="318">
        <v>720186</v>
      </c>
      <c r="D16" s="470" t="s">
        <v>1115</v>
      </c>
      <c r="E16" s="17"/>
      <c r="F16" s="17">
        <v>4674</v>
      </c>
      <c r="G16" s="17" t="s">
        <v>1116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1169</v>
      </c>
    </row>
    <row r="17" spans="1:20" s="21" customFormat="1" ht="15" customHeight="1" x14ac:dyDescent="0.2">
      <c r="A17" s="315" t="s">
        <v>2087</v>
      </c>
      <c r="B17" s="17">
        <v>109754</v>
      </c>
      <c r="C17" s="318">
        <v>720660</v>
      </c>
      <c r="D17" s="470" t="s">
        <v>1117</v>
      </c>
      <c r="E17" s="321"/>
      <c r="F17" s="17">
        <v>5360</v>
      </c>
      <c r="G17" s="17" t="s">
        <v>2070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1169</v>
      </c>
    </row>
    <row r="18" spans="1:20" s="97" customFormat="1" ht="15" customHeight="1" x14ac:dyDescent="0.2">
      <c r="A18" s="315" t="s">
        <v>2087</v>
      </c>
      <c r="B18" s="17">
        <v>113630</v>
      </c>
      <c r="C18" s="318">
        <v>721338</v>
      </c>
      <c r="D18" s="470" t="s">
        <v>1117</v>
      </c>
      <c r="E18" s="17"/>
      <c r="F18" s="17">
        <v>5360</v>
      </c>
      <c r="G18" s="17" t="s">
        <v>2070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2187</v>
      </c>
    </row>
    <row r="19" spans="1:20" s="21" customFormat="1" ht="15" customHeight="1" x14ac:dyDescent="0.2">
      <c r="A19" s="179" t="s">
        <v>2086</v>
      </c>
      <c r="B19" s="17">
        <v>113904</v>
      </c>
      <c r="C19" s="365">
        <v>721076</v>
      </c>
      <c r="D19" s="466" t="s">
        <v>2274</v>
      </c>
      <c r="E19" s="17"/>
      <c r="F19" s="16"/>
      <c r="G19" s="17" t="s">
        <v>2064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20</v>
      </c>
    </row>
    <row r="20" spans="1:20" s="21" customFormat="1" ht="15" customHeight="1" x14ac:dyDescent="0.2">
      <c r="A20" s="315" t="s">
        <v>2086</v>
      </c>
      <c r="B20" s="17">
        <v>122591</v>
      </c>
      <c r="C20" s="318">
        <v>722104</v>
      </c>
      <c r="D20" s="470" t="s">
        <v>1118</v>
      </c>
      <c r="E20" s="17"/>
      <c r="F20" s="17">
        <v>6766</v>
      </c>
      <c r="G20" s="17" t="s">
        <v>1116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2190</v>
      </c>
    </row>
    <row r="21" spans="1:20" s="21" customFormat="1" ht="15" customHeight="1" x14ac:dyDescent="0.2">
      <c r="A21" s="315" t="s">
        <v>2086</v>
      </c>
      <c r="B21" s="75">
        <v>113632</v>
      </c>
      <c r="C21" s="318">
        <v>730539</v>
      </c>
      <c r="D21" s="470" t="s">
        <v>1118</v>
      </c>
      <c r="E21" s="17"/>
      <c r="F21" s="17">
        <v>6766</v>
      </c>
      <c r="G21" s="17" t="s">
        <v>1116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1162</v>
      </c>
    </row>
    <row r="22" spans="1:20" s="21" customFormat="1" ht="15" customHeight="1" x14ac:dyDescent="0.2">
      <c r="A22" s="179" t="s">
        <v>2086</v>
      </c>
      <c r="B22" s="134"/>
      <c r="C22" s="365">
        <v>730646</v>
      </c>
      <c r="D22" s="466" t="s">
        <v>2333</v>
      </c>
      <c r="E22" s="17"/>
      <c r="F22" s="16"/>
      <c r="G22" s="267" t="s">
        <v>2070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2144</v>
      </c>
    </row>
    <row r="23" spans="1:20" s="21" customFormat="1" ht="15" customHeight="1" x14ac:dyDescent="0.2">
      <c r="A23" s="361" t="s">
        <v>2086</v>
      </c>
      <c r="B23" s="17"/>
      <c r="C23" s="318">
        <v>720240</v>
      </c>
      <c r="D23" s="470" t="s">
        <v>2312</v>
      </c>
      <c r="E23" s="17"/>
      <c r="F23" s="17">
        <v>7255</v>
      </c>
      <c r="G23" s="17" t="s">
        <v>2313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1175</v>
      </c>
    </row>
    <row r="24" spans="1:20" s="21" customFormat="1" ht="15" customHeight="1" x14ac:dyDescent="0.2">
      <c r="A24" s="361" t="s">
        <v>2086</v>
      </c>
      <c r="B24" s="17"/>
      <c r="C24" s="318">
        <v>729955</v>
      </c>
      <c r="D24" s="470" t="s">
        <v>2312</v>
      </c>
      <c r="E24" s="17"/>
      <c r="F24" s="17">
        <v>7255</v>
      </c>
      <c r="G24" s="17" t="s">
        <v>2313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2069</v>
      </c>
    </row>
    <row r="25" spans="1:20" s="73" customFormat="1" ht="15" customHeight="1" x14ac:dyDescent="0.2">
      <c r="A25" s="361" t="s">
        <v>2086</v>
      </c>
      <c r="B25" s="17"/>
      <c r="C25" s="318">
        <v>734512</v>
      </c>
      <c r="D25" s="470" t="s">
        <v>2312</v>
      </c>
      <c r="E25" s="17"/>
      <c r="F25" s="17">
        <v>7255</v>
      </c>
      <c r="G25" s="17" t="s">
        <v>2313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1262</v>
      </c>
    </row>
    <row r="26" spans="1:20" s="73" customFormat="1" ht="15" customHeight="1" x14ac:dyDescent="0.2">
      <c r="A26" s="361" t="s">
        <v>2086</v>
      </c>
      <c r="B26" s="17"/>
      <c r="C26" s="318">
        <v>736003</v>
      </c>
      <c r="D26" s="470" t="s">
        <v>2312</v>
      </c>
      <c r="E26" s="17"/>
      <c r="F26" s="17">
        <v>7255</v>
      </c>
      <c r="G26" s="17" t="s">
        <v>2313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2193</v>
      </c>
    </row>
    <row r="27" spans="1:20" s="21" customFormat="1" ht="15" customHeight="1" x14ac:dyDescent="0.2">
      <c r="A27" s="361" t="s">
        <v>2086</v>
      </c>
      <c r="B27" s="17"/>
      <c r="C27" s="318">
        <v>736005</v>
      </c>
      <c r="D27" s="470" t="s">
        <v>2312</v>
      </c>
      <c r="E27" s="17"/>
      <c r="F27" s="17">
        <v>7255</v>
      </c>
      <c r="G27" s="17" t="s">
        <v>2313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1449</v>
      </c>
    </row>
    <row r="28" spans="1:20" s="21" customFormat="1" ht="15" customHeight="1" x14ac:dyDescent="0.2">
      <c r="A28" s="361" t="s">
        <v>2086</v>
      </c>
      <c r="B28" s="17"/>
      <c r="C28" s="318">
        <v>736048</v>
      </c>
      <c r="D28" s="470" t="s">
        <v>2312</v>
      </c>
      <c r="E28" s="17"/>
      <c r="F28" s="17">
        <v>7255</v>
      </c>
      <c r="G28" s="17" t="s">
        <v>2313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2197</v>
      </c>
    </row>
    <row r="29" spans="1:20" s="21" customFormat="1" ht="15" customHeight="1" x14ac:dyDescent="0.2">
      <c r="A29" s="361" t="s">
        <v>2086</v>
      </c>
      <c r="B29" s="17"/>
      <c r="C29" s="318">
        <v>736067</v>
      </c>
      <c r="D29" s="470" t="s">
        <v>2312</v>
      </c>
      <c r="E29" s="17"/>
      <c r="F29" s="17">
        <v>7255</v>
      </c>
      <c r="G29" s="17" t="s">
        <v>2313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2198</v>
      </c>
    </row>
    <row r="30" spans="1:20" s="21" customFormat="1" ht="15" customHeight="1" x14ac:dyDescent="0.2">
      <c r="A30" s="361" t="s">
        <v>2086</v>
      </c>
      <c r="B30" s="17"/>
      <c r="C30" s="318">
        <v>736116</v>
      </c>
      <c r="D30" s="470" t="s">
        <v>2312</v>
      </c>
      <c r="E30" s="17"/>
      <c r="F30" s="17">
        <v>7255</v>
      </c>
      <c r="G30" s="17" t="s">
        <v>2313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2198</v>
      </c>
    </row>
    <row r="31" spans="1:20" s="21" customFormat="1" ht="15" customHeight="1" x14ac:dyDescent="0.2">
      <c r="A31" s="179" t="s">
        <v>2086</v>
      </c>
      <c r="B31" s="17">
        <v>109791</v>
      </c>
      <c r="C31" s="365">
        <v>701263</v>
      </c>
      <c r="D31" s="466" t="s">
        <v>2185</v>
      </c>
      <c r="E31" s="17"/>
      <c r="F31" s="16"/>
      <c r="G31" s="267" t="s">
        <v>2099</v>
      </c>
      <c r="H31" s="183">
        <f t="shared" si="0"/>
        <v>7</v>
      </c>
      <c r="I31" s="17">
        <f t="shared" si="1"/>
        <v>9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9.0000000000000011E-3</v>
      </c>
      <c r="N31" s="112">
        <f t="shared" si="3"/>
        <v>16.047000000000001</v>
      </c>
      <c r="O31" s="112">
        <f t="shared" si="5"/>
        <v>16.038</v>
      </c>
      <c r="S31" s="365">
        <v>706283</v>
      </c>
      <c r="T31" s="485" t="s">
        <v>2197</v>
      </c>
    </row>
    <row r="32" spans="1:20" s="21" customFormat="1" ht="15" customHeight="1" x14ac:dyDescent="0.2">
      <c r="A32" s="315" t="s">
        <v>2086</v>
      </c>
      <c r="B32" s="17">
        <v>109744</v>
      </c>
      <c r="C32" s="318">
        <v>718274</v>
      </c>
      <c r="D32" s="470" t="s">
        <v>2088</v>
      </c>
      <c r="E32" s="17"/>
      <c r="F32" s="17">
        <v>8219</v>
      </c>
      <c r="G32" s="17" t="s">
        <v>1107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2069</v>
      </c>
    </row>
    <row r="33" spans="1:20" s="21" customFormat="1" ht="15" customHeight="1" x14ac:dyDescent="0.2">
      <c r="A33" s="315" t="s">
        <v>2086</v>
      </c>
      <c r="B33" s="17">
        <v>109793</v>
      </c>
      <c r="C33" s="318">
        <v>718426</v>
      </c>
      <c r="D33" s="470" t="s">
        <v>1119</v>
      </c>
      <c r="E33" s="17"/>
      <c r="F33" s="17">
        <v>74017</v>
      </c>
      <c r="G33" s="17" t="s">
        <v>1120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2199</v>
      </c>
    </row>
    <row r="34" spans="1:20" s="21" customFormat="1" ht="15" customHeight="1" x14ac:dyDescent="0.2">
      <c r="A34" s="179" t="s">
        <v>2086</v>
      </c>
      <c r="B34" s="134"/>
      <c r="C34" s="686">
        <v>717420</v>
      </c>
      <c r="D34" s="687" t="s">
        <v>1656</v>
      </c>
      <c r="E34" s="328" t="s">
        <v>1105</v>
      </c>
      <c r="F34" s="16"/>
      <c r="G34" s="685" t="s">
        <v>1658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2201</v>
      </c>
    </row>
    <row r="35" spans="1:20" s="21" customFormat="1" ht="15" customHeight="1" x14ac:dyDescent="0.2">
      <c r="A35" s="179" t="s">
        <v>2086</v>
      </c>
      <c r="B35" s="134"/>
      <c r="C35" s="686">
        <v>719189</v>
      </c>
      <c r="D35" s="687" t="s">
        <v>1656</v>
      </c>
      <c r="E35" s="328" t="s">
        <v>1105</v>
      </c>
      <c r="F35" s="16"/>
      <c r="G35" s="685" t="s">
        <v>1658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2201</v>
      </c>
    </row>
    <row r="36" spans="1:20" s="21" customFormat="1" ht="15" customHeight="1" x14ac:dyDescent="0.2">
      <c r="A36" s="179" t="s">
        <v>2086</v>
      </c>
      <c r="B36" s="134"/>
      <c r="C36" s="686">
        <v>719698</v>
      </c>
      <c r="D36" s="687" t="s">
        <v>1656</v>
      </c>
      <c r="E36" s="328" t="s">
        <v>1105</v>
      </c>
      <c r="F36" s="16"/>
      <c r="G36" s="685" t="s">
        <v>1658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2201</v>
      </c>
    </row>
    <row r="37" spans="1:20" s="21" customFormat="1" ht="15" customHeight="1" x14ac:dyDescent="0.2">
      <c r="A37" s="179" t="s">
        <v>2086</v>
      </c>
      <c r="B37" s="134"/>
      <c r="C37" s="686">
        <v>719866</v>
      </c>
      <c r="D37" s="687" t="s">
        <v>1656</v>
      </c>
      <c r="E37" s="328" t="s">
        <v>1105</v>
      </c>
      <c r="F37" s="16"/>
      <c r="G37" s="685" t="s">
        <v>1658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2201</v>
      </c>
    </row>
    <row r="38" spans="1:20" s="21" customFormat="1" ht="15" customHeight="1" x14ac:dyDescent="0.2">
      <c r="A38" s="179" t="s">
        <v>2086</v>
      </c>
      <c r="B38" s="134"/>
      <c r="C38" s="686">
        <v>719939</v>
      </c>
      <c r="D38" s="687" t="s">
        <v>1656</v>
      </c>
      <c r="E38" s="328" t="s">
        <v>1105</v>
      </c>
      <c r="F38" s="16"/>
      <c r="G38" s="685" t="s">
        <v>1658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2201</v>
      </c>
    </row>
    <row r="39" spans="1:20" s="21" customFormat="1" ht="15" customHeight="1" x14ac:dyDescent="0.2">
      <c r="A39" s="179" t="s">
        <v>2086</v>
      </c>
      <c r="B39" s="134"/>
      <c r="C39" s="686">
        <v>719940</v>
      </c>
      <c r="D39" s="687" t="s">
        <v>1656</v>
      </c>
      <c r="E39" s="328" t="s">
        <v>1105</v>
      </c>
      <c r="F39" s="16"/>
      <c r="G39" s="685" t="s">
        <v>1658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2201</v>
      </c>
    </row>
    <row r="40" spans="1:20" s="21" customFormat="1" ht="15" customHeight="1" x14ac:dyDescent="0.2">
      <c r="A40" s="179" t="s">
        <v>2086</v>
      </c>
      <c r="B40" s="134"/>
      <c r="C40" s="686">
        <v>719941</v>
      </c>
      <c r="D40" s="687" t="s">
        <v>1656</v>
      </c>
      <c r="E40" s="328" t="s">
        <v>1105</v>
      </c>
      <c r="F40" s="16"/>
      <c r="G40" s="685" t="s">
        <v>1658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2201</v>
      </c>
    </row>
    <row r="41" spans="1:20" s="21" customFormat="1" ht="15" customHeight="1" x14ac:dyDescent="0.2">
      <c r="A41" s="179" t="s">
        <v>2086</v>
      </c>
      <c r="B41" s="134"/>
      <c r="C41" s="686">
        <v>720534</v>
      </c>
      <c r="D41" s="687" t="s">
        <v>1656</v>
      </c>
      <c r="E41" s="328" t="s">
        <v>1105</v>
      </c>
      <c r="F41" s="16"/>
      <c r="G41" s="685" t="s">
        <v>1658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2201</v>
      </c>
    </row>
    <row r="42" spans="1:20" s="21" customFormat="1" ht="15" customHeight="1" x14ac:dyDescent="0.2">
      <c r="A42" s="179" t="s">
        <v>2086</v>
      </c>
      <c r="B42" s="134"/>
      <c r="C42" s="686">
        <v>720627</v>
      </c>
      <c r="D42" s="687" t="s">
        <v>1656</v>
      </c>
      <c r="E42" s="328" t="s">
        <v>1105</v>
      </c>
      <c r="F42" s="16"/>
      <c r="G42" s="685" t="s">
        <v>1658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2201</v>
      </c>
    </row>
    <row r="43" spans="1:20" s="21" customFormat="1" ht="15" customHeight="1" x14ac:dyDescent="0.2">
      <c r="A43" s="179" t="s">
        <v>2086</v>
      </c>
      <c r="B43" s="134"/>
      <c r="C43" s="686">
        <v>721198</v>
      </c>
      <c r="D43" s="687" t="s">
        <v>1656</v>
      </c>
      <c r="E43" s="328" t="s">
        <v>1105</v>
      </c>
      <c r="F43" s="16"/>
      <c r="G43" s="685" t="s">
        <v>1658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2201</v>
      </c>
    </row>
    <row r="44" spans="1:20" s="21" customFormat="1" ht="15" customHeight="1" x14ac:dyDescent="0.2">
      <c r="A44" s="179" t="s">
        <v>2086</v>
      </c>
      <c r="B44" s="134"/>
      <c r="C44" s="686">
        <v>722029</v>
      </c>
      <c r="D44" s="687" t="s">
        <v>1656</v>
      </c>
      <c r="E44" s="328" t="s">
        <v>1105</v>
      </c>
      <c r="F44" s="16"/>
      <c r="G44" s="685" t="s">
        <v>1658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2201</v>
      </c>
    </row>
    <row r="45" spans="1:20" s="21" customFormat="1" ht="15" customHeight="1" x14ac:dyDescent="0.2">
      <c r="A45" s="179" t="s">
        <v>2086</v>
      </c>
      <c r="B45" s="134"/>
      <c r="C45" s="686">
        <v>722030</v>
      </c>
      <c r="D45" s="687" t="s">
        <v>1656</v>
      </c>
      <c r="E45" s="328" t="s">
        <v>1105</v>
      </c>
      <c r="F45" s="16"/>
      <c r="G45" s="685" t="s">
        <v>1658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2201</v>
      </c>
    </row>
    <row r="46" spans="1:20" s="21" customFormat="1" ht="15" customHeight="1" x14ac:dyDescent="0.2">
      <c r="A46" s="179" t="s">
        <v>2086</v>
      </c>
      <c r="B46" s="134"/>
      <c r="C46" s="686">
        <v>722831</v>
      </c>
      <c r="D46" s="687" t="s">
        <v>1656</v>
      </c>
      <c r="E46" s="328" t="s">
        <v>1105</v>
      </c>
      <c r="F46" s="16"/>
      <c r="G46" s="685" t="s">
        <v>1658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2201</v>
      </c>
    </row>
    <row r="47" spans="1:20" s="21" customFormat="1" ht="15" customHeight="1" x14ac:dyDescent="0.2">
      <c r="A47" s="179" t="s">
        <v>2086</v>
      </c>
      <c r="B47" s="134"/>
      <c r="C47" s="686">
        <v>722853</v>
      </c>
      <c r="D47" s="687" t="s">
        <v>1656</v>
      </c>
      <c r="E47" s="328" t="s">
        <v>1105</v>
      </c>
      <c r="F47" s="16"/>
      <c r="G47" s="685" t="s">
        <v>1658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2201</v>
      </c>
    </row>
    <row r="48" spans="1:20" s="21" customFormat="1" ht="15" customHeight="1" x14ac:dyDescent="0.2">
      <c r="A48" s="179" t="s">
        <v>2086</v>
      </c>
      <c r="B48" s="134"/>
      <c r="C48" s="686">
        <v>723162</v>
      </c>
      <c r="D48" s="687" t="s">
        <v>1656</v>
      </c>
      <c r="E48" s="328" t="s">
        <v>1105</v>
      </c>
      <c r="F48" s="16"/>
      <c r="G48" s="685" t="s">
        <v>1658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2201</v>
      </c>
    </row>
    <row r="49" spans="1:20" s="21" customFormat="1" ht="15" customHeight="1" x14ac:dyDescent="0.2">
      <c r="A49" s="179" t="s">
        <v>2086</v>
      </c>
      <c r="B49" s="134"/>
      <c r="C49" s="686">
        <v>723345</v>
      </c>
      <c r="D49" s="687" t="s">
        <v>1656</v>
      </c>
      <c r="E49" s="328" t="s">
        <v>1105</v>
      </c>
      <c r="F49" s="16"/>
      <c r="G49" s="685" t="s">
        <v>1658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2201</v>
      </c>
    </row>
    <row r="50" spans="1:20" s="21" customFormat="1" ht="15" customHeight="1" x14ac:dyDescent="0.2">
      <c r="A50" s="179" t="s">
        <v>2086</v>
      </c>
      <c r="B50" s="134"/>
      <c r="C50" s="686">
        <v>724827</v>
      </c>
      <c r="D50" s="687" t="s">
        <v>1656</v>
      </c>
      <c r="E50" s="328" t="s">
        <v>1105</v>
      </c>
      <c r="F50" s="16"/>
      <c r="G50" s="685" t="s">
        <v>1658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2201</v>
      </c>
    </row>
    <row r="51" spans="1:20" s="21" customFormat="1" ht="15" customHeight="1" x14ac:dyDescent="0.2">
      <c r="A51" s="179" t="s">
        <v>2086</v>
      </c>
      <c r="B51" s="134"/>
      <c r="C51" s="686">
        <v>727384</v>
      </c>
      <c r="D51" s="687" t="s">
        <v>1656</v>
      </c>
      <c r="E51" s="328" t="s">
        <v>1105</v>
      </c>
      <c r="F51" s="16"/>
      <c r="G51" s="685" t="s">
        <v>1658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2201</v>
      </c>
    </row>
    <row r="52" spans="1:20" s="21" customFormat="1" ht="15" customHeight="1" x14ac:dyDescent="0.2">
      <c r="A52" s="179" t="s">
        <v>2086</v>
      </c>
      <c r="B52" s="134"/>
      <c r="C52" s="365">
        <v>730580</v>
      </c>
      <c r="D52" s="466" t="s">
        <v>2329</v>
      </c>
      <c r="E52" s="17"/>
      <c r="F52" s="16"/>
      <c r="G52" s="267" t="s">
        <v>2067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2201</v>
      </c>
    </row>
    <row r="53" spans="1:20" s="21" customFormat="1" ht="15" customHeight="1" x14ac:dyDescent="0.2">
      <c r="A53" s="179" t="s">
        <v>2086</v>
      </c>
      <c r="B53" s="134"/>
      <c r="C53" s="365">
        <v>731726</v>
      </c>
      <c r="D53" s="466" t="s">
        <v>2329</v>
      </c>
      <c r="E53" s="17"/>
      <c r="F53" s="16"/>
      <c r="G53" s="267" t="s">
        <v>2067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1169</v>
      </c>
    </row>
    <row r="54" spans="1:20" s="21" customFormat="1" ht="15" customHeight="1" x14ac:dyDescent="0.2">
      <c r="A54" s="179" t="s">
        <v>2086</v>
      </c>
      <c r="B54" s="134"/>
      <c r="C54" s="365">
        <v>733714</v>
      </c>
      <c r="D54" s="466" t="s">
        <v>2329</v>
      </c>
      <c r="E54" s="17"/>
      <c r="F54" s="16"/>
      <c r="G54" s="267" t="s">
        <v>2067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1169</v>
      </c>
    </row>
    <row r="55" spans="1:20" s="21" customFormat="1" ht="15" customHeight="1" x14ac:dyDescent="0.2">
      <c r="A55" s="315" t="s">
        <v>2086</v>
      </c>
      <c r="B55" s="17">
        <v>109795</v>
      </c>
      <c r="C55" s="318">
        <v>722445</v>
      </c>
      <c r="D55" s="470" t="s">
        <v>1153</v>
      </c>
      <c r="E55" s="17"/>
      <c r="F55" s="17">
        <v>10504</v>
      </c>
      <c r="G55" s="17" t="s">
        <v>938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2069</v>
      </c>
    </row>
    <row r="56" spans="1:20" s="21" customFormat="1" ht="15" customHeight="1" x14ac:dyDescent="0.2">
      <c r="A56" s="179" t="s">
        <v>2086</v>
      </c>
      <c r="B56" s="17">
        <v>122591</v>
      </c>
      <c r="C56" s="365">
        <v>706462</v>
      </c>
      <c r="D56" s="466" t="s">
        <v>2199</v>
      </c>
      <c r="E56" s="17"/>
      <c r="F56" s="16"/>
      <c r="G56" s="267" t="s">
        <v>2099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2202</v>
      </c>
    </row>
    <row r="57" spans="1:20" s="21" customFormat="1" ht="15" customHeight="1" x14ac:dyDescent="0.2">
      <c r="A57" s="179" t="s">
        <v>2086</v>
      </c>
      <c r="B57" s="17">
        <v>109780</v>
      </c>
      <c r="C57" s="365">
        <v>710572</v>
      </c>
      <c r="D57" s="466" t="s">
        <v>2199</v>
      </c>
      <c r="E57" s="17"/>
      <c r="F57" s="16"/>
      <c r="G57" s="267" t="s">
        <v>2099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2202</v>
      </c>
    </row>
    <row r="58" spans="1:20" s="21" customFormat="1" ht="15" customHeight="1" x14ac:dyDescent="0.2">
      <c r="A58" s="436" t="s">
        <v>2086</v>
      </c>
      <c r="B58" s="17"/>
      <c r="C58" s="437">
        <v>734594</v>
      </c>
      <c r="D58" s="472" t="s">
        <v>184</v>
      </c>
      <c r="E58" s="17"/>
      <c r="F58" s="16"/>
      <c r="G58" s="536" t="s">
        <v>1457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2157</v>
      </c>
    </row>
    <row r="59" spans="1:20" s="21" customFormat="1" ht="15" customHeight="1" x14ac:dyDescent="0.2">
      <c r="A59" s="315" t="s">
        <v>2087</v>
      </c>
      <c r="B59" s="17"/>
      <c r="C59" s="318">
        <v>707894</v>
      </c>
      <c r="D59" s="470" t="s">
        <v>1456</v>
      </c>
      <c r="E59" s="17"/>
      <c r="F59" s="17">
        <v>11749</v>
      </c>
      <c r="G59" s="536" t="s">
        <v>1457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2160</v>
      </c>
    </row>
    <row r="60" spans="1:20" s="21" customFormat="1" ht="15" customHeight="1" x14ac:dyDescent="0.2">
      <c r="A60" s="315" t="s">
        <v>2087</v>
      </c>
      <c r="B60" s="17"/>
      <c r="C60" s="318">
        <v>709094</v>
      </c>
      <c r="D60" s="470" t="s">
        <v>1456</v>
      </c>
      <c r="E60" s="17"/>
      <c r="F60" s="17">
        <v>11749</v>
      </c>
      <c r="G60" s="536" t="s">
        <v>1457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1169</v>
      </c>
    </row>
    <row r="61" spans="1:20" s="21" customFormat="1" ht="15" customHeight="1" x14ac:dyDescent="0.2">
      <c r="A61" s="315" t="s">
        <v>2087</v>
      </c>
      <c r="B61" s="17"/>
      <c r="C61" s="318">
        <v>709405</v>
      </c>
      <c r="D61" s="470" t="s">
        <v>1456</v>
      </c>
      <c r="E61" s="17"/>
      <c r="F61" s="17">
        <v>11749</v>
      </c>
      <c r="G61" s="536" t="s">
        <v>1457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2069</v>
      </c>
    </row>
    <row r="62" spans="1:20" s="21" customFormat="1" ht="15" customHeight="1" x14ac:dyDescent="0.2">
      <c r="A62" s="315" t="s">
        <v>2086</v>
      </c>
      <c r="B62" s="17"/>
      <c r="C62" s="318">
        <v>709499</v>
      </c>
      <c r="D62" s="470" t="s">
        <v>1456</v>
      </c>
      <c r="E62" s="17"/>
      <c r="F62" s="17">
        <v>11749</v>
      </c>
      <c r="G62" s="536" t="s">
        <v>1457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2160</v>
      </c>
    </row>
    <row r="63" spans="1:20" s="21" customFormat="1" ht="15" customHeight="1" x14ac:dyDescent="0.2">
      <c r="A63" s="315" t="s">
        <v>2087</v>
      </c>
      <c r="B63" s="17"/>
      <c r="C63" s="318">
        <v>710543</v>
      </c>
      <c r="D63" s="470" t="s">
        <v>1456</v>
      </c>
      <c r="E63" s="17"/>
      <c r="F63" s="17">
        <v>11749</v>
      </c>
      <c r="G63" s="536" t="s">
        <v>1457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2069</v>
      </c>
    </row>
    <row r="64" spans="1:20" s="21" customFormat="1" ht="15" customHeight="1" x14ac:dyDescent="0.2">
      <c r="A64" s="315" t="s">
        <v>2086</v>
      </c>
      <c r="B64" s="17"/>
      <c r="C64" s="318">
        <v>713509</v>
      </c>
      <c r="D64" s="470" t="s">
        <v>1456</v>
      </c>
      <c r="E64" s="17"/>
      <c r="F64" s="17">
        <v>11749</v>
      </c>
      <c r="G64" s="536" t="s">
        <v>1457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2160</v>
      </c>
    </row>
    <row r="65" spans="1:20" s="21" customFormat="1" ht="15" customHeight="1" x14ac:dyDescent="0.2">
      <c r="A65" s="315" t="s">
        <v>2089</v>
      </c>
      <c r="B65" s="17"/>
      <c r="C65" s="318">
        <v>718864</v>
      </c>
      <c r="D65" s="470" t="s">
        <v>1456</v>
      </c>
      <c r="E65" s="17"/>
      <c r="F65" s="17">
        <v>11749</v>
      </c>
      <c r="G65" s="536" t="s">
        <v>1457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1162</v>
      </c>
    </row>
    <row r="66" spans="1:20" s="21" customFormat="1" ht="15" customHeight="1" x14ac:dyDescent="0.2">
      <c r="A66" s="315" t="s">
        <v>2087</v>
      </c>
      <c r="B66" s="17"/>
      <c r="C66" s="922">
        <v>719026</v>
      </c>
      <c r="D66" s="470" t="s">
        <v>1456</v>
      </c>
      <c r="E66" s="17"/>
      <c r="F66" s="17">
        <v>11749</v>
      </c>
      <c r="G66" s="536" t="s">
        <v>1457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1105</v>
      </c>
      <c r="R66" s="20"/>
      <c r="S66" s="365">
        <v>709023</v>
      </c>
      <c r="T66" s="466" t="s">
        <v>2160</v>
      </c>
    </row>
    <row r="67" spans="1:20" s="21" customFormat="1" ht="15" customHeight="1" x14ac:dyDescent="0.2">
      <c r="A67" s="315" t="s">
        <v>2087</v>
      </c>
      <c r="B67" s="17"/>
      <c r="C67" s="318">
        <v>719078</v>
      </c>
      <c r="D67" s="470" t="s">
        <v>1456</v>
      </c>
      <c r="E67" s="17"/>
      <c r="F67" s="17">
        <v>11749</v>
      </c>
      <c r="G67" s="536" t="s">
        <v>1457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2160</v>
      </c>
    </row>
    <row r="68" spans="1:20" s="21" customFormat="1" ht="15" customHeight="1" x14ac:dyDescent="0.2">
      <c r="A68" s="315" t="s">
        <v>2087</v>
      </c>
      <c r="B68" s="17"/>
      <c r="C68" s="318">
        <v>719438</v>
      </c>
      <c r="D68" s="470" t="s">
        <v>1456</v>
      </c>
      <c r="E68" s="17"/>
      <c r="F68" s="17">
        <v>11749</v>
      </c>
      <c r="G68" s="536" t="s">
        <v>1457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2160</v>
      </c>
    </row>
    <row r="69" spans="1:20" s="21" customFormat="1" ht="15" customHeight="1" x14ac:dyDescent="0.2">
      <c r="A69" s="315" t="s">
        <v>2089</v>
      </c>
      <c r="B69" s="17"/>
      <c r="C69" s="318">
        <v>719441</v>
      </c>
      <c r="D69" s="470" t="s">
        <v>1456</v>
      </c>
      <c r="E69" s="17"/>
      <c r="F69" s="17">
        <v>11749</v>
      </c>
      <c r="G69" s="536" t="s">
        <v>1457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1456</v>
      </c>
    </row>
    <row r="70" spans="1:20" s="21" customFormat="1" ht="15" customHeight="1" x14ac:dyDescent="0.2">
      <c r="A70" s="315" t="s">
        <v>2089</v>
      </c>
      <c r="B70" s="17"/>
      <c r="C70" s="318">
        <v>719757</v>
      </c>
      <c r="D70" s="470" t="s">
        <v>1456</v>
      </c>
      <c r="E70" s="17"/>
      <c r="F70" s="17">
        <v>11749</v>
      </c>
      <c r="G70" s="536" t="s">
        <v>1457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2069</v>
      </c>
    </row>
    <row r="71" spans="1:20" s="21" customFormat="1" ht="15" customHeight="1" x14ac:dyDescent="0.2">
      <c r="A71" s="315" t="s">
        <v>2086</v>
      </c>
      <c r="B71" s="17"/>
      <c r="C71" s="318">
        <v>720086</v>
      </c>
      <c r="D71" s="470" t="s">
        <v>1456</v>
      </c>
      <c r="E71" s="17"/>
      <c r="F71" s="17">
        <v>11749</v>
      </c>
      <c r="G71" s="536" t="s">
        <v>1457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2069</v>
      </c>
    </row>
    <row r="72" spans="1:20" s="21" customFormat="1" ht="15" customHeight="1" x14ac:dyDescent="0.2">
      <c r="A72" s="315" t="s">
        <v>2089</v>
      </c>
      <c r="B72" s="17"/>
      <c r="C72" s="922">
        <v>721620</v>
      </c>
      <c r="D72" s="470" t="s">
        <v>1456</v>
      </c>
      <c r="E72" s="17"/>
      <c r="F72" s="17">
        <v>11749</v>
      </c>
      <c r="G72" s="536" t="s">
        <v>1457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1105</v>
      </c>
      <c r="S72" s="365">
        <v>709278</v>
      </c>
      <c r="T72" s="466" t="s">
        <v>2160</v>
      </c>
    </row>
    <row r="73" spans="1:20" s="21" customFormat="1" ht="15" customHeight="1" x14ac:dyDescent="0.2">
      <c r="A73" s="315" t="s">
        <v>2089</v>
      </c>
      <c r="B73" s="17"/>
      <c r="C73" s="318">
        <v>722619</v>
      </c>
      <c r="D73" s="470" t="s">
        <v>1456</v>
      </c>
      <c r="E73" s="17"/>
      <c r="F73" s="17">
        <v>11749</v>
      </c>
      <c r="G73" s="536" t="s">
        <v>1457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2160</v>
      </c>
    </row>
    <row r="74" spans="1:20" s="21" customFormat="1" ht="15" customHeight="1" x14ac:dyDescent="0.2">
      <c r="A74" s="315" t="s">
        <v>2089</v>
      </c>
      <c r="B74" s="17"/>
      <c r="C74" s="922">
        <v>722825</v>
      </c>
      <c r="D74" s="470" t="s">
        <v>1456</v>
      </c>
      <c r="E74" s="17"/>
      <c r="F74" s="17">
        <v>11749</v>
      </c>
      <c r="G74" s="536" t="s">
        <v>1457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1105</v>
      </c>
      <c r="S74" s="365">
        <v>709278</v>
      </c>
      <c r="T74" s="466" t="s">
        <v>2160</v>
      </c>
    </row>
    <row r="75" spans="1:20" s="21" customFormat="1" ht="15" customHeight="1" x14ac:dyDescent="0.2">
      <c r="A75" s="315" t="s">
        <v>2089</v>
      </c>
      <c r="B75" s="17"/>
      <c r="C75" s="318">
        <v>723630</v>
      </c>
      <c r="D75" s="438" t="s">
        <v>1456</v>
      </c>
      <c r="E75" s="17"/>
      <c r="F75" s="356" t="s">
        <v>1461</v>
      </c>
      <c r="G75" s="655" t="s">
        <v>946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2069</v>
      </c>
    </row>
    <row r="76" spans="1:20" s="21" customFormat="1" ht="15" customHeight="1" x14ac:dyDescent="0.2">
      <c r="A76" s="315" t="s">
        <v>2086</v>
      </c>
      <c r="B76" s="17"/>
      <c r="C76" s="318">
        <v>724364</v>
      </c>
      <c r="D76" s="470" t="s">
        <v>1456</v>
      </c>
      <c r="E76" s="17"/>
      <c r="F76" s="17">
        <v>11749</v>
      </c>
      <c r="G76" s="536" t="s">
        <v>1457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1456</v>
      </c>
    </row>
    <row r="77" spans="1:20" s="21" customFormat="1" ht="15" customHeight="1" x14ac:dyDescent="0.2">
      <c r="A77" s="179" t="s">
        <v>2086</v>
      </c>
      <c r="B77" s="134"/>
      <c r="C77" s="365">
        <v>728108</v>
      </c>
      <c r="D77" s="466" t="s">
        <v>2323</v>
      </c>
      <c r="E77" s="17"/>
      <c r="F77" s="16"/>
      <c r="G77" s="267" t="s">
        <v>2070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1456</v>
      </c>
    </row>
    <row r="78" spans="1:20" s="21" customFormat="1" ht="15" customHeight="1" x14ac:dyDescent="0.2">
      <c r="A78" s="179" t="s">
        <v>2140</v>
      </c>
      <c r="B78" s="17">
        <v>113782</v>
      </c>
      <c r="C78" s="365">
        <v>717873</v>
      </c>
      <c r="D78" s="474" t="s">
        <v>2251</v>
      </c>
      <c r="E78" s="17"/>
      <c r="F78" s="16"/>
      <c r="G78" s="17" t="s">
        <v>2067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2160</v>
      </c>
    </row>
    <row r="79" spans="1:20" s="21" customFormat="1" ht="15" customHeight="1" x14ac:dyDescent="0.2">
      <c r="A79" s="179" t="s">
        <v>2140</v>
      </c>
      <c r="B79" s="17">
        <v>119531</v>
      </c>
      <c r="C79" s="365">
        <v>718571</v>
      </c>
      <c r="D79" s="474" t="s">
        <v>2251</v>
      </c>
      <c r="E79" s="17"/>
      <c r="F79" s="16"/>
      <c r="G79" s="17" t="s">
        <v>2067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1456</v>
      </c>
    </row>
    <row r="80" spans="1:20" s="21" customFormat="1" ht="15" customHeight="1" x14ac:dyDescent="0.2">
      <c r="A80" s="179" t="s">
        <v>2140</v>
      </c>
      <c r="B80" s="17">
        <v>109810</v>
      </c>
      <c r="C80" s="365">
        <v>718691</v>
      </c>
      <c r="D80" s="474" t="s">
        <v>2251</v>
      </c>
      <c r="E80" s="17"/>
      <c r="F80" s="16"/>
      <c r="G80" s="17" t="s">
        <v>2067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2199</v>
      </c>
    </row>
    <row r="81" spans="1:20" s="21" customFormat="1" ht="15" customHeight="1" x14ac:dyDescent="0.2">
      <c r="A81" s="179" t="s">
        <v>2140</v>
      </c>
      <c r="B81" s="17">
        <v>113919</v>
      </c>
      <c r="C81" s="365">
        <v>720955</v>
      </c>
      <c r="D81" s="474" t="s">
        <v>2251</v>
      </c>
      <c r="E81" s="17"/>
      <c r="F81" s="16"/>
      <c r="G81" s="17" t="s">
        <v>2067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2160</v>
      </c>
    </row>
    <row r="82" spans="1:20" s="21" customFormat="1" ht="15" customHeight="1" x14ac:dyDescent="0.2">
      <c r="A82" s="179" t="s">
        <v>2140</v>
      </c>
      <c r="B82" s="134"/>
      <c r="C82" s="365">
        <v>731232</v>
      </c>
      <c r="D82" s="474" t="s">
        <v>2251</v>
      </c>
      <c r="E82" s="17"/>
      <c r="F82" s="16"/>
      <c r="G82" s="17" t="s">
        <v>2067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2160</v>
      </c>
    </row>
    <row r="83" spans="1:20" s="21" customFormat="1" ht="15" customHeight="1" x14ac:dyDescent="0.2">
      <c r="A83" s="179" t="s">
        <v>2086</v>
      </c>
      <c r="B83" s="134"/>
      <c r="C83" s="365">
        <v>731850</v>
      </c>
      <c r="D83" s="466" t="s">
        <v>1</v>
      </c>
      <c r="E83" s="71"/>
      <c r="F83" s="72"/>
      <c r="G83" s="267" t="s">
        <v>2070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2160</v>
      </c>
    </row>
    <row r="84" spans="1:20" s="21" customFormat="1" ht="15" customHeight="1" x14ac:dyDescent="0.2">
      <c r="A84" s="315" t="s">
        <v>2089</v>
      </c>
      <c r="B84" s="17"/>
      <c r="C84" s="318">
        <v>720810</v>
      </c>
      <c r="D84" s="470" t="s">
        <v>1123</v>
      </c>
      <c r="E84" s="17"/>
      <c r="F84" s="17">
        <v>18070</v>
      </c>
      <c r="G84" s="17" t="s">
        <v>1124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2160</v>
      </c>
    </row>
    <row r="85" spans="1:20" s="21" customFormat="1" ht="15" customHeight="1" x14ac:dyDescent="0.2">
      <c r="A85" s="315" t="s">
        <v>2087</v>
      </c>
      <c r="B85" s="17"/>
      <c r="C85" s="318">
        <v>726100</v>
      </c>
      <c r="D85" s="470" t="s">
        <v>1123</v>
      </c>
      <c r="E85" s="17"/>
      <c r="F85" s="17">
        <v>18070</v>
      </c>
      <c r="G85" s="17" t="s">
        <v>1124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2160</v>
      </c>
    </row>
    <row r="86" spans="1:20" s="21" customFormat="1" ht="15" customHeight="1" x14ac:dyDescent="0.2">
      <c r="A86" s="315" t="s">
        <v>2086</v>
      </c>
      <c r="B86" s="17"/>
      <c r="C86" s="318">
        <v>729664</v>
      </c>
      <c r="D86" s="470" t="s">
        <v>1123</v>
      </c>
      <c r="E86" s="17"/>
      <c r="F86" s="17">
        <v>18070</v>
      </c>
      <c r="G86" s="17" t="s">
        <v>1124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2160</v>
      </c>
    </row>
    <row r="87" spans="1:20" s="21" customFormat="1" ht="15" customHeight="1" x14ac:dyDescent="0.2">
      <c r="A87" s="315" t="s">
        <v>2086</v>
      </c>
      <c r="B87" s="17">
        <v>113653</v>
      </c>
      <c r="C87" s="318">
        <v>729665</v>
      </c>
      <c r="D87" s="470" t="s">
        <v>1123</v>
      </c>
      <c r="E87" s="17"/>
      <c r="F87" s="17">
        <v>18070</v>
      </c>
      <c r="G87" s="17" t="s">
        <v>1124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2160</v>
      </c>
    </row>
    <row r="88" spans="1:20" s="21" customFormat="1" ht="15" customHeight="1" x14ac:dyDescent="0.2">
      <c r="A88" s="315" t="s">
        <v>2086</v>
      </c>
      <c r="B88" s="17"/>
      <c r="C88" s="318">
        <v>729666</v>
      </c>
      <c r="D88" s="470" t="s">
        <v>1123</v>
      </c>
      <c r="E88" s="17"/>
      <c r="F88" s="17">
        <v>18070</v>
      </c>
      <c r="G88" s="17" t="s">
        <v>1124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1169</v>
      </c>
    </row>
    <row r="89" spans="1:20" s="21" customFormat="1" ht="15" customHeight="1" x14ac:dyDescent="0.2">
      <c r="A89" s="315" t="s">
        <v>2086</v>
      </c>
      <c r="B89" s="17"/>
      <c r="C89" s="318">
        <v>722302</v>
      </c>
      <c r="D89" s="470" t="s">
        <v>1125</v>
      </c>
      <c r="E89" s="17"/>
      <c r="F89" s="17">
        <v>19926</v>
      </c>
      <c r="G89" s="17" t="s">
        <v>1126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2241</v>
      </c>
    </row>
    <row r="90" spans="1:20" s="21" customFormat="1" ht="15" customHeight="1" x14ac:dyDescent="0.2">
      <c r="A90" s="316" t="s">
        <v>2086</v>
      </c>
      <c r="B90" s="71"/>
      <c r="C90" s="319">
        <v>722989</v>
      </c>
      <c r="D90" s="473" t="s">
        <v>1125</v>
      </c>
      <c r="E90" s="17"/>
      <c r="F90" s="71">
        <v>19926</v>
      </c>
      <c r="G90" s="71" t="s">
        <v>1126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1184</v>
      </c>
    </row>
    <row r="91" spans="1:20" s="21" customFormat="1" ht="15" customHeight="1" x14ac:dyDescent="0.2">
      <c r="A91" s="179" t="s">
        <v>2087</v>
      </c>
      <c r="B91" s="134"/>
      <c r="C91" s="365">
        <v>734866</v>
      </c>
      <c r="D91" s="474" t="s">
        <v>621</v>
      </c>
      <c r="E91" s="322" t="s">
        <v>15</v>
      </c>
      <c r="F91" s="16"/>
      <c r="G91" s="735" t="s">
        <v>815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2159</v>
      </c>
      <c r="S91" s="365">
        <v>712260</v>
      </c>
      <c r="T91" s="466" t="s">
        <v>2160</v>
      </c>
    </row>
    <row r="92" spans="1:20" s="21" customFormat="1" ht="15" customHeight="1" x14ac:dyDescent="0.2">
      <c r="A92" s="179" t="s">
        <v>2086</v>
      </c>
      <c r="B92" s="17">
        <v>119525</v>
      </c>
      <c r="C92" s="366">
        <v>720584</v>
      </c>
      <c r="D92" s="466" t="s">
        <v>2302</v>
      </c>
      <c r="E92" s="17"/>
      <c r="F92" s="16"/>
      <c r="G92" s="17" t="s">
        <v>2070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2160</v>
      </c>
    </row>
    <row r="93" spans="1:20" s="21" customFormat="1" ht="15" customHeight="1" x14ac:dyDescent="0.2">
      <c r="A93" s="179" t="s">
        <v>2086</v>
      </c>
      <c r="B93" s="17">
        <v>119525</v>
      </c>
      <c r="C93" s="365">
        <v>721937</v>
      </c>
      <c r="D93" s="466" t="s">
        <v>2302</v>
      </c>
      <c r="E93" s="17"/>
      <c r="F93" s="16"/>
      <c r="G93" s="17" t="s">
        <v>2070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2160</v>
      </c>
    </row>
    <row r="94" spans="1:20" s="21" customFormat="1" ht="15" customHeight="1" x14ac:dyDescent="0.2">
      <c r="A94" s="179" t="s">
        <v>2086</v>
      </c>
      <c r="B94" s="134"/>
      <c r="C94" s="366">
        <v>726243</v>
      </c>
      <c r="D94" s="466" t="s">
        <v>2302</v>
      </c>
      <c r="E94" s="17"/>
      <c r="F94" s="16"/>
      <c r="G94" s="17" t="s">
        <v>2070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2160</v>
      </c>
    </row>
    <row r="95" spans="1:20" s="21" customFormat="1" ht="15" customHeight="1" x14ac:dyDescent="0.2">
      <c r="A95" s="179" t="s">
        <v>2086</v>
      </c>
      <c r="B95" s="134"/>
      <c r="C95" s="365">
        <v>733875</v>
      </c>
      <c r="D95" s="466" t="s">
        <v>2302</v>
      </c>
      <c r="E95" s="17"/>
      <c r="F95" s="16"/>
      <c r="G95" s="17" t="s">
        <v>2070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1189</v>
      </c>
    </row>
    <row r="96" spans="1:20" s="21" customFormat="1" ht="15" customHeight="1" x14ac:dyDescent="0.2">
      <c r="A96" s="179" t="s">
        <v>2086</v>
      </c>
      <c r="B96" s="134"/>
      <c r="C96" s="365">
        <v>734734</v>
      </c>
      <c r="D96" s="466" t="s">
        <v>2302</v>
      </c>
      <c r="E96" s="17"/>
      <c r="F96" s="16"/>
      <c r="G96" s="17" t="s">
        <v>2070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2160</v>
      </c>
    </row>
    <row r="97" spans="1:20" s="21" customFormat="1" ht="15" customHeight="1" x14ac:dyDescent="0.2">
      <c r="A97" s="179" t="s">
        <v>2086</v>
      </c>
      <c r="B97" s="134"/>
      <c r="C97" s="365">
        <v>734949</v>
      </c>
      <c r="D97" s="466" t="s">
        <v>2302</v>
      </c>
      <c r="E97" s="17"/>
      <c r="F97" s="16"/>
      <c r="G97" s="17" t="s">
        <v>2070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2069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1127</v>
      </c>
      <c r="E98" s="17"/>
      <c r="F98" s="38" t="s">
        <v>988</v>
      </c>
      <c r="G98" s="10" t="s">
        <v>990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1085</v>
      </c>
    </row>
    <row r="99" spans="1:20" s="21" customFormat="1" ht="15" customHeight="1" x14ac:dyDescent="0.2">
      <c r="A99" s="315" t="s">
        <v>2087</v>
      </c>
      <c r="B99" s="17">
        <v>109778</v>
      </c>
      <c r="C99" s="318">
        <v>719608</v>
      </c>
      <c r="D99" s="470" t="s">
        <v>1127</v>
      </c>
      <c r="E99" s="17"/>
      <c r="F99" s="17">
        <v>39916</v>
      </c>
      <c r="G99" s="17" t="s">
        <v>2071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1085</v>
      </c>
    </row>
    <row r="100" spans="1:20" s="21" customFormat="1" ht="15" customHeight="1" x14ac:dyDescent="0.2">
      <c r="A100" s="315" t="s">
        <v>2087</v>
      </c>
      <c r="B100" s="17"/>
      <c r="C100" s="318">
        <v>720762</v>
      </c>
      <c r="D100" s="470" t="s">
        <v>1127</v>
      </c>
      <c r="E100" s="17"/>
      <c r="F100" s="17">
        <v>39916</v>
      </c>
      <c r="G100" s="17" t="s">
        <v>2071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2160</v>
      </c>
    </row>
    <row r="101" spans="1:20" s="21" customFormat="1" ht="15" customHeight="1" x14ac:dyDescent="0.2">
      <c r="A101" s="315" t="s">
        <v>1144</v>
      </c>
      <c r="B101" s="16"/>
      <c r="C101" s="318">
        <v>731945</v>
      </c>
      <c r="D101" s="470" t="s">
        <v>1127</v>
      </c>
      <c r="E101" s="17"/>
      <c r="F101" s="38" t="s">
        <v>988</v>
      </c>
      <c r="G101" s="10" t="s">
        <v>990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976</v>
      </c>
    </row>
    <row r="102" spans="1:20" s="21" customFormat="1" ht="15" customHeight="1" x14ac:dyDescent="0.2">
      <c r="A102" s="315" t="s">
        <v>2086</v>
      </c>
      <c r="B102" s="17">
        <v>109768</v>
      </c>
      <c r="C102" s="318">
        <v>717621</v>
      </c>
      <c r="D102" s="470" t="s">
        <v>1154</v>
      </c>
      <c r="E102" s="17"/>
      <c r="F102" s="17">
        <v>22422</v>
      </c>
      <c r="G102" s="17" t="s">
        <v>916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1462</v>
      </c>
    </row>
    <row r="103" spans="1:20" s="21" customFormat="1" ht="15" customHeight="1" x14ac:dyDescent="0.2">
      <c r="A103" s="179" t="s">
        <v>2087</v>
      </c>
      <c r="B103" s="17">
        <v>113905</v>
      </c>
      <c r="C103" s="365">
        <v>721054</v>
      </c>
      <c r="D103" s="466" t="s">
        <v>2273</v>
      </c>
      <c r="E103" s="17"/>
      <c r="F103" s="16"/>
      <c r="G103" s="17" t="s">
        <v>2071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1085</v>
      </c>
    </row>
    <row r="104" spans="1:20" s="21" customFormat="1" ht="15" customHeight="1" x14ac:dyDescent="0.2">
      <c r="A104" s="179" t="s">
        <v>2087</v>
      </c>
      <c r="B104" s="17">
        <v>113902</v>
      </c>
      <c r="C104" s="365">
        <v>721206</v>
      </c>
      <c r="D104" s="466" t="s">
        <v>2273</v>
      </c>
      <c r="E104" s="17"/>
      <c r="F104" s="16"/>
      <c r="G104" s="17" t="s">
        <v>2071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976</v>
      </c>
    </row>
    <row r="105" spans="1:20" s="21" customFormat="1" ht="15" customHeight="1" x14ac:dyDescent="0.2">
      <c r="A105" s="179" t="s">
        <v>2087</v>
      </c>
      <c r="B105" s="17"/>
      <c r="C105" s="366">
        <v>722835</v>
      </c>
      <c r="D105" s="466" t="s">
        <v>2273</v>
      </c>
      <c r="E105" s="17"/>
      <c r="F105" s="16"/>
      <c r="G105" s="17" t="s">
        <v>2071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2069</v>
      </c>
    </row>
    <row r="106" spans="1:20" s="21" customFormat="1" ht="15" customHeight="1" x14ac:dyDescent="0.2">
      <c r="A106" s="179" t="s">
        <v>2087</v>
      </c>
      <c r="B106" s="17"/>
      <c r="C106" s="365">
        <v>723453</v>
      </c>
      <c r="D106" s="466" t="s">
        <v>2273</v>
      </c>
      <c r="E106" s="17"/>
      <c r="F106" s="16"/>
      <c r="G106" s="17" t="s">
        <v>2071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2069</v>
      </c>
    </row>
    <row r="107" spans="1:20" s="21" customFormat="1" ht="15" customHeight="1" x14ac:dyDescent="0.2">
      <c r="A107" s="179" t="s">
        <v>2089</v>
      </c>
      <c r="B107" s="17">
        <v>109793</v>
      </c>
      <c r="C107" s="365">
        <v>707597</v>
      </c>
      <c r="D107" s="466" t="s">
        <v>2202</v>
      </c>
      <c r="E107" s="17"/>
      <c r="F107" s="16"/>
      <c r="G107" s="267" t="s">
        <v>2099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2069</v>
      </c>
    </row>
    <row r="108" spans="1:20" s="21" customFormat="1" ht="15" customHeight="1" x14ac:dyDescent="0.2">
      <c r="A108" s="179" t="s">
        <v>2089</v>
      </c>
      <c r="B108" s="17">
        <v>109795</v>
      </c>
      <c r="C108" s="365">
        <v>707598</v>
      </c>
      <c r="D108" s="466" t="s">
        <v>2202</v>
      </c>
      <c r="E108" s="17"/>
      <c r="F108" s="16"/>
      <c r="G108" s="267" t="s">
        <v>2099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1127</v>
      </c>
    </row>
    <row r="109" spans="1:20" s="21" customFormat="1" ht="15" customHeight="1" x14ac:dyDescent="0.2">
      <c r="A109" s="315" t="s">
        <v>2086</v>
      </c>
      <c r="B109" s="17">
        <v>109799</v>
      </c>
      <c r="C109" s="318">
        <v>717836</v>
      </c>
      <c r="D109" s="470" t="s">
        <v>1129</v>
      </c>
      <c r="E109" s="17"/>
      <c r="F109" s="17">
        <v>25076</v>
      </c>
      <c r="G109" s="17" t="s">
        <v>1130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2069</v>
      </c>
    </row>
    <row r="110" spans="1:20" s="21" customFormat="1" ht="15" customHeight="1" x14ac:dyDescent="0.2">
      <c r="A110" s="179" t="s">
        <v>2086</v>
      </c>
      <c r="B110" s="17">
        <v>113908</v>
      </c>
      <c r="C110" s="365">
        <v>721405</v>
      </c>
      <c r="D110" s="466" t="s">
        <v>2301</v>
      </c>
      <c r="E110" s="17"/>
      <c r="F110" s="16"/>
      <c r="G110" s="17" t="s">
        <v>22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2069</v>
      </c>
    </row>
    <row r="111" spans="1:20" s="21" customFormat="1" ht="15" customHeight="1" x14ac:dyDescent="0.2">
      <c r="A111" s="179" t="s">
        <v>2086</v>
      </c>
      <c r="B111" s="17">
        <v>113832</v>
      </c>
      <c r="C111" s="365">
        <v>722070</v>
      </c>
      <c r="D111" s="466" t="s">
        <v>2301</v>
      </c>
      <c r="E111" s="17"/>
      <c r="F111" s="16"/>
      <c r="G111" s="17" t="s">
        <v>22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1456</v>
      </c>
    </row>
    <row r="112" spans="1:20" s="21" customFormat="1" ht="15" customHeight="1" x14ac:dyDescent="0.2">
      <c r="A112" s="179" t="s">
        <v>2086</v>
      </c>
      <c r="B112" s="17">
        <v>113827</v>
      </c>
      <c r="C112" s="365">
        <v>722179</v>
      </c>
      <c r="D112" s="466" t="s">
        <v>2301</v>
      </c>
      <c r="E112" s="321"/>
      <c r="F112" s="16"/>
      <c r="G112" s="17" t="s">
        <v>22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1175</v>
      </c>
    </row>
    <row r="113" spans="1:20" s="21" customFormat="1" ht="15" customHeight="1" x14ac:dyDescent="0.2">
      <c r="A113" s="179" t="s">
        <v>2086</v>
      </c>
      <c r="B113" s="134"/>
      <c r="C113" s="365">
        <v>704606</v>
      </c>
      <c r="D113" s="466" t="s">
        <v>2181</v>
      </c>
      <c r="E113" s="17"/>
      <c r="F113" s="16"/>
      <c r="G113" s="267" t="s">
        <v>2070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1169</v>
      </c>
    </row>
    <row r="114" spans="1:20" s="21" customFormat="1" ht="15" customHeight="1" x14ac:dyDescent="0.2">
      <c r="A114" s="179" t="s">
        <v>2086</v>
      </c>
      <c r="B114" s="134"/>
      <c r="C114" s="365">
        <v>730258</v>
      </c>
      <c r="D114" s="466" t="s">
        <v>2181</v>
      </c>
      <c r="E114" s="17"/>
      <c r="F114" s="16"/>
      <c r="G114" s="267" t="s">
        <v>2070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1169</v>
      </c>
    </row>
    <row r="115" spans="1:20" s="21" customFormat="1" ht="15" customHeight="1" x14ac:dyDescent="0.2">
      <c r="A115" s="179" t="s">
        <v>2087</v>
      </c>
      <c r="B115" s="17">
        <v>109758</v>
      </c>
      <c r="C115" s="365">
        <v>705940</v>
      </c>
      <c r="D115" s="466" t="s">
        <v>1449</v>
      </c>
      <c r="E115" s="17"/>
      <c r="F115" s="16"/>
      <c r="G115" s="267" t="s">
        <v>2064</v>
      </c>
      <c r="H115" s="183">
        <f t="shared" si="25"/>
        <v>0</v>
      </c>
      <c r="I115" s="17">
        <f t="shared" si="26"/>
        <v>0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641</v>
      </c>
    </row>
    <row r="116" spans="1:20" s="21" customFormat="1" ht="15" customHeight="1" x14ac:dyDescent="0.2">
      <c r="A116" s="315" t="s">
        <v>2086</v>
      </c>
      <c r="B116" s="17">
        <v>109835</v>
      </c>
      <c r="C116" s="318">
        <v>716865</v>
      </c>
      <c r="D116" s="470" t="s">
        <v>1131</v>
      </c>
      <c r="E116" s="17"/>
      <c r="F116" s="17">
        <v>29707</v>
      </c>
      <c r="G116" s="17" t="s">
        <v>1116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976</v>
      </c>
    </row>
    <row r="117" spans="1:20" s="21" customFormat="1" ht="15" customHeight="1" x14ac:dyDescent="0.2">
      <c r="A117" s="179" t="s">
        <v>2086</v>
      </c>
      <c r="B117" s="17">
        <v>109746</v>
      </c>
      <c r="C117" s="365">
        <v>701212</v>
      </c>
      <c r="D117" s="466" t="s">
        <v>2183</v>
      </c>
      <c r="E117" s="17"/>
      <c r="F117" s="16"/>
      <c r="G117" s="267" t="s">
        <v>2066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976</v>
      </c>
    </row>
    <row r="118" spans="1:20" s="21" customFormat="1" ht="15" customHeight="1" x14ac:dyDescent="0.2">
      <c r="A118" s="179" t="s">
        <v>2086</v>
      </c>
      <c r="B118" s="134"/>
      <c r="C118" s="365">
        <v>730379</v>
      </c>
      <c r="D118" s="466" t="s">
        <v>2183</v>
      </c>
      <c r="E118" s="17"/>
      <c r="F118" s="16"/>
      <c r="G118" s="267" t="s">
        <v>2066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1169</v>
      </c>
    </row>
    <row r="119" spans="1:20" s="21" customFormat="1" ht="15" customHeight="1" x14ac:dyDescent="0.2">
      <c r="A119" s="315" t="s">
        <v>2087</v>
      </c>
      <c r="B119" s="17">
        <v>109780</v>
      </c>
      <c r="C119" s="318">
        <v>723266</v>
      </c>
      <c r="D119" s="470" t="s">
        <v>1132</v>
      </c>
      <c r="E119" s="17"/>
      <c r="F119" s="17">
        <v>30953</v>
      </c>
      <c r="G119" s="17" t="s">
        <v>912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2160</v>
      </c>
    </row>
    <row r="120" spans="1:20" s="21" customFormat="1" ht="15" customHeight="1" x14ac:dyDescent="0.2">
      <c r="A120" s="315" t="s">
        <v>2087</v>
      </c>
      <c r="B120" s="17"/>
      <c r="C120" s="318">
        <v>719029</v>
      </c>
      <c r="D120" s="470" t="s">
        <v>1133</v>
      </c>
      <c r="E120" s="17"/>
      <c r="F120" s="17">
        <v>30953</v>
      </c>
      <c r="G120" s="17" t="s">
        <v>912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1156</v>
      </c>
    </row>
    <row r="121" spans="1:20" s="21" customFormat="1" ht="15" customHeight="1" x14ac:dyDescent="0.2">
      <c r="A121" s="315" t="s">
        <v>2087</v>
      </c>
      <c r="B121" s="17"/>
      <c r="C121" s="318">
        <v>719157</v>
      </c>
      <c r="D121" s="470" t="s">
        <v>1133</v>
      </c>
      <c r="E121" s="17"/>
      <c r="F121" s="17">
        <v>30953</v>
      </c>
      <c r="G121" s="17" t="s">
        <v>912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1135</v>
      </c>
    </row>
    <row r="122" spans="1:20" s="21" customFormat="1" ht="15" customHeight="1" x14ac:dyDescent="0.2">
      <c r="A122" s="315" t="s">
        <v>2087</v>
      </c>
      <c r="B122" s="17"/>
      <c r="C122" s="318">
        <v>723794</v>
      </c>
      <c r="D122" s="470" t="s">
        <v>1133</v>
      </c>
      <c r="E122" s="17"/>
      <c r="F122" s="17">
        <v>30953</v>
      </c>
      <c r="G122" s="17" t="s">
        <v>912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1131</v>
      </c>
    </row>
    <row r="123" spans="1:20" s="21" customFormat="1" ht="15" customHeight="1" x14ac:dyDescent="0.2">
      <c r="A123" s="315" t="s">
        <v>1134</v>
      </c>
      <c r="B123" s="17"/>
      <c r="C123" s="318">
        <v>732296</v>
      </c>
      <c r="D123" s="470" t="s">
        <v>1133</v>
      </c>
      <c r="E123" s="17"/>
      <c r="F123" s="17">
        <v>30953</v>
      </c>
      <c r="G123" s="17" t="s">
        <v>912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2069</v>
      </c>
    </row>
    <row r="124" spans="1:20" s="21" customFormat="1" ht="15" customHeight="1" x14ac:dyDescent="0.2">
      <c r="A124" s="315" t="s">
        <v>1134</v>
      </c>
      <c r="B124" s="17"/>
      <c r="C124" s="318">
        <v>734272</v>
      </c>
      <c r="D124" s="470" t="s">
        <v>1133</v>
      </c>
      <c r="E124" s="17"/>
      <c r="F124" s="17">
        <v>30953</v>
      </c>
      <c r="G124" s="17" t="s">
        <v>912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2069</v>
      </c>
    </row>
    <row r="125" spans="1:20" s="21" customFormat="1" ht="15" customHeight="1" x14ac:dyDescent="0.2">
      <c r="A125" s="361" t="s">
        <v>2087</v>
      </c>
      <c r="B125" s="17">
        <v>110379</v>
      </c>
      <c r="C125" s="364">
        <v>716781</v>
      </c>
      <c r="D125" s="471" t="s">
        <v>1135</v>
      </c>
      <c r="E125" s="17"/>
      <c r="F125" s="17">
        <v>31418</v>
      </c>
      <c r="G125" s="536" t="s">
        <v>1140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1180</v>
      </c>
    </row>
    <row r="126" spans="1:20" s="21" customFormat="1" ht="15" customHeight="1" x14ac:dyDescent="0.2">
      <c r="A126" s="315" t="s">
        <v>2086</v>
      </c>
      <c r="B126" s="17">
        <v>109802</v>
      </c>
      <c r="C126" s="318">
        <v>720229</v>
      </c>
      <c r="D126" s="470" t="s">
        <v>1141</v>
      </c>
      <c r="E126" s="17"/>
      <c r="F126" s="17">
        <v>30656</v>
      </c>
      <c r="G126" s="17" t="s">
        <v>912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2069</v>
      </c>
    </row>
    <row r="127" spans="1:20" s="21" customFormat="1" ht="15" customHeight="1" x14ac:dyDescent="0.2">
      <c r="A127" s="315" t="s">
        <v>2086</v>
      </c>
      <c r="B127" s="17">
        <v>113775</v>
      </c>
      <c r="C127" s="318">
        <v>723319</v>
      </c>
      <c r="D127" s="470" t="s">
        <v>1141</v>
      </c>
      <c r="E127" s="17"/>
      <c r="F127" s="17">
        <v>30656</v>
      </c>
      <c r="G127" s="17" t="s">
        <v>912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2244</v>
      </c>
    </row>
    <row r="128" spans="1:20" s="21" customFormat="1" ht="15" customHeight="1" x14ac:dyDescent="0.2">
      <c r="A128" s="315" t="s">
        <v>2086</v>
      </c>
      <c r="B128" s="17">
        <v>113775</v>
      </c>
      <c r="C128" s="318">
        <v>736071</v>
      </c>
      <c r="D128" s="470" t="s">
        <v>1141</v>
      </c>
      <c r="E128" s="17"/>
      <c r="F128" s="17">
        <v>30656</v>
      </c>
      <c r="G128" s="17" t="s">
        <v>912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2069</v>
      </c>
    </row>
    <row r="129" spans="1:20" s="21" customFormat="1" ht="15" customHeight="1" x14ac:dyDescent="0.2">
      <c r="A129" s="179" t="s">
        <v>2086</v>
      </c>
      <c r="B129" s="17"/>
      <c r="C129" s="365">
        <v>718234</v>
      </c>
      <c r="D129" s="466" t="s">
        <v>2256</v>
      </c>
      <c r="E129" s="17"/>
      <c r="F129" s="16"/>
      <c r="G129" s="267" t="s">
        <v>2070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1161</v>
      </c>
    </row>
    <row r="130" spans="1:20" s="21" customFormat="1" ht="15" customHeight="1" x14ac:dyDescent="0.2">
      <c r="A130" s="179" t="s">
        <v>2086</v>
      </c>
      <c r="B130" s="17">
        <v>109811</v>
      </c>
      <c r="C130" s="365">
        <v>718948</v>
      </c>
      <c r="D130" s="466" t="s">
        <v>2256</v>
      </c>
      <c r="E130" s="17"/>
      <c r="F130" s="16"/>
      <c r="G130" s="267" t="s">
        <v>2070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2069</v>
      </c>
    </row>
    <row r="131" spans="1:20" s="21" customFormat="1" ht="15" customHeight="1" x14ac:dyDescent="0.2">
      <c r="A131" s="179" t="s">
        <v>2086</v>
      </c>
      <c r="B131" s="134"/>
      <c r="C131" s="365">
        <v>733817</v>
      </c>
      <c r="D131" s="466" t="s">
        <v>10</v>
      </c>
      <c r="E131" s="38"/>
      <c r="F131" s="10"/>
      <c r="G131" s="267" t="s">
        <v>2067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2246</v>
      </c>
    </row>
    <row r="132" spans="1:20" s="21" customFormat="1" ht="15" customHeight="1" x14ac:dyDescent="0.2">
      <c r="A132" s="179" t="s">
        <v>2086</v>
      </c>
      <c r="B132" s="134"/>
      <c r="C132" s="366">
        <v>736139</v>
      </c>
      <c r="D132" s="466" t="s">
        <v>10</v>
      </c>
      <c r="E132" s="38"/>
      <c r="F132" s="10"/>
      <c r="G132" s="267" t="s">
        <v>2067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1105</v>
      </c>
      <c r="S132" s="365">
        <v>717457</v>
      </c>
      <c r="T132" s="466" t="s">
        <v>2246</v>
      </c>
    </row>
    <row r="133" spans="1:20" s="21" customFormat="1" ht="15" customHeight="1" x14ac:dyDescent="0.2">
      <c r="A133" s="179" t="s">
        <v>2086</v>
      </c>
      <c r="B133" s="17"/>
      <c r="C133" s="365">
        <v>703738</v>
      </c>
      <c r="D133" s="466" t="s">
        <v>2187</v>
      </c>
      <c r="E133" s="38"/>
      <c r="F133" s="10"/>
      <c r="G133" s="267" t="s">
        <v>16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2248</v>
      </c>
    </row>
    <row r="134" spans="1:20" s="21" customFormat="1" ht="15" customHeight="1" x14ac:dyDescent="0.2">
      <c r="A134" s="179" t="s">
        <v>2086</v>
      </c>
      <c r="B134" s="17">
        <v>113829</v>
      </c>
      <c r="C134" s="365">
        <v>722101</v>
      </c>
      <c r="D134" s="695" t="s">
        <v>1940</v>
      </c>
      <c r="E134" s="466" t="s">
        <v>2307</v>
      </c>
      <c r="F134" s="16"/>
      <c r="G134" s="267" t="s">
        <v>2070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1128</v>
      </c>
    </row>
    <row r="135" spans="1:20" s="21" customFormat="1" ht="15" customHeight="1" x14ac:dyDescent="0.2">
      <c r="A135" s="315" t="s">
        <v>2086</v>
      </c>
      <c r="B135" s="17">
        <v>109803</v>
      </c>
      <c r="C135" s="318">
        <v>731657</v>
      </c>
      <c r="D135" s="466" t="s">
        <v>2145</v>
      </c>
      <c r="E135" s="17"/>
      <c r="F135" s="17">
        <v>30951</v>
      </c>
      <c r="G135" s="267" t="s">
        <v>2067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2246</v>
      </c>
    </row>
    <row r="136" spans="1:20" s="21" customFormat="1" ht="15" customHeight="1" x14ac:dyDescent="0.2">
      <c r="A136" s="179" t="s">
        <v>2086</v>
      </c>
      <c r="B136" s="17">
        <v>113922</v>
      </c>
      <c r="C136" s="365">
        <v>720583</v>
      </c>
      <c r="D136" s="466" t="s">
        <v>2145</v>
      </c>
      <c r="E136" s="17"/>
      <c r="F136" s="16"/>
      <c r="G136" s="267" t="s">
        <v>2067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2069</v>
      </c>
    </row>
    <row r="137" spans="1:20" s="21" customFormat="1" ht="15" customHeight="1" x14ac:dyDescent="0.2">
      <c r="A137" s="179" t="s">
        <v>2086</v>
      </c>
      <c r="B137" s="17">
        <v>109784</v>
      </c>
      <c r="C137" s="365">
        <v>722238</v>
      </c>
      <c r="D137" s="466" t="s">
        <v>2145</v>
      </c>
      <c r="E137" s="17"/>
      <c r="F137" s="16"/>
      <c r="G137" s="267" t="s">
        <v>2067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2142</v>
      </c>
    </row>
    <row r="138" spans="1:20" s="21" customFormat="1" ht="15" customHeight="1" x14ac:dyDescent="0.2">
      <c r="A138" s="179" t="s">
        <v>2086</v>
      </c>
      <c r="B138" s="17">
        <v>113626</v>
      </c>
      <c r="C138" s="437">
        <v>722443</v>
      </c>
      <c r="D138" s="466" t="s">
        <v>2145</v>
      </c>
      <c r="E138" s="17"/>
      <c r="F138" s="16"/>
      <c r="G138" s="267" t="s">
        <v>2067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2069</v>
      </c>
    </row>
    <row r="139" spans="1:20" s="21" customFormat="1" ht="15" customHeight="1" x14ac:dyDescent="0.2">
      <c r="A139" s="179" t="s">
        <v>2086</v>
      </c>
      <c r="B139" s="17">
        <v>113626</v>
      </c>
      <c r="C139" s="365">
        <v>722444</v>
      </c>
      <c r="D139" s="466" t="s">
        <v>2145</v>
      </c>
      <c r="E139" s="17"/>
      <c r="F139" s="16"/>
      <c r="G139" s="267" t="s">
        <v>2067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1129</v>
      </c>
    </row>
    <row r="140" spans="1:20" s="21" customFormat="1" ht="15" customHeight="1" x14ac:dyDescent="0.2">
      <c r="A140" s="179" t="s">
        <v>2086</v>
      </c>
      <c r="B140" s="17">
        <v>113885</v>
      </c>
      <c r="C140" s="365">
        <v>722897</v>
      </c>
      <c r="D140" s="466" t="s">
        <v>2145</v>
      </c>
      <c r="E140" s="17"/>
      <c r="F140" s="16"/>
      <c r="G140" s="267" t="s">
        <v>2067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2251</v>
      </c>
    </row>
    <row r="141" spans="1:20" s="21" customFormat="1" ht="15" customHeight="1" x14ac:dyDescent="0.2">
      <c r="A141" s="179" t="s">
        <v>2086</v>
      </c>
      <c r="B141" s="17">
        <v>119527</v>
      </c>
      <c r="C141" s="365">
        <v>722988</v>
      </c>
      <c r="D141" s="466" t="s">
        <v>2145</v>
      </c>
      <c r="E141" s="17"/>
      <c r="F141" s="16"/>
      <c r="G141" s="267" t="s">
        <v>2067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2253</v>
      </c>
    </row>
    <row r="142" spans="1:20" s="21" customFormat="1" ht="15" customHeight="1" x14ac:dyDescent="0.2">
      <c r="A142" s="179" t="s">
        <v>2086</v>
      </c>
      <c r="B142" s="17"/>
      <c r="C142" s="365">
        <v>723973</v>
      </c>
      <c r="D142" s="466" t="s">
        <v>2145</v>
      </c>
      <c r="E142" s="17"/>
      <c r="F142" s="16"/>
      <c r="G142" s="267" t="s">
        <v>2067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2253</v>
      </c>
    </row>
    <row r="143" spans="1:20" s="21" customFormat="1" ht="15" customHeight="1" x14ac:dyDescent="0.2">
      <c r="A143" s="179" t="s">
        <v>2086</v>
      </c>
      <c r="B143" s="17"/>
      <c r="C143" s="365">
        <v>727682</v>
      </c>
      <c r="D143" s="466" t="s">
        <v>2145</v>
      </c>
      <c r="E143" s="17"/>
      <c r="F143" s="16"/>
      <c r="G143" s="267" t="s">
        <v>2067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23</v>
      </c>
    </row>
    <row r="144" spans="1:20" s="21" customFormat="1" ht="15" customHeight="1" x14ac:dyDescent="0.2">
      <c r="A144" s="179" t="s">
        <v>2086</v>
      </c>
      <c r="B144" s="134"/>
      <c r="C144" s="365">
        <v>730098</v>
      </c>
      <c r="D144" s="466" t="s">
        <v>2145</v>
      </c>
      <c r="E144" s="17"/>
      <c r="F144" s="16"/>
      <c r="G144" s="267" t="s">
        <v>2067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2253</v>
      </c>
    </row>
    <row r="145" spans="1:20" s="21" customFormat="1" ht="15" customHeight="1" x14ac:dyDescent="0.2">
      <c r="A145" s="179" t="s">
        <v>2086</v>
      </c>
      <c r="B145" s="134"/>
      <c r="C145" s="366">
        <v>736118</v>
      </c>
      <c r="D145" s="751" t="s">
        <v>2145</v>
      </c>
      <c r="E145" s="17"/>
      <c r="F145" s="16"/>
      <c r="G145" s="267" t="s">
        <v>2067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2253</v>
      </c>
    </row>
    <row r="146" spans="1:20" s="21" customFormat="1" ht="15" customHeight="1" x14ac:dyDescent="0.2">
      <c r="A146" s="179" t="s">
        <v>2086</v>
      </c>
      <c r="B146" s="17"/>
      <c r="C146" s="365">
        <v>727607</v>
      </c>
      <c r="D146" s="466" t="s">
        <v>2161</v>
      </c>
      <c r="E146" s="17"/>
      <c r="F146" s="16"/>
      <c r="G146" s="267" t="s">
        <v>2066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2069</v>
      </c>
    </row>
    <row r="147" spans="1:20" s="21" customFormat="1" ht="15" customHeight="1" x14ac:dyDescent="0.2">
      <c r="A147" s="179" t="s">
        <v>2086</v>
      </c>
      <c r="B147" s="75">
        <v>113632</v>
      </c>
      <c r="C147" s="365">
        <v>706480</v>
      </c>
      <c r="D147" s="476" t="s">
        <v>1931</v>
      </c>
      <c r="E147" s="476" t="s">
        <v>2201</v>
      </c>
      <c r="F147" s="187" t="s">
        <v>2331</v>
      </c>
      <c r="G147" s="267" t="s">
        <v>2099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2069</v>
      </c>
    </row>
    <row r="148" spans="1:20" s="21" customFormat="1" ht="15" customHeight="1" x14ac:dyDescent="0.2">
      <c r="A148" s="179" t="s">
        <v>2086</v>
      </c>
      <c r="B148" s="134"/>
      <c r="C148" s="365">
        <v>734237</v>
      </c>
      <c r="D148" s="466" t="s">
        <v>12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2253</v>
      </c>
    </row>
    <row r="149" spans="1:20" s="21" customFormat="1" ht="15" customHeight="1" x14ac:dyDescent="0.2">
      <c r="A149" s="315" t="s">
        <v>2086</v>
      </c>
      <c r="B149" s="17">
        <v>109762</v>
      </c>
      <c r="C149" s="318">
        <v>712686</v>
      </c>
      <c r="D149" s="369" t="s">
        <v>976</v>
      </c>
      <c r="E149" s="17"/>
      <c r="F149" s="17">
        <v>63690</v>
      </c>
      <c r="G149" s="17" t="s">
        <v>2064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976</v>
      </c>
    </row>
    <row r="150" spans="1:20" s="21" customFormat="1" ht="15" customHeight="1" x14ac:dyDescent="0.2">
      <c r="A150" s="315" t="s">
        <v>2086</v>
      </c>
      <c r="B150" s="17">
        <v>113790</v>
      </c>
      <c r="C150" s="318">
        <v>712935</v>
      </c>
      <c r="D150" s="369" t="s">
        <v>976</v>
      </c>
      <c r="E150" s="17"/>
      <c r="F150" s="17">
        <v>63690</v>
      </c>
      <c r="G150" s="17" t="s">
        <v>2064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2253</v>
      </c>
    </row>
    <row r="151" spans="1:20" s="21" customFormat="1" ht="15" customHeight="1" x14ac:dyDescent="0.2">
      <c r="A151" s="315" t="s">
        <v>2086</v>
      </c>
      <c r="B151" s="17">
        <v>113791</v>
      </c>
      <c r="C151" s="318">
        <v>713942</v>
      </c>
      <c r="D151" s="369" t="s">
        <v>976</v>
      </c>
      <c r="E151" s="17"/>
      <c r="F151" s="17">
        <v>63690</v>
      </c>
      <c r="G151" s="17" t="s">
        <v>2064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1164</v>
      </c>
    </row>
    <row r="152" spans="1:20" s="21" customFormat="1" ht="15" customHeight="1" x14ac:dyDescent="0.2">
      <c r="A152" s="315" t="s">
        <v>2086</v>
      </c>
      <c r="B152" s="17">
        <v>113792</v>
      </c>
      <c r="C152" s="318">
        <v>716096</v>
      </c>
      <c r="D152" s="369" t="s">
        <v>976</v>
      </c>
      <c r="E152" s="17"/>
      <c r="F152" s="17">
        <v>63690</v>
      </c>
      <c r="G152" s="17" t="s">
        <v>2064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23</v>
      </c>
    </row>
    <row r="153" spans="1:20" s="21" customFormat="1" ht="15" customHeight="1" x14ac:dyDescent="0.2">
      <c r="A153" s="315" t="s">
        <v>2086</v>
      </c>
      <c r="B153" s="17"/>
      <c r="C153" s="318">
        <v>717753</v>
      </c>
      <c r="D153" s="369" t="s">
        <v>976</v>
      </c>
      <c r="E153" s="17"/>
      <c r="F153" s="17">
        <v>63690</v>
      </c>
      <c r="G153" s="17" t="s">
        <v>2064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2256</v>
      </c>
    </row>
    <row r="154" spans="1:20" s="21" customFormat="1" ht="15" customHeight="1" x14ac:dyDescent="0.2">
      <c r="A154" s="315" t="s">
        <v>2086</v>
      </c>
      <c r="B154" s="17">
        <v>113794</v>
      </c>
      <c r="C154" s="318">
        <v>717951</v>
      </c>
      <c r="D154" s="369" t="s">
        <v>976</v>
      </c>
      <c r="E154" s="17"/>
      <c r="F154" s="17">
        <v>63690</v>
      </c>
      <c r="G154" s="17" t="s">
        <v>2064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2088</v>
      </c>
    </row>
    <row r="155" spans="1:20" s="21" customFormat="1" ht="15" customHeight="1" x14ac:dyDescent="0.2">
      <c r="A155" s="315" t="s">
        <v>2087</v>
      </c>
      <c r="B155" s="17">
        <v>119529</v>
      </c>
      <c r="C155" s="318">
        <v>730081</v>
      </c>
      <c r="D155" s="470" t="s">
        <v>2091</v>
      </c>
      <c r="E155" s="17"/>
      <c r="F155" s="17">
        <v>37823</v>
      </c>
      <c r="G155" s="17" t="s">
        <v>2066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2069</v>
      </c>
    </row>
    <row r="156" spans="1:20" s="21" customFormat="1" ht="15" customHeight="1" x14ac:dyDescent="0.2">
      <c r="A156" s="315" t="s">
        <v>2087</v>
      </c>
      <c r="B156" s="17">
        <v>109781</v>
      </c>
      <c r="C156" s="318">
        <v>730681</v>
      </c>
      <c r="D156" s="470" t="s">
        <v>2091</v>
      </c>
      <c r="E156" s="17"/>
      <c r="F156" s="17">
        <v>37823</v>
      </c>
      <c r="G156" s="17" t="s">
        <v>2066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1119</v>
      </c>
    </row>
    <row r="157" spans="1:20" s="21" customFormat="1" ht="15" customHeight="1" x14ac:dyDescent="0.2">
      <c r="A157" s="315" t="s">
        <v>1134</v>
      </c>
      <c r="B157" s="16">
        <v>137932</v>
      </c>
      <c r="C157" s="318">
        <v>730069</v>
      </c>
      <c r="D157" s="369" t="s">
        <v>1142</v>
      </c>
      <c r="E157" s="17"/>
      <c r="F157" s="38" t="s">
        <v>1143</v>
      </c>
      <c r="G157" s="10" t="s">
        <v>2066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23</v>
      </c>
    </row>
    <row r="158" spans="1:20" s="21" customFormat="1" ht="15" customHeight="1" x14ac:dyDescent="0.2">
      <c r="A158" s="179" t="s">
        <v>2086</v>
      </c>
      <c r="B158" s="134"/>
      <c r="C158" s="365">
        <v>717889</v>
      </c>
      <c r="D158" s="485" t="s">
        <v>23</v>
      </c>
      <c r="E158" s="159"/>
      <c r="F158" s="359"/>
      <c r="G158" s="457" t="s">
        <v>1023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2069</v>
      </c>
    </row>
    <row r="159" spans="1:20" s="21" customFormat="1" ht="15" customHeight="1" x14ac:dyDescent="0.2">
      <c r="A159" s="179" t="s">
        <v>2086</v>
      </c>
      <c r="B159" s="134"/>
      <c r="C159" s="365">
        <v>718180</v>
      </c>
      <c r="D159" s="485" t="s">
        <v>23</v>
      </c>
      <c r="E159" s="159"/>
      <c r="F159" s="359"/>
      <c r="G159" s="457" t="s">
        <v>1023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2251</v>
      </c>
    </row>
    <row r="160" spans="1:20" s="21" customFormat="1" ht="15" customHeight="1" x14ac:dyDescent="0.2">
      <c r="A160" s="179" t="s">
        <v>2086</v>
      </c>
      <c r="B160" s="134"/>
      <c r="C160" s="365">
        <v>718431</v>
      </c>
      <c r="D160" s="485" t="s">
        <v>23</v>
      </c>
      <c r="E160" s="159"/>
      <c r="F160" s="359"/>
      <c r="G160" s="457" t="s">
        <v>1023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1156</v>
      </c>
    </row>
    <row r="161" spans="1:20" s="21" customFormat="1" ht="15" customHeight="1" x14ac:dyDescent="0.2">
      <c r="A161" s="179" t="s">
        <v>2086</v>
      </c>
      <c r="B161" s="134"/>
      <c r="C161" s="365">
        <v>718641</v>
      </c>
      <c r="D161" s="485" t="s">
        <v>23</v>
      </c>
      <c r="E161" s="159"/>
      <c r="F161" s="359"/>
      <c r="G161" s="457" t="s">
        <v>1023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23</v>
      </c>
    </row>
    <row r="162" spans="1:20" s="21" customFormat="1" ht="15" customHeight="1" x14ac:dyDescent="0.2">
      <c r="A162" s="179" t="s">
        <v>2086</v>
      </c>
      <c r="B162" s="134"/>
      <c r="C162" s="365">
        <v>719038</v>
      </c>
      <c r="D162" s="485" t="s">
        <v>23</v>
      </c>
      <c r="E162" s="159"/>
      <c r="F162" s="359"/>
      <c r="G162" s="457" t="s">
        <v>1023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2251</v>
      </c>
    </row>
    <row r="163" spans="1:20" s="21" customFormat="1" ht="15" customHeight="1" x14ac:dyDescent="0.2">
      <c r="A163" s="179" t="s">
        <v>2086</v>
      </c>
      <c r="B163" s="134"/>
      <c r="C163" s="365">
        <v>719730</v>
      </c>
      <c r="D163" s="485" t="s">
        <v>23</v>
      </c>
      <c r="E163" s="159"/>
      <c r="F163" s="359"/>
      <c r="G163" s="457" t="s">
        <v>1023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1115</v>
      </c>
    </row>
    <row r="164" spans="1:20" s="21" customFormat="1" ht="15" customHeight="1" x14ac:dyDescent="0.2">
      <c r="A164" s="179" t="s">
        <v>2086</v>
      </c>
      <c r="B164" s="134"/>
      <c r="C164" s="365">
        <v>719739</v>
      </c>
      <c r="D164" s="485" t="s">
        <v>23</v>
      </c>
      <c r="E164" s="159"/>
      <c r="F164" s="359"/>
      <c r="G164" s="457" t="s">
        <v>1023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2069</v>
      </c>
    </row>
    <row r="165" spans="1:20" s="21" customFormat="1" ht="15" customHeight="1" x14ac:dyDescent="0.2">
      <c r="A165" s="179" t="s">
        <v>2086</v>
      </c>
      <c r="B165" s="134"/>
      <c r="C165" s="365">
        <v>720484</v>
      </c>
      <c r="D165" s="485" t="s">
        <v>23</v>
      </c>
      <c r="E165" s="159"/>
      <c r="F165" s="359"/>
      <c r="G165" s="457" t="s">
        <v>1023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1456</v>
      </c>
    </row>
    <row r="166" spans="1:20" s="21" customFormat="1" ht="15" customHeight="1" x14ac:dyDescent="0.2">
      <c r="A166" s="179" t="s">
        <v>2086</v>
      </c>
      <c r="B166" s="134"/>
      <c r="C166" s="365">
        <v>720677</v>
      </c>
      <c r="D166" s="485" t="s">
        <v>23</v>
      </c>
      <c r="E166" s="159"/>
      <c r="F166" s="359"/>
      <c r="G166" s="457" t="s">
        <v>1023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2256</v>
      </c>
    </row>
    <row r="167" spans="1:20" s="21" customFormat="1" ht="15" customHeight="1" x14ac:dyDescent="0.2">
      <c r="A167" s="179" t="s">
        <v>2086</v>
      </c>
      <c r="B167" s="134"/>
      <c r="C167" s="365">
        <v>722278</v>
      </c>
      <c r="D167" s="485" t="s">
        <v>23</v>
      </c>
      <c r="E167" s="159"/>
      <c r="F167" s="359"/>
      <c r="G167" s="457" t="s">
        <v>1023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2069</v>
      </c>
    </row>
    <row r="168" spans="1:20" s="21" customFormat="1" ht="15" customHeight="1" x14ac:dyDescent="0.2">
      <c r="A168" s="179" t="s">
        <v>2086</v>
      </c>
      <c r="B168" s="134"/>
      <c r="C168" s="365">
        <v>722279</v>
      </c>
      <c r="D168" s="485" t="s">
        <v>23</v>
      </c>
      <c r="E168" s="159"/>
      <c r="F168" s="359"/>
      <c r="G168" s="457" t="s">
        <v>1023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1133</v>
      </c>
    </row>
    <row r="169" spans="1:20" s="21" customFormat="1" ht="15" customHeight="1" x14ac:dyDescent="0.2">
      <c r="A169" s="179" t="s">
        <v>2086</v>
      </c>
      <c r="B169" s="134"/>
      <c r="C169" s="365">
        <v>722377</v>
      </c>
      <c r="D169" s="485" t="s">
        <v>23</v>
      </c>
      <c r="E169" s="159"/>
      <c r="F169" s="359"/>
      <c r="G169" s="457" t="s">
        <v>1023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23</v>
      </c>
    </row>
    <row r="170" spans="1:20" s="21" customFormat="1" ht="15" customHeight="1" x14ac:dyDescent="0.2">
      <c r="A170" s="179" t="s">
        <v>2086</v>
      </c>
      <c r="B170" s="134"/>
      <c r="C170" s="365">
        <v>723662</v>
      </c>
      <c r="D170" s="485" t="s">
        <v>23</v>
      </c>
      <c r="E170" s="159"/>
      <c r="F170" s="359"/>
      <c r="G170" s="457" t="s">
        <v>1023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659</v>
      </c>
    </row>
    <row r="171" spans="1:20" s="21" customFormat="1" ht="15" customHeight="1" x14ac:dyDescent="0.2">
      <c r="A171" s="179" t="s">
        <v>2086</v>
      </c>
      <c r="B171" s="134"/>
      <c r="C171" s="365">
        <v>724326</v>
      </c>
      <c r="D171" s="485" t="s">
        <v>23</v>
      </c>
      <c r="E171" s="159"/>
      <c r="F171" s="359"/>
      <c r="G171" s="457" t="s">
        <v>1023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1456</v>
      </c>
    </row>
    <row r="172" spans="1:20" s="21" customFormat="1" ht="15" customHeight="1" x14ac:dyDescent="0.2">
      <c r="A172" s="179" t="s">
        <v>2086</v>
      </c>
      <c r="B172" s="134"/>
      <c r="C172" s="365">
        <v>724831</v>
      </c>
      <c r="D172" s="485" t="s">
        <v>23</v>
      </c>
      <c r="E172" s="159"/>
      <c r="F172" s="359"/>
      <c r="G172" s="457" t="s">
        <v>1023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1133</v>
      </c>
    </row>
    <row r="173" spans="1:20" s="21" customFormat="1" ht="15" customHeight="1" x14ac:dyDescent="0.2">
      <c r="A173" s="179" t="s">
        <v>2086</v>
      </c>
      <c r="B173" s="134"/>
      <c r="C173" s="365">
        <v>725156</v>
      </c>
      <c r="D173" s="485" t="s">
        <v>23</v>
      </c>
      <c r="E173" s="159"/>
      <c r="F173" s="359"/>
      <c r="G173" s="457" t="s">
        <v>1023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2142</v>
      </c>
    </row>
    <row r="174" spans="1:20" s="21" customFormat="1" ht="15" customHeight="1" x14ac:dyDescent="0.2">
      <c r="A174" s="179" t="s">
        <v>2086</v>
      </c>
      <c r="B174" s="134"/>
      <c r="C174" s="365">
        <v>726731</v>
      </c>
      <c r="D174" s="485" t="s">
        <v>23</v>
      </c>
      <c r="E174" s="159"/>
      <c r="F174" s="359"/>
      <c r="G174" s="457" t="s">
        <v>1023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2069</v>
      </c>
    </row>
    <row r="175" spans="1:20" s="21" customFormat="1" ht="15" customHeight="1" x14ac:dyDescent="0.2">
      <c r="A175" s="179" t="s">
        <v>2086</v>
      </c>
      <c r="B175" s="134"/>
      <c r="C175" s="365">
        <v>727143</v>
      </c>
      <c r="D175" s="485" t="s">
        <v>23</v>
      </c>
      <c r="E175" s="159"/>
      <c r="F175" s="359"/>
      <c r="G175" s="457" t="s">
        <v>1023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2069</v>
      </c>
    </row>
    <row r="176" spans="1:20" ht="15" customHeight="1" x14ac:dyDescent="0.2">
      <c r="A176" s="179" t="s">
        <v>2086</v>
      </c>
      <c r="B176" s="89"/>
      <c r="C176" s="365">
        <v>732214</v>
      </c>
      <c r="D176" s="485" t="s">
        <v>23</v>
      </c>
      <c r="E176" s="159"/>
      <c r="F176" s="359"/>
      <c r="G176" s="457" t="s">
        <v>1023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2142</v>
      </c>
    </row>
    <row r="177" spans="1:20" s="21" customFormat="1" ht="15" customHeight="1" x14ac:dyDescent="0.2">
      <c r="A177" s="179" t="s">
        <v>2086</v>
      </c>
      <c r="B177" s="17">
        <v>113629</v>
      </c>
      <c r="C177" s="365">
        <v>706202</v>
      </c>
      <c r="D177" s="474" t="s">
        <v>1834</v>
      </c>
      <c r="E177" s="474" t="s">
        <v>1835</v>
      </c>
      <c r="F177" s="16"/>
      <c r="G177" s="17" t="s">
        <v>2099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2069</v>
      </c>
    </row>
    <row r="178" spans="1:20" s="21" customFormat="1" ht="15" customHeight="1" x14ac:dyDescent="0.2">
      <c r="A178" s="179" t="s">
        <v>2086</v>
      </c>
      <c r="B178" s="17">
        <v>113629</v>
      </c>
      <c r="C178" s="365">
        <v>706283</v>
      </c>
      <c r="D178" s="474" t="s">
        <v>1834</v>
      </c>
      <c r="E178" s="474" t="s">
        <v>1835</v>
      </c>
      <c r="F178" s="16"/>
      <c r="G178" s="17" t="s">
        <v>2099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2269</v>
      </c>
    </row>
    <row r="179" spans="1:20" s="21" customFormat="1" ht="15" customHeight="1" x14ac:dyDescent="0.2">
      <c r="A179" s="315" t="s">
        <v>2086</v>
      </c>
      <c r="B179" s="17">
        <v>109766</v>
      </c>
      <c r="C179" s="318">
        <v>724072</v>
      </c>
      <c r="D179" s="470" t="s">
        <v>1145</v>
      </c>
      <c r="E179" s="17"/>
      <c r="F179" s="17">
        <v>41251</v>
      </c>
      <c r="G179" s="17" t="s">
        <v>1146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2261</v>
      </c>
    </row>
    <row r="180" spans="1:20" s="21" customFormat="1" ht="15" customHeight="1" x14ac:dyDescent="0.2">
      <c r="A180" s="315" t="s">
        <v>2086</v>
      </c>
      <c r="B180" s="17">
        <v>113776</v>
      </c>
      <c r="C180" s="318">
        <v>726078</v>
      </c>
      <c r="D180" s="470" t="s">
        <v>1145</v>
      </c>
      <c r="E180" s="17"/>
      <c r="F180" s="17">
        <v>41251</v>
      </c>
      <c r="G180" s="17" t="s">
        <v>1146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1157</v>
      </c>
    </row>
    <row r="181" spans="1:20" s="21" customFormat="1" ht="15" customHeight="1" x14ac:dyDescent="0.2">
      <c r="A181" s="315" t="s">
        <v>2086</v>
      </c>
      <c r="B181" s="17">
        <v>113777</v>
      </c>
      <c r="C181" s="318">
        <v>726865</v>
      </c>
      <c r="D181" s="470" t="s">
        <v>1145</v>
      </c>
      <c r="E181" s="17"/>
      <c r="F181" s="17">
        <v>41251</v>
      </c>
      <c r="G181" s="17" t="s">
        <v>1146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1179</v>
      </c>
    </row>
    <row r="182" spans="1:20" s="21" customFormat="1" ht="15" customHeight="1" x14ac:dyDescent="0.2">
      <c r="A182" s="315" t="s">
        <v>2086</v>
      </c>
      <c r="B182" s="17">
        <v>113777</v>
      </c>
      <c r="C182" s="318">
        <v>736129</v>
      </c>
      <c r="D182" s="470" t="s">
        <v>1145</v>
      </c>
      <c r="E182" s="17"/>
      <c r="F182" s="17">
        <v>41251</v>
      </c>
      <c r="G182" s="17" t="s">
        <v>1146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1179</v>
      </c>
    </row>
    <row r="183" spans="1:20" s="21" customFormat="1" ht="15" customHeight="1" x14ac:dyDescent="0.2">
      <c r="A183" s="315" t="s">
        <v>2086</v>
      </c>
      <c r="B183" s="17">
        <v>109761</v>
      </c>
      <c r="C183" s="318">
        <v>720783</v>
      </c>
      <c r="D183" s="470" t="s">
        <v>994</v>
      </c>
      <c r="E183" s="17"/>
      <c r="F183" s="17">
        <v>42103</v>
      </c>
      <c r="G183" s="17" t="s">
        <v>1116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1456</v>
      </c>
    </row>
    <row r="184" spans="1:20" s="21" customFormat="1" ht="15" customHeight="1" x14ac:dyDescent="0.2">
      <c r="A184" s="315" t="s">
        <v>2086</v>
      </c>
      <c r="B184" s="17">
        <v>113778</v>
      </c>
      <c r="C184" s="318">
        <v>721271</v>
      </c>
      <c r="D184" s="470" t="s">
        <v>994</v>
      </c>
      <c r="E184" s="17"/>
      <c r="F184" s="17">
        <v>42103</v>
      </c>
      <c r="G184" s="17" t="s">
        <v>1116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1456</v>
      </c>
    </row>
    <row r="185" spans="1:20" s="21" customFormat="1" ht="15" customHeight="1" x14ac:dyDescent="0.2">
      <c r="A185" s="315" t="s">
        <v>2086</v>
      </c>
      <c r="B185" s="17">
        <v>113779</v>
      </c>
      <c r="C185" s="318">
        <v>722153</v>
      </c>
      <c r="D185" s="470" t="s">
        <v>994</v>
      </c>
      <c r="E185" s="17"/>
      <c r="F185" s="17">
        <v>42103</v>
      </c>
      <c r="G185" s="17" t="s">
        <v>1116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2246</v>
      </c>
    </row>
    <row r="186" spans="1:20" s="21" customFormat="1" ht="15" customHeight="1" x14ac:dyDescent="0.2">
      <c r="A186" s="315" t="s">
        <v>1111</v>
      </c>
      <c r="B186" s="17"/>
      <c r="C186" s="318">
        <v>723160</v>
      </c>
      <c r="D186" s="470" t="s">
        <v>994</v>
      </c>
      <c r="E186" s="17"/>
      <c r="F186" s="17">
        <v>42103</v>
      </c>
      <c r="G186" s="17" t="s">
        <v>1116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2069</v>
      </c>
    </row>
    <row r="187" spans="1:20" s="21" customFormat="1" ht="15" customHeight="1" x14ac:dyDescent="0.2">
      <c r="A187" s="315" t="s">
        <v>2086</v>
      </c>
      <c r="B187" s="17">
        <v>113780</v>
      </c>
      <c r="C187" s="318">
        <v>723521</v>
      </c>
      <c r="D187" s="470" t="s">
        <v>994</v>
      </c>
      <c r="E187" s="17"/>
      <c r="F187" s="17">
        <v>42103</v>
      </c>
      <c r="G187" s="17" t="s">
        <v>1116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1127</v>
      </c>
    </row>
    <row r="188" spans="1:20" s="21" customFormat="1" ht="15" customHeight="1" x14ac:dyDescent="0.2">
      <c r="A188" s="315" t="s">
        <v>2086</v>
      </c>
      <c r="B188" s="17">
        <v>113780</v>
      </c>
      <c r="C188" s="318">
        <v>724642</v>
      </c>
      <c r="D188" s="470" t="s">
        <v>994</v>
      </c>
      <c r="E188" s="17"/>
      <c r="F188" s="17">
        <v>42103</v>
      </c>
      <c r="G188" s="17" t="s">
        <v>1116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1127</v>
      </c>
    </row>
    <row r="189" spans="1:20" s="21" customFormat="1" ht="15" customHeight="1" x14ac:dyDescent="0.2">
      <c r="A189" s="315" t="s">
        <v>2086</v>
      </c>
      <c r="B189" s="17">
        <v>114833</v>
      </c>
      <c r="C189" s="318">
        <v>722696</v>
      </c>
      <c r="D189" s="470" t="s">
        <v>998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1112</v>
      </c>
    </row>
    <row r="190" spans="1:20" s="21" customFormat="1" ht="15" customHeight="1" x14ac:dyDescent="0.2">
      <c r="A190" s="315" t="s">
        <v>2086</v>
      </c>
      <c r="B190" s="17">
        <v>115587</v>
      </c>
      <c r="C190" s="318">
        <v>730583</v>
      </c>
      <c r="D190" s="470" t="s">
        <v>998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23</v>
      </c>
    </row>
    <row r="191" spans="1:20" s="21" customFormat="1" ht="15" customHeight="1" x14ac:dyDescent="0.2">
      <c r="A191" s="315" t="s">
        <v>2086</v>
      </c>
      <c r="B191" s="17">
        <v>115588</v>
      </c>
      <c r="C191" s="318">
        <v>730584</v>
      </c>
      <c r="D191" s="470" t="s">
        <v>998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23</v>
      </c>
    </row>
    <row r="192" spans="1:20" s="21" customFormat="1" ht="15" customHeight="1" x14ac:dyDescent="0.2">
      <c r="A192" s="315" t="s">
        <v>2086</v>
      </c>
      <c r="B192" s="17">
        <v>115589</v>
      </c>
      <c r="C192" s="318">
        <v>731244</v>
      </c>
      <c r="D192" s="470" t="s">
        <v>998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1456</v>
      </c>
    </row>
    <row r="193" spans="1:20" s="21" customFormat="1" ht="15" customHeight="1" x14ac:dyDescent="0.2">
      <c r="A193" s="315" t="s">
        <v>2086</v>
      </c>
      <c r="B193" s="17">
        <v>115590</v>
      </c>
      <c r="C193" s="318">
        <v>733694</v>
      </c>
      <c r="D193" s="470" t="s">
        <v>998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2265</v>
      </c>
    </row>
    <row r="194" spans="1:20" s="21" customFormat="1" ht="15" customHeight="1" x14ac:dyDescent="0.2">
      <c r="A194" s="315" t="s">
        <v>2086</v>
      </c>
      <c r="B194" s="17">
        <v>115591</v>
      </c>
      <c r="C194" s="318">
        <v>734123</v>
      </c>
      <c r="D194" s="470" t="s">
        <v>998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2069</v>
      </c>
    </row>
    <row r="195" spans="1:20" s="21" customFormat="1" ht="15" customHeight="1" x14ac:dyDescent="0.2">
      <c r="A195" s="315" t="s">
        <v>2086</v>
      </c>
      <c r="B195" s="17">
        <v>109806</v>
      </c>
      <c r="C195" s="318">
        <v>722914</v>
      </c>
      <c r="D195" s="470" t="s">
        <v>1147</v>
      </c>
      <c r="E195" s="17"/>
      <c r="F195" s="17">
        <v>64794</v>
      </c>
      <c r="G195" s="17" t="s">
        <v>1148</v>
      </c>
      <c r="H195" s="183">
        <f t="shared" si="39"/>
        <v>243</v>
      </c>
      <c r="I195" s="17">
        <f t="shared" si="40"/>
        <v>265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0.26500000000000001</v>
      </c>
      <c r="N195" s="112">
        <f t="shared" si="45"/>
        <v>483.83700000000005</v>
      </c>
      <c r="O195" s="112">
        <f t="shared" si="46"/>
        <v>483.57200000000006</v>
      </c>
      <c r="S195" s="365">
        <v>719887</v>
      </c>
      <c r="T195" s="466" t="s">
        <v>2160</v>
      </c>
    </row>
    <row r="196" spans="1:20" s="21" customFormat="1" ht="15" customHeight="1" x14ac:dyDescent="0.2">
      <c r="A196" s="315" t="s">
        <v>2087</v>
      </c>
      <c r="B196" s="17">
        <v>109782</v>
      </c>
      <c r="C196" s="318">
        <v>724681</v>
      </c>
      <c r="D196" s="470" t="s">
        <v>1147</v>
      </c>
      <c r="E196" s="17"/>
      <c r="F196" s="17">
        <v>64794</v>
      </c>
      <c r="G196" s="17" t="s">
        <v>1148</v>
      </c>
      <c r="H196" s="183">
        <f t="shared" si="39"/>
        <v>0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1189</v>
      </c>
    </row>
    <row r="197" spans="1:20" s="21" customFormat="1" ht="15" customHeight="1" x14ac:dyDescent="0.2">
      <c r="A197" s="179" t="s">
        <v>2087</v>
      </c>
      <c r="B197" s="17"/>
      <c r="C197" s="365">
        <v>720550</v>
      </c>
      <c r="D197" s="466" t="s">
        <v>2270</v>
      </c>
      <c r="E197" s="17"/>
      <c r="F197" s="16"/>
      <c r="G197" s="17" t="s">
        <v>2067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2143</v>
      </c>
    </row>
    <row r="198" spans="1:20" s="21" customFormat="1" ht="15" customHeight="1" x14ac:dyDescent="0.2">
      <c r="A198" s="179" t="s">
        <v>2087</v>
      </c>
      <c r="B198" s="17">
        <v>113903</v>
      </c>
      <c r="C198" s="365">
        <v>720551</v>
      </c>
      <c r="D198" s="466" t="s">
        <v>2270</v>
      </c>
      <c r="E198" s="17"/>
      <c r="F198" s="16"/>
      <c r="G198" s="17" t="s">
        <v>2067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2142</v>
      </c>
    </row>
    <row r="199" spans="1:20" s="21" customFormat="1" ht="15" customHeight="1" x14ac:dyDescent="0.2">
      <c r="A199" s="179" t="s">
        <v>2087</v>
      </c>
      <c r="B199" s="17"/>
      <c r="C199" s="365">
        <v>722039</v>
      </c>
      <c r="D199" s="466" t="s">
        <v>2270</v>
      </c>
      <c r="E199" s="17"/>
      <c r="F199" s="16"/>
      <c r="G199" s="17" t="s">
        <v>2067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2069</v>
      </c>
    </row>
    <row r="200" spans="1:20" s="21" customFormat="1" ht="15" customHeight="1" x14ac:dyDescent="0.2">
      <c r="A200" s="179" t="s">
        <v>2087</v>
      </c>
      <c r="B200" s="17">
        <v>133422</v>
      </c>
      <c r="C200" s="365">
        <v>722489</v>
      </c>
      <c r="D200" s="466" t="s">
        <v>2270</v>
      </c>
      <c r="E200" s="17"/>
      <c r="F200" s="16"/>
      <c r="G200" s="17" t="s">
        <v>2067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1456</v>
      </c>
    </row>
    <row r="201" spans="1:20" s="21" customFormat="1" ht="15" customHeight="1" x14ac:dyDescent="0.2">
      <c r="A201" s="179" t="s">
        <v>2140</v>
      </c>
      <c r="B201" s="17">
        <v>124605</v>
      </c>
      <c r="C201" s="365">
        <v>722626</v>
      </c>
      <c r="D201" s="466" t="s">
        <v>2270</v>
      </c>
      <c r="E201" s="17"/>
      <c r="F201" s="16"/>
      <c r="G201" s="17" t="s">
        <v>2067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2261</v>
      </c>
    </row>
    <row r="202" spans="1:20" s="21" customFormat="1" ht="15" customHeight="1" x14ac:dyDescent="0.2">
      <c r="A202" s="179" t="s">
        <v>2087</v>
      </c>
      <c r="B202" s="134"/>
      <c r="C202" s="365">
        <v>730061</v>
      </c>
      <c r="D202" s="466" t="s">
        <v>2270</v>
      </c>
      <c r="E202" s="17"/>
      <c r="F202" s="16"/>
      <c r="G202" s="17" t="s">
        <v>2067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1174</v>
      </c>
    </row>
    <row r="203" spans="1:20" s="21" customFormat="1" ht="15" customHeight="1" x14ac:dyDescent="0.2">
      <c r="A203" s="179" t="s">
        <v>2140</v>
      </c>
      <c r="B203" s="134"/>
      <c r="C203" s="365">
        <v>730074</v>
      </c>
      <c r="D203" s="466" t="s">
        <v>2270</v>
      </c>
      <c r="E203" s="17"/>
      <c r="F203" s="16"/>
      <c r="G203" s="17" t="s">
        <v>2067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1184</v>
      </c>
    </row>
    <row r="204" spans="1:20" s="21" customFormat="1" ht="15" customHeight="1" x14ac:dyDescent="0.2">
      <c r="A204" s="179" t="s">
        <v>2087</v>
      </c>
      <c r="B204" s="134"/>
      <c r="C204" s="365">
        <v>733958</v>
      </c>
      <c r="D204" s="466" t="s">
        <v>2270</v>
      </c>
      <c r="E204" s="17"/>
      <c r="F204" s="16"/>
      <c r="G204" s="17" t="s">
        <v>2067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1115</v>
      </c>
    </row>
    <row r="205" spans="1:20" s="21" customFormat="1" ht="15" customHeight="1" x14ac:dyDescent="0.2">
      <c r="A205" s="179" t="s">
        <v>2086</v>
      </c>
      <c r="B205" s="17">
        <v>109754</v>
      </c>
      <c r="C205" s="365">
        <v>706264</v>
      </c>
      <c r="D205" s="466" t="s">
        <v>2198</v>
      </c>
      <c r="E205" s="17"/>
      <c r="F205" s="16"/>
      <c r="G205" s="267" t="s">
        <v>2099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1141</v>
      </c>
    </row>
    <row r="206" spans="1:20" s="21" customFormat="1" ht="15" customHeight="1" x14ac:dyDescent="0.2">
      <c r="A206" s="315" t="s">
        <v>2086</v>
      </c>
      <c r="B206" s="17">
        <v>110381</v>
      </c>
      <c r="C206" s="318">
        <v>730916</v>
      </c>
      <c r="D206" s="470" t="s">
        <v>1149</v>
      </c>
      <c r="E206" s="17"/>
      <c r="F206" s="17">
        <v>51205</v>
      </c>
      <c r="G206" s="17" t="s">
        <v>1150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2312</v>
      </c>
    </row>
    <row r="207" spans="1:20" s="21" customFormat="1" ht="15" customHeight="1" x14ac:dyDescent="0.2">
      <c r="A207" s="315" t="s">
        <v>2087</v>
      </c>
      <c r="B207" s="17"/>
      <c r="C207" s="318">
        <v>722629</v>
      </c>
      <c r="D207" s="470" t="s">
        <v>1151</v>
      </c>
      <c r="E207" s="17"/>
      <c r="F207" s="17">
        <v>46570</v>
      </c>
      <c r="G207" s="17" t="s">
        <v>1116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2160</v>
      </c>
    </row>
    <row r="208" spans="1:20" s="21" customFormat="1" ht="15" customHeight="1" x14ac:dyDescent="0.2">
      <c r="A208" s="315" t="s">
        <v>2086</v>
      </c>
      <c r="B208" s="75">
        <v>113785</v>
      </c>
      <c r="C208" s="364">
        <v>732037</v>
      </c>
      <c r="D208" s="471" t="s">
        <v>1152</v>
      </c>
      <c r="E208" s="159"/>
      <c r="F208" s="159">
        <v>47902</v>
      </c>
      <c r="G208" s="159" t="s">
        <v>2003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1533</v>
      </c>
    </row>
    <row r="209" spans="1:20" s="21" customFormat="1" ht="15" customHeight="1" x14ac:dyDescent="0.2">
      <c r="A209" s="315" t="s">
        <v>2086</v>
      </c>
      <c r="B209" s="75">
        <v>113787</v>
      </c>
      <c r="C209" s="364">
        <v>733864</v>
      </c>
      <c r="D209" s="471" t="s">
        <v>1152</v>
      </c>
      <c r="E209" s="159"/>
      <c r="F209" s="159">
        <v>47902</v>
      </c>
      <c r="G209" s="159" t="s">
        <v>2003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1178</v>
      </c>
    </row>
    <row r="210" spans="1:20" s="21" customFormat="1" ht="15" customHeight="1" x14ac:dyDescent="0.2">
      <c r="A210" s="315" t="s">
        <v>2086</v>
      </c>
      <c r="B210" s="75">
        <v>113622</v>
      </c>
      <c r="C210" s="318">
        <v>720761</v>
      </c>
      <c r="D210" s="470" t="s">
        <v>1155</v>
      </c>
      <c r="E210" s="17"/>
      <c r="F210" s="17">
        <v>48052</v>
      </c>
      <c r="G210" s="17" t="s">
        <v>2066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1169</v>
      </c>
    </row>
    <row r="211" spans="1:20" ht="15" customHeight="1" x14ac:dyDescent="0.2">
      <c r="A211" s="179" t="s">
        <v>2086</v>
      </c>
      <c r="B211" s="89"/>
      <c r="C211" s="365">
        <v>731315</v>
      </c>
      <c r="D211" s="466" t="s">
        <v>2337</v>
      </c>
      <c r="E211" s="17"/>
      <c r="F211" s="16"/>
      <c r="G211" s="267" t="s">
        <v>2067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2270</v>
      </c>
    </row>
    <row r="212" spans="1:20" ht="15" customHeight="1" x14ac:dyDescent="0.2">
      <c r="A212" s="179" t="s">
        <v>2086</v>
      </c>
      <c r="B212" s="89"/>
      <c r="C212" s="365">
        <v>733208</v>
      </c>
      <c r="D212" s="466" t="s">
        <v>2337</v>
      </c>
      <c r="E212" s="17"/>
      <c r="F212" s="16"/>
      <c r="G212" s="267" t="s">
        <v>2067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2270</v>
      </c>
    </row>
    <row r="213" spans="1:20" ht="15" customHeight="1" x14ac:dyDescent="0.2">
      <c r="A213" s="179" t="s">
        <v>2087</v>
      </c>
      <c r="B213" s="75"/>
      <c r="C213" s="365">
        <v>704761</v>
      </c>
      <c r="D213" s="466" t="s">
        <v>2069</v>
      </c>
      <c r="E213" s="17"/>
      <c r="F213" s="16"/>
      <c r="G213" s="159" t="s">
        <v>17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1164</v>
      </c>
    </row>
    <row r="214" spans="1:20" ht="15" customHeight="1" x14ac:dyDescent="0.2">
      <c r="A214" s="179" t="s">
        <v>2087</v>
      </c>
      <c r="B214" s="75">
        <v>113630</v>
      </c>
      <c r="C214" s="365">
        <v>706353</v>
      </c>
      <c r="D214" s="466" t="s">
        <v>2069</v>
      </c>
      <c r="E214" s="17"/>
      <c r="F214" s="16"/>
      <c r="G214" s="159" t="s">
        <v>17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2145</v>
      </c>
    </row>
    <row r="215" spans="1:20" ht="15" customHeight="1" x14ac:dyDescent="0.2">
      <c r="A215" s="179" t="s">
        <v>2140</v>
      </c>
      <c r="B215" s="75">
        <v>109744</v>
      </c>
      <c r="C215" s="365">
        <v>707350</v>
      </c>
      <c r="D215" s="466" t="s">
        <v>2069</v>
      </c>
      <c r="E215" s="17"/>
      <c r="F215" s="16"/>
      <c r="G215" s="159" t="s">
        <v>17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2302</v>
      </c>
    </row>
    <row r="216" spans="1:20" ht="15" customHeight="1" x14ac:dyDescent="0.2">
      <c r="A216" s="179" t="s">
        <v>2086</v>
      </c>
      <c r="B216" s="75"/>
      <c r="C216" s="365">
        <v>708639</v>
      </c>
      <c r="D216" s="466" t="s">
        <v>2069</v>
      </c>
      <c r="E216" s="17"/>
      <c r="F216" s="16"/>
      <c r="G216" s="159" t="s">
        <v>17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1117</v>
      </c>
    </row>
    <row r="217" spans="1:20" ht="15" customHeight="1" x14ac:dyDescent="0.2">
      <c r="A217" s="179" t="s">
        <v>2087</v>
      </c>
      <c r="B217" s="75">
        <v>113653</v>
      </c>
      <c r="C217" s="365">
        <v>708751</v>
      </c>
      <c r="D217" s="466" t="s">
        <v>2069</v>
      </c>
      <c r="E217" s="17"/>
      <c r="F217" s="16"/>
      <c r="G217" s="159" t="s">
        <v>17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23</v>
      </c>
    </row>
    <row r="218" spans="1:20" ht="15" customHeight="1" x14ac:dyDescent="0.2">
      <c r="A218" s="179" t="s">
        <v>2087</v>
      </c>
      <c r="B218" s="75">
        <v>109778</v>
      </c>
      <c r="C218" s="365">
        <v>709123</v>
      </c>
      <c r="D218" s="466" t="s">
        <v>2069</v>
      </c>
      <c r="E218" s="17"/>
      <c r="F218" s="16"/>
      <c r="G218" s="159" t="s">
        <v>17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1188</v>
      </c>
    </row>
    <row r="219" spans="1:20" ht="15" customHeight="1" x14ac:dyDescent="0.2">
      <c r="A219" s="179" t="s">
        <v>2087</v>
      </c>
      <c r="B219" s="75"/>
      <c r="C219" s="365">
        <v>709257</v>
      </c>
      <c r="D219" s="466" t="s">
        <v>2069</v>
      </c>
      <c r="E219" s="17"/>
      <c r="F219" s="16"/>
      <c r="G219" s="159" t="s">
        <v>17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2142</v>
      </c>
    </row>
    <row r="220" spans="1:20" ht="15" customHeight="1" x14ac:dyDescent="0.2">
      <c r="A220" s="179" t="s">
        <v>2087</v>
      </c>
      <c r="B220" s="75">
        <v>109799</v>
      </c>
      <c r="C220" s="365">
        <v>709279</v>
      </c>
      <c r="D220" s="466" t="s">
        <v>2069</v>
      </c>
      <c r="E220" s="17"/>
      <c r="F220" s="16"/>
      <c r="G220" s="159" t="s">
        <v>17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1155</v>
      </c>
    </row>
    <row r="221" spans="1:20" ht="15" customHeight="1" x14ac:dyDescent="0.2">
      <c r="A221" s="179" t="s">
        <v>2086</v>
      </c>
      <c r="B221" s="75">
        <v>109781</v>
      </c>
      <c r="C221" s="365">
        <v>712344</v>
      </c>
      <c r="D221" s="466" t="s">
        <v>2069</v>
      </c>
      <c r="E221" s="17"/>
      <c r="F221" s="16"/>
      <c r="G221" s="159" t="s">
        <v>17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1127</v>
      </c>
    </row>
    <row r="222" spans="1:20" ht="15" customHeight="1" x14ac:dyDescent="0.2">
      <c r="A222" s="179" t="s">
        <v>2086</v>
      </c>
      <c r="B222" s="20"/>
      <c r="C222" s="365">
        <v>712995</v>
      </c>
      <c r="D222" s="466" t="s">
        <v>2069</v>
      </c>
      <c r="E222" s="17"/>
      <c r="F222" s="16"/>
      <c r="G222" s="159" t="s">
        <v>17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2160</v>
      </c>
    </row>
    <row r="223" spans="1:20" ht="15" customHeight="1" x14ac:dyDescent="0.2">
      <c r="A223" s="179" t="s">
        <v>2086</v>
      </c>
      <c r="B223" s="75">
        <v>109766</v>
      </c>
      <c r="C223" s="365">
        <v>712997</v>
      </c>
      <c r="D223" s="466" t="s">
        <v>2069</v>
      </c>
      <c r="E223" s="17"/>
      <c r="F223" s="16"/>
      <c r="G223" s="159" t="s">
        <v>17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994</v>
      </c>
    </row>
    <row r="224" spans="1:20" ht="15" customHeight="1" x14ac:dyDescent="0.2">
      <c r="A224" s="179" t="s">
        <v>2140</v>
      </c>
      <c r="B224" s="75">
        <v>113776</v>
      </c>
      <c r="C224" s="365">
        <v>713017</v>
      </c>
      <c r="D224" s="466" t="s">
        <v>2069</v>
      </c>
      <c r="E224" s="17"/>
      <c r="F224" s="16"/>
      <c r="G224" s="159" t="s">
        <v>17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1123</v>
      </c>
    </row>
    <row r="225" spans="1:20" ht="15" customHeight="1" x14ac:dyDescent="0.2">
      <c r="A225" s="179" t="s">
        <v>2086</v>
      </c>
      <c r="B225" s="75">
        <v>113777</v>
      </c>
      <c r="C225" s="365">
        <v>713137</v>
      </c>
      <c r="D225" s="466" t="s">
        <v>2069</v>
      </c>
      <c r="E225" s="17"/>
      <c r="F225" s="16"/>
      <c r="G225" s="159" t="s">
        <v>17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1187</v>
      </c>
    </row>
    <row r="226" spans="1:20" ht="15" customHeight="1" x14ac:dyDescent="0.2">
      <c r="A226" s="179" t="s">
        <v>2086</v>
      </c>
      <c r="B226" s="75">
        <v>109761</v>
      </c>
      <c r="C226" s="365">
        <v>713350</v>
      </c>
      <c r="D226" s="466" t="s">
        <v>2069</v>
      </c>
      <c r="E226" s="17"/>
      <c r="F226" s="16"/>
      <c r="G226" s="159" t="s">
        <v>17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2144</v>
      </c>
    </row>
    <row r="227" spans="1:20" ht="15" customHeight="1" x14ac:dyDescent="0.2">
      <c r="A227" s="179" t="s">
        <v>2086</v>
      </c>
      <c r="B227" s="75">
        <v>113778</v>
      </c>
      <c r="C227" s="365">
        <v>713406</v>
      </c>
      <c r="D227" s="466" t="s">
        <v>2069</v>
      </c>
      <c r="E227" s="17"/>
      <c r="F227" s="16"/>
      <c r="G227" s="159" t="s">
        <v>17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1159</v>
      </c>
    </row>
    <row r="228" spans="1:20" ht="15" customHeight="1" x14ac:dyDescent="0.2">
      <c r="A228" s="179" t="s">
        <v>2087</v>
      </c>
      <c r="B228" s="75">
        <v>113780</v>
      </c>
      <c r="C228" s="365">
        <v>716959</v>
      </c>
      <c r="D228" s="466" t="s">
        <v>2069</v>
      </c>
      <c r="E228" s="17"/>
      <c r="F228" s="16"/>
      <c r="G228" s="159" t="s">
        <v>17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2265</v>
      </c>
    </row>
    <row r="229" spans="1:20" ht="15" customHeight="1" x14ac:dyDescent="0.2">
      <c r="A229" s="179" t="s">
        <v>2087</v>
      </c>
      <c r="B229" s="75">
        <v>114833</v>
      </c>
      <c r="C229" s="365">
        <v>716989</v>
      </c>
      <c r="D229" s="466" t="s">
        <v>2069</v>
      </c>
      <c r="E229" s="17"/>
      <c r="F229" s="16"/>
      <c r="G229" s="159" t="s">
        <v>17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1152</v>
      </c>
    </row>
    <row r="230" spans="1:20" ht="15" customHeight="1" x14ac:dyDescent="0.2">
      <c r="A230" s="179" t="s">
        <v>2140</v>
      </c>
      <c r="B230" s="75">
        <v>115587</v>
      </c>
      <c r="C230" s="365">
        <v>717036</v>
      </c>
      <c r="D230" s="466" t="s">
        <v>2069</v>
      </c>
      <c r="E230" s="17"/>
      <c r="F230" s="16"/>
      <c r="G230" s="159" t="s">
        <v>17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1530</v>
      </c>
    </row>
    <row r="231" spans="1:20" ht="15" customHeight="1" x14ac:dyDescent="0.2">
      <c r="A231" s="179" t="s">
        <v>2087</v>
      </c>
      <c r="B231" s="75">
        <v>115589</v>
      </c>
      <c r="C231" s="365">
        <v>717292</v>
      </c>
      <c r="D231" s="466" t="s">
        <v>2069</v>
      </c>
      <c r="E231" s="17"/>
      <c r="F231" s="16"/>
      <c r="G231" s="159" t="s">
        <v>17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1171</v>
      </c>
    </row>
    <row r="232" spans="1:20" ht="15" customHeight="1" x14ac:dyDescent="0.2">
      <c r="A232" s="179" t="s">
        <v>2140</v>
      </c>
      <c r="B232" s="75">
        <v>115590</v>
      </c>
      <c r="C232" s="365">
        <v>717400</v>
      </c>
      <c r="D232" s="466" t="s">
        <v>2069</v>
      </c>
      <c r="E232" s="17"/>
      <c r="F232" s="16"/>
      <c r="G232" s="159" t="s">
        <v>17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1454</v>
      </c>
    </row>
    <row r="233" spans="1:20" ht="15" customHeight="1" x14ac:dyDescent="0.2">
      <c r="A233" s="179" t="s">
        <v>2086</v>
      </c>
      <c r="B233" s="75">
        <v>110381</v>
      </c>
      <c r="C233" s="365">
        <v>717694</v>
      </c>
      <c r="D233" s="466" t="s">
        <v>2069</v>
      </c>
      <c r="E233" s="17"/>
      <c r="F233" s="16"/>
      <c r="G233" s="159" t="s">
        <v>17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2251</v>
      </c>
    </row>
    <row r="234" spans="1:20" ht="15" customHeight="1" x14ac:dyDescent="0.2">
      <c r="A234" s="179" t="s">
        <v>2140</v>
      </c>
      <c r="B234" s="75">
        <v>109742</v>
      </c>
      <c r="C234" s="365">
        <v>717787</v>
      </c>
      <c r="D234" s="466" t="s">
        <v>2069</v>
      </c>
      <c r="E234" s="17"/>
      <c r="F234" s="16"/>
      <c r="G234" s="159" t="s">
        <v>17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2069</v>
      </c>
    </row>
    <row r="235" spans="1:20" ht="15" customHeight="1" x14ac:dyDescent="0.2">
      <c r="A235" s="179" t="s">
        <v>2140</v>
      </c>
      <c r="B235" s="75">
        <v>113787</v>
      </c>
      <c r="C235" s="365">
        <v>717924</v>
      </c>
      <c r="D235" s="466" t="s">
        <v>2069</v>
      </c>
      <c r="E235" s="17"/>
      <c r="F235" s="16"/>
      <c r="G235" s="159" t="s">
        <v>17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2142</v>
      </c>
    </row>
    <row r="236" spans="1:20" ht="15" customHeight="1" x14ac:dyDescent="0.2">
      <c r="A236" s="179" t="s">
        <v>2140</v>
      </c>
      <c r="B236" s="75">
        <v>109783</v>
      </c>
      <c r="C236" s="365">
        <v>718363</v>
      </c>
      <c r="D236" s="466" t="s">
        <v>2069</v>
      </c>
      <c r="E236" s="17"/>
      <c r="F236" s="16"/>
      <c r="G236" s="159" t="s">
        <v>17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2273</v>
      </c>
    </row>
    <row r="237" spans="1:20" ht="15" customHeight="1" x14ac:dyDescent="0.2">
      <c r="A237" s="179" t="s">
        <v>2140</v>
      </c>
      <c r="B237" s="75">
        <v>113788</v>
      </c>
      <c r="C237" s="365">
        <v>718528</v>
      </c>
      <c r="D237" s="466" t="s">
        <v>2069</v>
      </c>
      <c r="E237" s="17"/>
      <c r="F237" s="16"/>
      <c r="G237" s="159" t="s">
        <v>17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2160</v>
      </c>
    </row>
    <row r="238" spans="1:20" ht="15" customHeight="1" x14ac:dyDescent="0.2">
      <c r="A238" s="179" t="s">
        <v>2086</v>
      </c>
      <c r="B238" s="75">
        <v>108313</v>
      </c>
      <c r="C238" s="365">
        <v>718841</v>
      </c>
      <c r="D238" s="466" t="s">
        <v>2069</v>
      </c>
      <c r="E238" s="17"/>
      <c r="F238" s="16"/>
      <c r="G238" s="159" t="s">
        <v>17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2069</v>
      </c>
    </row>
    <row r="239" spans="1:20" ht="15" customHeight="1" x14ac:dyDescent="0.2">
      <c r="A239" s="179" t="s">
        <v>2140</v>
      </c>
      <c r="B239" s="75">
        <v>109812</v>
      </c>
      <c r="C239" s="365">
        <v>718998</v>
      </c>
      <c r="D239" s="466" t="s">
        <v>2069</v>
      </c>
      <c r="E239" s="17"/>
      <c r="F239" s="16"/>
      <c r="G239" s="159" t="s">
        <v>17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1164</v>
      </c>
    </row>
    <row r="240" spans="1:20" ht="15" customHeight="1" x14ac:dyDescent="0.2">
      <c r="A240" s="179" t="s">
        <v>2087</v>
      </c>
      <c r="B240" s="317">
        <v>124138</v>
      </c>
      <c r="C240" s="365">
        <v>719213</v>
      </c>
      <c r="D240" s="466" t="s">
        <v>2069</v>
      </c>
      <c r="E240" s="17"/>
      <c r="F240" s="16"/>
      <c r="G240" s="159" t="s">
        <v>17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2274</v>
      </c>
    </row>
    <row r="241" spans="1:20" ht="15" customHeight="1" x14ac:dyDescent="0.2">
      <c r="A241" s="315" t="s">
        <v>2086</v>
      </c>
      <c r="B241" s="75"/>
      <c r="C241" s="318">
        <v>719216</v>
      </c>
      <c r="D241" s="470" t="s">
        <v>2069</v>
      </c>
      <c r="E241" s="17"/>
      <c r="F241" s="17">
        <v>48254</v>
      </c>
      <c r="G241" s="159" t="s">
        <v>17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1174</v>
      </c>
    </row>
    <row r="242" spans="1:20" ht="15" customHeight="1" x14ac:dyDescent="0.2">
      <c r="A242" s="179" t="s">
        <v>2140</v>
      </c>
      <c r="B242" s="75"/>
      <c r="C242" s="365">
        <v>719567</v>
      </c>
      <c r="D242" s="466" t="s">
        <v>2069</v>
      </c>
      <c r="E242" s="17"/>
      <c r="F242" s="16"/>
      <c r="G242" s="159" t="s">
        <v>17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2273</v>
      </c>
    </row>
    <row r="243" spans="1:20" ht="15" customHeight="1" x14ac:dyDescent="0.2">
      <c r="A243" s="179" t="s">
        <v>2086</v>
      </c>
      <c r="B243" s="75">
        <v>123116</v>
      </c>
      <c r="C243" s="365">
        <v>719860</v>
      </c>
      <c r="D243" s="466" t="s">
        <v>2069</v>
      </c>
      <c r="E243" s="17"/>
      <c r="F243" s="16"/>
      <c r="G243" s="159" t="s">
        <v>17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2261</v>
      </c>
    </row>
    <row r="244" spans="1:20" ht="15" customHeight="1" x14ac:dyDescent="0.2">
      <c r="A244" s="179" t="s">
        <v>2140</v>
      </c>
      <c r="B244" s="75">
        <v>113803</v>
      </c>
      <c r="C244" s="365">
        <v>720079</v>
      </c>
      <c r="D244" s="466" t="s">
        <v>2069</v>
      </c>
      <c r="E244" s="17"/>
      <c r="F244" s="16"/>
      <c r="G244" s="159" t="s">
        <v>17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994</v>
      </c>
    </row>
    <row r="245" spans="1:20" ht="15" customHeight="1" x14ac:dyDescent="0.2">
      <c r="A245" s="179" t="s">
        <v>2086</v>
      </c>
      <c r="B245" s="75">
        <v>113804</v>
      </c>
      <c r="C245" s="365">
        <v>720214</v>
      </c>
      <c r="D245" s="466" t="s">
        <v>2069</v>
      </c>
      <c r="E245" s="17"/>
      <c r="F245" s="16"/>
      <c r="G245" s="159" t="s">
        <v>17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1117</v>
      </c>
    </row>
    <row r="246" spans="1:20" ht="15" customHeight="1" x14ac:dyDescent="0.2">
      <c r="A246" s="179" t="s">
        <v>2140</v>
      </c>
      <c r="B246" s="75"/>
      <c r="C246" s="365">
        <v>720340</v>
      </c>
      <c r="D246" s="466" t="s">
        <v>2069</v>
      </c>
      <c r="E246" s="17"/>
      <c r="F246" s="16"/>
      <c r="G246" s="159" t="s">
        <v>17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1180</v>
      </c>
    </row>
    <row r="247" spans="1:20" ht="15" customHeight="1" x14ac:dyDescent="0.2">
      <c r="A247" s="179" t="s">
        <v>2086</v>
      </c>
      <c r="B247" s="75"/>
      <c r="C247" s="365">
        <v>720507</v>
      </c>
      <c r="D247" s="466" t="s">
        <v>2069</v>
      </c>
      <c r="E247" s="17"/>
      <c r="F247" s="16"/>
      <c r="G247" s="159" t="s">
        <v>17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1189</v>
      </c>
    </row>
    <row r="248" spans="1:20" ht="15" customHeight="1" x14ac:dyDescent="0.2">
      <c r="A248" s="179" t="s">
        <v>2140</v>
      </c>
      <c r="B248" s="75">
        <v>113912</v>
      </c>
      <c r="C248" s="365">
        <v>721020</v>
      </c>
      <c r="D248" s="466" t="s">
        <v>2069</v>
      </c>
      <c r="E248" s="17"/>
      <c r="F248" s="16"/>
      <c r="G248" s="159" t="s">
        <v>17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21</v>
      </c>
    </row>
    <row r="249" spans="1:20" ht="15" customHeight="1" x14ac:dyDescent="0.2">
      <c r="A249" s="179" t="s">
        <v>2087</v>
      </c>
      <c r="B249" s="75">
        <v>113928</v>
      </c>
      <c r="C249" s="365">
        <v>721064</v>
      </c>
      <c r="D249" s="466" t="s">
        <v>2069</v>
      </c>
      <c r="E249" s="17"/>
      <c r="F249" s="16"/>
      <c r="G249" s="159" t="s">
        <v>17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2301</v>
      </c>
    </row>
    <row r="250" spans="1:20" ht="15" customHeight="1" x14ac:dyDescent="0.2">
      <c r="A250" s="179" t="s">
        <v>2140</v>
      </c>
      <c r="B250" s="75">
        <v>115595</v>
      </c>
      <c r="C250" s="365">
        <v>721921</v>
      </c>
      <c r="D250" s="466" t="s">
        <v>2069</v>
      </c>
      <c r="E250" s="17"/>
      <c r="F250" s="16"/>
      <c r="G250" s="159" t="s">
        <v>17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1172</v>
      </c>
    </row>
    <row r="251" spans="1:20" ht="15" customHeight="1" x14ac:dyDescent="0.2">
      <c r="A251" s="179" t="s">
        <v>2087</v>
      </c>
      <c r="B251" s="75">
        <v>115597</v>
      </c>
      <c r="C251" s="365">
        <v>721945</v>
      </c>
      <c r="D251" s="466" t="s">
        <v>2069</v>
      </c>
      <c r="E251" s="321"/>
      <c r="F251" s="16"/>
      <c r="G251" s="159" t="s">
        <v>17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1156</v>
      </c>
    </row>
    <row r="252" spans="1:20" ht="15" customHeight="1" x14ac:dyDescent="0.2">
      <c r="A252" s="179" t="s">
        <v>2087</v>
      </c>
      <c r="B252" s="75">
        <v>126573</v>
      </c>
      <c r="C252" s="365">
        <v>721946</v>
      </c>
      <c r="D252" s="466" t="s">
        <v>2069</v>
      </c>
      <c r="E252" s="17"/>
      <c r="F252" s="16"/>
      <c r="G252" s="159" t="s">
        <v>17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1530</v>
      </c>
    </row>
    <row r="253" spans="1:20" ht="15" customHeight="1" x14ac:dyDescent="0.2">
      <c r="A253" s="179" t="s">
        <v>2086</v>
      </c>
      <c r="B253" s="75">
        <v>113624</v>
      </c>
      <c r="C253" s="365">
        <v>722437</v>
      </c>
      <c r="D253" s="466" t="s">
        <v>2069</v>
      </c>
      <c r="E253" s="17"/>
      <c r="F253" s="16"/>
      <c r="G253" s="159" t="s">
        <v>17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1171</v>
      </c>
    </row>
    <row r="254" spans="1:20" ht="15" customHeight="1" x14ac:dyDescent="0.2">
      <c r="A254" s="179" t="s">
        <v>2086</v>
      </c>
      <c r="B254" s="75">
        <v>109808</v>
      </c>
      <c r="C254" s="366">
        <v>722565</v>
      </c>
      <c r="D254" s="466" t="s">
        <v>2069</v>
      </c>
      <c r="E254" s="17"/>
      <c r="F254" s="16"/>
      <c r="G254" s="159" t="s">
        <v>17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2246</v>
      </c>
    </row>
    <row r="255" spans="1:20" ht="15" customHeight="1" x14ac:dyDescent="0.2">
      <c r="A255" s="179" t="s">
        <v>2086</v>
      </c>
      <c r="B255" s="75">
        <v>109808</v>
      </c>
      <c r="C255" s="365">
        <v>722646</v>
      </c>
      <c r="D255" s="466" t="s">
        <v>2069</v>
      </c>
      <c r="E255" s="17"/>
      <c r="F255" s="16"/>
      <c r="G255" s="159" t="s">
        <v>17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2246</v>
      </c>
    </row>
    <row r="256" spans="1:20" s="21" customFormat="1" ht="15" customHeight="1" x14ac:dyDescent="0.2">
      <c r="A256" s="179" t="s">
        <v>2087</v>
      </c>
      <c r="B256" s="17">
        <v>124597</v>
      </c>
      <c r="C256" s="365">
        <v>723090</v>
      </c>
      <c r="D256" s="466" t="s">
        <v>2069</v>
      </c>
      <c r="E256" s="321"/>
      <c r="F256" s="16"/>
      <c r="G256" s="159" t="s">
        <v>17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2261</v>
      </c>
    </row>
    <row r="257" spans="1:20" ht="15" customHeight="1" x14ac:dyDescent="0.2">
      <c r="A257" s="179" t="s">
        <v>2140</v>
      </c>
      <c r="B257" s="75">
        <v>124003</v>
      </c>
      <c r="C257" s="365">
        <v>723165</v>
      </c>
      <c r="D257" s="466" t="s">
        <v>2069</v>
      </c>
      <c r="E257" s="17"/>
      <c r="F257" s="16"/>
      <c r="G257" s="159" t="s">
        <v>17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2069</v>
      </c>
    </row>
    <row r="258" spans="1:20" ht="15" customHeight="1" x14ac:dyDescent="0.2">
      <c r="A258" s="179" t="s">
        <v>2087</v>
      </c>
      <c r="B258" s="75">
        <v>109788</v>
      </c>
      <c r="C258" s="366">
        <v>723269</v>
      </c>
      <c r="D258" s="466" t="s">
        <v>2069</v>
      </c>
      <c r="E258" s="17"/>
      <c r="F258" s="16"/>
      <c r="G258" s="159" t="s">
        <v>17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2302</v>
      </c>
    </row>
    <row r="259" spans="1:20" s="21" customFormat="1" ht="15" customHeight="1" x14ac:dyDescent="0.2">
      <c r="A259" s="179" t="s">
        <v>2140</v>
      </c>
      <c r="B259" s="17">
        <v>109788</v>
      </c>
      <c r="C259" s="365">
        <v>724327</v>
      </c>
      <c r="D259" s="466" t="s">
        <v>2069</v>
      </c>
      <c r="E259" s="321"/>
      <c r="F259" s="16"/>
      <c r="G259" s="159" t="s">
        <v>17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2069</v>
      </c>
    </row>
    <row r="260" spans="1:20" ht="15" customHeight="1" x14ac:dyDescent="0.2">
      <c r="A260" s="179" t="s">
        <v>2140</v>
      </c>
      <c r="B260" s="75">
        <v>113893</v>
      </c>
      <c r="C260" s="365">
        <v>725897</v>
      </c>
      <c r="D260" s="466" t="s">
        <v>2069</v>
      </c>
      <c r="E260" s="17"/>
      <c r="F260" s="16"/>
      <c r="G260" s="159" t="s">
        <v>17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2069</v>
      </c>
    </row>
    <row r="261" spans="1:20" ht="15" customHeight="1" x14ac:dyDescent="0.2">
      <c r="A261" s="179" t="s">
        <v>2087</v>
      </c>
      <c r="B261" s="75"/>
      <c r="C261" s="365">
        <v>725899</v>
      </c>
      <c r="D261" s="466" t="s">
        <v>2069</v>
      </c>
      <c r="E261" s="17"/>
      <c r="F261" s="16"/>
      <c r="G261" s="159" t="s">
        <v>17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1174</v>
      </c>
    </row>
    <row r="262" spans="1:20" ht="15" customHeight="1" x14ac:dyDescent="0.2">
      <c r="A262" s="179" t="s">
        <v>2087</v>
      </c>
      <c r="B262" s="75"/>
      <c r="C262" s="365">
        <v>726378</v>
      </c>
      <c r="D262" s="466" t="s">
        <v>2069</v>
      </c>
      <c r="E262" s="17"/>
      <c r="F262" s="16"/>
      <c r="G262" s="159" t="s">
        <v>17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2142</v>
      </c>
    </row>
    <row r="263" spans="1:20" ht="15" customHeight="1" x14ac:dyDescent="0.2">
      <c r="A263" s="315" t="s">
        <v>2087</v>
      </c>
      <c r="B263" s="75"/>
      <c r="C263" s="318">
        <v>727187</v>
      </c>
      <c r="D263" s="470" t="s">
        <v>2069</v>
      </c>
      <c r="E263" s="17"/>
      <c r="F263" s="17">
        <v>48254</v>
      </c>
      <c r="G263" s="159" t="s">
        <v>17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2270</v>
      </c>
    </row>
    <row r="264" spans="1:20" ht="15" customHeight="1" x14ac:dyDescent="0.2">
      <c r="A264" s="179" t="s">
        <v>2140</v>
      </c>
      <c r="B264" s="75"/>
      <c r="C264" s="365">
        <v>727763</v>
      </c>
      <c r="D264" s="466" t="s">
        <v>2069</v>
      </c>
      <c r="E264" s="17"/>
      <c r="F264" s="16"/>
      <c r="G264" s="159" t="s">
        <v>17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2301</v>
      </c>
    </row>
    <row r="265" spans="1:20" s="21" customFormat="1" ht="15" customHeight="1" x14ac:dyDescent="0.2">
      <c r="A265" s="179" t="s">
        <v>2086</v>
      </c>
      <c r="B265" s="134"/>
      <c r="C265" s="696">
        <v>729472</v>
      </c>
      <c r="D265" s="466" t="s">
        <v>2069</v>
      </c>
      <c r="E265" s="328" t="s">
        <v>284</v>
      </c>
      <c r="F265" s="16"/>
      <c r="G265" s="159" t="s">
        <v>17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2160</v>
      </c>
    </row>
    <row r="266" spans="1:20" ht="15" customHeight="1" x14ac:dyDescent="0.2">
      <c r="A266" s="179" t="s">
        <v>2087</v>
      </c>
      <c r="B266" s="89"/>
      <c r="C266" s="365">
        <v>730046</v>
      </c>
      <c r="D266" s="466" t="s">
        <v>2069</v>
      </c>
      <c r="E266" s="17"/>
      <c r="F266" s="16"/>
      <c r="G266" s="159" t="s">
        <v>17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2307</v>
      </c>
    </row>
    <row r="267" spans="1:20" ht="15" customHeight="1" x14ac:dyDescent="0.2">
      <c r="A267" s="179" t="s">
        <v>2087</v>
      </c>
      <c r="B267" s="89"/>
      <c r="C267" s="365">
        <v>730228</v>
      </c>
      <c r="D267" s="466" t="s">
        <v>2069</v>
      </c>
      <c r="E267" s="17"/>
      <c r="F267" s="16"/>
      <c r="G267" s="159" t="s">
        <v>17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1118</v>
      </c>
    </row>
    <row r="268" spans="1:20" ht="15" customHeight="1" x14ac:dyDescent="0.2">
      <c r="A268" s="179" t="s">
        <v>2140</v>
      </c>
      <c r="B268" s="89"/>
      <c r="C268" s="365">
        <v>731314</v>
      </c>
      <c r="D268" s="466" t="s">
        <v>2069</v>
      </c>
      <c r="E268" s="17"/>
      <c r="F268" s="16"/>
      <c r="G268" s="159" t="s">
        <v>17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1174</v>
      </c>
    </row>
    <row r="269" spans="1:20" ht="15" customHeight="1" x14ac:dyDescent="0.2">
      <c r="A269" s="179" t="s">
        <v>2140</v>
      </c>
      <c r="B269" s="89"/>
      <c r="C269" s="365">
        <v>733021</v>
      </c>
      <c r="D269" s="466" t="s">
        <v>2069</v>
      </c>
      <c r="E269" s="17"/>
      <c r="F269" s="16"/>
      <c r="G269" s="159" t="s">
        <v>17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1454</v>
      </c>
    </row>
    <row r="270" spans="1:20" ht="15" customHeight="1" x14ac:dyDescent="0.2">
      <c r="A270" s="179" t="s">
        <v>2140</v>
      </c>
      <c r="B270" s="89"/>
      <c r="C270" s="365">
        <v>733372</v>
      </c>
      <c r="D270" s="466" t="s">
        <v>2069</v>
      </c>
      <c r="E270" s="17"/>
      <c r="F270" s="16"/>
      <c r="G270" s="159" t="s">
        <v>17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994</v>
      </c>
    </row>
    <row r="271" spans="1:20" ht="15" customHeight="1" x14ac:dyDescent="0.2">
      <c r="A271" s="179" t="s">
        <v>2140</v>
      </c>
      <c r="B271" s="89"/>
      <c r="C271" s="366">
        <v>733985</v>
      </c>
      <c r="D271" s="466" t="s">
        <v>2069</v>
      </c>
      <c r="E271" s="17"/>
      <c r="F271" s="16"/>
      <c r="G271" s="159" t="s">
        <v>17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2301</v>
      </c>
    </row>
    <row r="272" spans="1:20" ht="15" customHeight="1" x14ac:dyDescent="0.2">
      <c r="A272" s="315" t="s">
        <v>2087</v>
      </c>
      <c r="B272" s="75">
        <v>109783</v>
      </c>
      <c r="C272" s="318">
        <v>716742</v>
      </c>
      <c r="D272" s="470" t="s">
        <v>1156</v>
      </c>
      <c r="E272" s="17"/>
      <c r="F272" s="17">
        <v>49060</v>
      </c>
      <c r="G272" s="584" t="s">
        <v>1116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2145</v>
      </c>
    </row>
    <row r="273" spans="1:20" ht="15" customHeight="1" x14ac:dyDescent="0.2">
      <c r="A273" s="315" t="s">
        <v>2087</v>
      </c>
      <c r="B273" s="75">
        <v>113788</v>
      </c>
      <c r="C273" s="318">
        <v>718600</v>
      </c>
      <c r="D273" s="470" t="s">
        <v>1156</v>
      </c>
      <c r="E273" s="17"/>
      <c r="F273" s="17">
        <v>49060</v>
      </c>
      <c r="G273" s="584" t="s">
        <v>1116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2308</v>
      </c>
    </row>
    <row r="274" spans="1:20" ht="15" customHeight="1" x14ac:dyDescent="0.2">
      <c r="A274" s="315" t="s">
        <v>2087</v>
      </c>
      <c r="B274" s="75">
        <v>119531</v>
      </c>
      <c r="C274" s="318">
        <v>721576</v>
      </c>
      <c r="D274" s="470" t="s">
        <v>1156</v>
      </c>
      <c r="E274" s="17"/>
      <c r="F274" s="17">
        <v>49060</v>
      </c>
      <c r="G274" s="584" t="s">
        <v>1116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2145</v>
      </c>
    </row>
    <row r="275" spans="1:20" ht="15" customHeight="1" x14ac:dyDescent="0.2">
      <c r="A275" s="179" t="s">
        <v>2140</v>
      </c>
      <c r="B275" s="495">
        <v>300606</v>
      </c>
      <c r="C275" s="366">
        <v>719053</v>
      </c>
      <c r="D275" s="466" t="s">
        <v>659</v>
      </c>
      <c r="E275" s="17"/>
      <c r="F275" s="16"/>
      <c r="G275" s="17" t="s">
        <v>602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2314</v>
      </c>
    </row>
    <row r="276" spans="1:20" ht="15" customHeight="1" x14ac:dyDescent="0.2">
      <c r="A276" s="179" t="s">
        <v>2087</v>
      </c>
      <c r="B276" s="75"/>
      <c r="C276" s="365">
        <v>708269</v>
      </c>
      <c r="D276" s="466" t="s">
        <v>2160</v>
      </c>
      <c r="E276" s="17"/>
      <c r="F276" s="16"/>
      <c r="G276" s="159" t="s">
        <v>18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23</v>
      </c>
    </row>
    <row r="277" spans="1:20" ht="15" customHeight="1" x14ac:dyDescent="0.2">
      <c r="A277" s="179" t="s">
        <v>2087</v>
      </c>
      <c r="B277" s="75"/>
      <c r="C277" s="365">
        <v>708733</v>
      </c>
      <c r="D277" s="477" t="s">
        <v>2160</v>
      </c>
      <c r="E277" s="17"/>
      <c r="F277" s="16"/>
      <c r="G277" s="159" t="s">
        <v>18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23</v>
      </c>
    </row>
    <row r="278" spans="1:20" ht="15" customHeight="1" x14ac:dyDescent="0.2">
      <c r="A278" s="179" t="s">
        <v>2087</v>
      </c>
      <c r="B278" s="75"/>
      <c r="C278" s="365">
        <v>708892</v>
      </c>
      <c r="D278" s="466" t="s">
        <v>2160</v>
      </c>
      <c r="E278" s="17"/>
      <c r="F278" s="16"/>
      <c r="G278" s="159" t="s">
        <v>18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1125</v>
      </c>
    </row>
    <row r="279" spans="1:20" ht="15" customHeight="1" x14ac:dyDescent="0.2">
      <c r="A279" s="179" t="s">
        <v>2087</v>
      </c>
      <c r="B279" s="75"/>
      <c r="C279" s="365">
        <v>709023</v>
      </c>
      <c r="D279" s="466" t="s">
        <v>2160</v>
      </c>
      <c r="E279" s="17"/>
      <c r="F279" s="16"/>
      <c r="G279" s="159" t="s">
        <v>18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2142</v>
      </c>
    </row>
    <row r="280" spans="1:20" ht="15" customHeight="1" x14ac:dyDescent="0.2">
      <c r="A280" s="179" t="s">
        <v>2087</v>
      </c>
      <c r="B280" s="363"/>
      <c r="C280" s="365">
        <v>709093</v>
      </c>
      <c r="D280" s="466" t="s">
        <v>2160</v>
      </c>
      <c r="E280" s="17"/>
      <c r="F280" s="16"/>
      <c r="G280" s="159" t="s">
        <v>18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2141</v>
      </c>
    </row>
    <row r="281" spans="1:20" ht="15" customHeight="1" x14ac:dyDescent="0.2">
      <c r="A281" s="223" t="s">
        <v>2087</v>
      </c>
      <c r="B281" s="17">
        <v>109768</v>
      </c>
      <c r="C281" s="367">
        <v>709278</v>
      </c>
      <c r="D281" s="477" t="s">
        <v>2160</v>
      </c>
      <c r="E281" s="17"/>
      <c r="F281" s="16"/>
      <c r="G281" s="159" t="s">
        <v>18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2142</v>
      </c>
    </row>
    <row r="282" spans="1:20" ht="15" customHeight="1" x14ac:dyDescent="0.2">
      <c r="A282" s="223" t="s">
        <v>2087</v>
      </c>
      <c r="B282" s="17">
        <v>109835</v>
      </c>
      <c r="C282" s="367">
        <v>709503</v>
      </c>
      <c r="D282" s="477" t="s">
        <v>2160</v>
      </c>
      <c r="E282" s="17"/>
      <c r="F282" s="16"/>
      <c r="G282" s="159" t="s">
        <v>18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23</v>
      </c>
    </row>
    <row r="283" spans="1:20" ht="15" customHeight="1" x14ac:dyDescent="0.2">
      <c r="A283" s="223" t="s">
        <v>2087</v>
      </c>
      <c r="B283" s="17"/>
      <c r="C283" s="367">
        <v>710639</v>
      </c>
      <c r="D283" s="477" t="s">
        <v>2160</v>
      </c>
      <c r="E283" s="17"/>
      <c r="F283" s="16"/>
      <c r="G283" s="159" t="s">
        <v>18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2144</v>
      </c>
    </row>
    <row r="284" spans="1:20" ht="15" customHeight="1" x14ac:dyDescent="0.2">
      <c r="A284" s="223" t="s">
        <v>2087</v>
      </c>
      <c r="B284" s="17"/>
      <c r="C284" s="367">
        <v>710640</v>
      </c>
      <c r="D284" s="477" t="s">
        <v>2160</v>
      </c>
      <c r="E284" s="17"/>
      <c r="F284" s="16"/>
      <c r="G284" s="159" t="s">
        <v>18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2142</v>
      </c>
    </row>
    <row r="285" spans="1:20" ht="15" customHeight="1" x14ac:dyDescent="0.2">
      <c r="A285" s="223" t="s">
        <v>2087</v>
      </c>
      <c r="B285" s="17"/>
      <c r="C285" s="367">
        <v>710714</v>
      </c>
      <c r="D285" s="477" t="s">
        <v>2160</v>
      </c>
      <c r="E285" s="17"/>
      <c r="F285" s="16"/>
      <c r="G285" s="159" t="s">
        <v>18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2069</v>
      </c>
    </row>
    <row r="286" spans="1:20" ht="15" customHeight="1" x14ac:dyDescent="0.2">
      <c r="A286" s="223" t="s">
        <v>2087</v>
      </c>
      <c r="B286" s="17">
        <v>110379</v>
      </c>
      <c r="C286" s="367">
        <v>710736</v>
      </c>
      <c r="D286" s="477" t="s">
        <v>2160</v>
      </c>
      <c r="E286" s="17"/>
      <c r="F286" s="16"/>
      <c r="G286" s="159" t="s">
        <v>18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2145</v>
      </c>
    </row>
    <row r="287" spans="1:20" ht="15" customHeight="1" x14ac:dyDescent="0.2">
      <c r="A287" s="223" t="s">
        <v>2087</v>
      </c>
      <c r="B287" s="17">
        <v>109802</v>
      </c>
      <c r="C287" s="367">
        <v>711147</v>
      </c>
      <c r="D287" s="477" t="s">
        <v>2160</v>
      </c>
      <c r="E287" s="17"/>
      <c r="F287" s="16"/>
      <c r="G287" s="159" t="s">
        <v>18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2145</v>
      </c>
    </row>
    <row r="288" spans="1:20" ht="15" customHeight="1" x14ac:dyDescent="0.2">
      <c r="A288" s="223" t="s">
        <v>2087</v>
      </c>
      <c r="B288" s="17">
        <v>113775</v>
      </c>
      <c r="C288" s="367">
        <v>711345</v>
      </c>
      <c r="D288" s="477" t="s">
        <v>2160</v>
      </c>
      <c r="E288" s="17"/>
      <c r="F288" s="16"/>
      <c r="G288" s="159" t="s">
        <v>18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1121</v>
      </c>
    </row>
    <row r="289" spans="1:20" ht="15" customHeight="1" x14ac:dyDescent="0.2">
      <c r="A289" s="223" t="s">
        <v>2087</v>
      </c>
      <c r="B289" s="17">
        <v>109803</v>
      </c>
      <c r="C289" s="367">
        <v>711384</v>
      </c>
      <c r="D289" s="477" t="s">
        <v>2160</v>
      </c>
      <c r="E289" s="17"/>
      <c r="F289" s="16"/>
      <c r="G289" s="159" t="s">
        <v>18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1454</v>
      </c>
    </row>
    <row r="290" spans="1:20" ht="15" customHeight="1" x14ac:dyDescent="0.2">
      <c r="A290" s="223" t="s">
        <v>2087</v>
      </c>
      <c r="B290" s="17">
        <v>109762</v>
      </c>
      <c r="C290" s="367">
        <v>711640</v>
      </c>
      <c r="D290" s="477" t="s">
        <v>2160</v>
      </c>
      <c r="E290" s="17"/>
      <c r="F290" s="16"/>
      <c r="G290" s="159" t="s">
        <v>18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1454</v>
      </c>
    </row>
    <row r="291" spans="1:20" ht="15" customHeight="1" x14ac:dyDescent="0.2">
      <c r="A291" s="223" t="s">
        <v>2087</v>
      </c>
      <c r="B291" s="17">
        <v>113791</v>
      </c>
      <c r="C291" s="367">
        <v>712260</v>
      </c>
      <c r="D291" s="477" t="s">
        <v>2160</v>
      </c>
      <c r="E291" s="17"/>
      <c r="F291" s="16"/>
      <c r="G291" s="159" t="s">
        <v>18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2270</v>
      </c>
    </row>
    <row r="292" spans="1:20" ht="15" customHeight="1" x14ac:dyDescent="0.2">
      <c r="A292" s="223" t="s">
        <v>2087</v>
      </c>
      <c r="B292" s="17">
        <v>113792</v>
      </c>
      <c r="C292" s="367">
        <v>712261</v>
      </c>
      <c r="D292" s="477" t="s">
        <v>2160</v>
      </c>
      <c r="E292" s="17"/>
      <c r="F292" s="16"/>
      <c r="G292" s="159" t="s">
        <v>18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2261</v>
      </c>
    </row>
    <row r="293" spans="1:20" ht="15" customHeight="1" x14ac:dyDescent="0.2">
      <c r="A293" s="223" t="s">
        <v>2087</v>
      </c>
      <c r="B293" s="17"/>
      <c r="C293" s="367">
        <v>712262</v>
      </c>
      <c r="D293" s="477" t="s">
        <v>2160</v>
      </c>
      <c r="E293" s="17"/>
      <c r="F293" s="16"/>
      <c r="G293" s="159" t="s">
        <v>18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2069</v>
      </c>
    </row>
    <row r="294" spans="1:20" ht="15" customHeight="1" x14ac:dyDescent="0.2">
      <c r="A294" s="223" t="s">
        <v>2087</v>
      </c>
      <c r="B294" s="17">
        <v>113794</v>
      </c>
      <c r="C294" s="367">
        <v>712263</v>
      </c>
      <c r="D294" s="477" t="s">
        <v>2160</v>
      </c>
      <c r="E294" s="17"/>
      <c r="F294" s="16"/>
      <c r="G294" s="159" t="s">
        <v>18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1186</v>
      </c>
    </row>
    <row r="295" spans="1:20" ht="15" customHeight="1" x14ac:dyDescent="0.2">
      <c r="A295" s="223" t="s">
        <v>2087</v>
      </c>
      <c r="B295" s="17">
        <v>119529</v>
      </c>
      <c r="C295" s="367">
        <v>712294</v>
      </c>
      <c r="D295" s="477" t="s">
        <v>2160</v>
      </c>
      <c r="E295" s="17"/>
      <c r="F295" s="16"/>
      <c r="G295" s="159" t="s">
        <v>18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1456</v>
      </c>
    </row>
    <row r="296" spans="1:20" ht="15" customHeight="1" x14ac:dyDescent="0.2">
      <c r="A296" s="223" t="s">
        <v>2087</v>
      </c>
      <c r="B296" s="16">
        <v>137932</v>
      </c>
      <c r="C296" s="367">
        <v>712526</v>
      </c>
      <c r="D296" s="477" t="s">
        <v>2160</v>
      </c>
      <c r="E296" s="17"/>
      <c r="F296" s="16"/>
      <c r="G296" s="159" t="s">
        <v>18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2270</v>
      </c>
    </row>
    <row r="297" spans="1:20" ht="15" customHeight="1" x14ac:dyDescent="0.2">
      <c r="A297" s="223" t="s">
        <v>2087</v>
      </c>
      <c r="B297" s="17"/>
      <c r="C297" s="367">
        <v>716678</v>
      </c>
      <c r="D297" s="477" t="s">
        <v>2160</v>
      </c>
      <c r="E297" s="17"/>
      <c r="F297" s="16"/>
      <c r="G297" s="159" t="s">
        <v>18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1151</v>
      </c>
    </row>
    <row r="298" spans="1:20" ht="15" customHeight="1" x14ac:dyDescent="0.2">
      <c r="A298" s="223" t="s">
        <v>2087</v>
      </c>
      <c r="B298" s="17">
        <v>109801</v>
      </c>
      <c r="C298" s="367">
        <v>719887</v>
      </c>
      <c r="D298" s="477" t="s">
        <v>2160</v>
      </c>
      <c r="E298" s="17"/>
      <c r="F298" s="16"/>
      <c r="G298" s="159" t="s">
        <v>18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660</v>
      </c>
    </row>
    <row r="299" spans="1:20" ht="15" customHeight="1" x14ac:dyDescent="0.2">
      <c r="A299" s="223" t="s">
        <v>2087</v>
      </c>
      <c r="B299" s="17">
        <v>109747</v>
      </c>
      <c r="C299" s="367">
        <v>720326</v>
      </c>
      <c r="D299" s="477" t="s">
        <v>2160</v>
      </c>
      <c r="E299" s="17"/>
      <c r="F299" s="16"/>
      <c r="G299" s="159" t="s">
        <v>18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2142</v>
      </c>
    </row>
    <row r="300" spans="1:20" ht="15" customHeight="1" x14ac:dyDescent="0.2">
      <c r="A300" s="362" t="s">
        <v>2087</v>
      </c>
      <c r="B300" s="75">
        <v>113921</v>
      </c>
      <c r="C300" s="367">
        <v>720770</v>
      </c>
      <c r="D300" s="477" t="s">
        <v>2160</v>
      </c>
      <c r="E300" s="17"/>
      <c r="F300" s="16"/>
      <c r="G300" s="159" t="s">
        <v>18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2069</v>
      </c>
    </row>
    <row r="301" spans="1:20" ht="15" customHeight="1" x14ac:dyDescent="0.2">
      <c r="A301" s="223" t="s">
        <v>2087</v>
      </c>
      <c r="B301" s="17">
        <v>113927</v>
      </c>
      <c r="C301" s="367">
        <v>721057</v>
      </c>
      <c r="D301" s="477" t="s">
        <v>2160</v>
      </c>
      <c r="E301" s="17"/>
      <c r="F301" s="16"/>
      <c r="G301" s="159" t="s">
        <v>18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998</v>
      </c>
    </row>
    <row r="302" spans="1:20" ht="15" customHeight="1" x14ac:dyDescent="0.2">
      <c r="A302" s="223" t="s">
        <v>2087</v>
      </c>
      <c r="B302" s="134"/>
      <c r="C302" s="367">
        <v>732986</v>
      </c>
      <c r="D302" s="477" t="s">
        <v>2160</v>
      </c>
      <c r="E302" s="17"/>
      <c r="F302" s="16"/>
      <c r="G302" s="159" t="s">
        <v>18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2142</v>
      </c>
    </row>
    <row r="303" spans="1:20" ht="15" customHeight="1" x14ac:dyDescent="0.2">
      <c r="A303" s="223" t="s">
        <v>2087</v>
      </c>
      <c r="B303" s="134"/>
      <c r="C303" s="367">
        <v>733013</v>
      </c>
      <c r="D303" s="477" t="s">
        <v>2160</v>
      </c>
      <c r="E303" s="17"/>
      <c r="F303" s="16"/>
      <c r="G303" s="159" t="s">
        <v>18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1454</v>
      </c>
    </row>
    <row r="304" spans="1:20" ht="15" customHeight="1" x14ac:dyDescent="0.2">
      <c r="A304" s="223" t="s">
        <v>2087</v>
      </c>
      <c r="B304" s="134"/>
      <c r="C304" s="367">
        <v>733577</v>
      </c>
      <c r="D304" s="477" t="s">
        <v>2160</v>
      </c>
      <c r="E304" s="17"/>
      <c r="F304" s="16"/>
      <c r="G304" s="159" t="s">
        <v>18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1179</v>
      </c>
    </row>
    <row r="305" spans="1:20" ht="15" customHeight="1" x14ac:dyDescent="0.2">
      <c r="A305" s="223" t="s">
        <v>2087</v>
      </c>
      <c r="B305" s="134"/>
      <c r="C305" s="367">
        <v>734457</v>
      </c>
      <c r="D305" s="477" t="s">
        <v>2160</v>
      </c>
      <c r="E305" s="17"/>
      <c r="F305" s="16"/>
      <c r="G305" s="159" t="s">
        <v>18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2319</v>
      </c>
    </row>
    <row r="306" spans="1:20" ht="15" customHeight="1" x14ac:dyDescent="0.2">
      <c r="A306" s="223" t="s">
        <v>2086</v>
      </c>
      <c r="B306" s="17">
        <v>109829</v>
      </c>
      <c r="C306" s="367">
        <v>722345</v>
      </c>
      <c r="D306" s="700" t="s">
        <v>1998</v>
      </c>
      <c r="E306" s="320" t="s">
        <v>1999</v>
      </c>
      <c r="F306" s="16"/>
      <c r="G306" s="17" t="s">
        <v>1110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1454</v>
      </c>
    </row>
    <row r="307" spans="1:20" ht="15" customHeight="1" x14ac:dyDescent="0.2">
      <c r="A307" s="223" t="s">
        <v>2086</v>
      </c>
      <c r="B307" s="17">
        <v>133423</v>
      </c>
      <c r="C307" s="367">
        <v>719842</v>
      </c>
      <c r="D307" s="477" t="s">
        <v>2265</v>
      </c>
      <c r="E307" s="17"/>
      <c r="F307" s="16"/>
      <c r="G307" s="159" t="s">
        <v>610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2156</v>
      </c>
    </row>
    <row r="308" spans="1:20" ht="15" customHeight="1" x14ac:dyDescent="0.2">
      <c r="A308" s="223" t="s">
        <v>2086</v>
      </c>
      <c r="B308" s="17">
        <v>113925</v>
      </c>
      <c r="C308" s="367">
        <v>720867</v>
      </c>
      <c r="D308" s="477" t="s">
        <v>2265</v>
      </c>
      <c r="E308" s="17"/>
      <c r="F308" s="16"/>
      <c r="G308" s="159" t="s">
        <v>610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2273</v>
      </c>
    </row>
    <row r="309" spans="1:20" ht="15" customHeight="1" x14ac:dyDescent="0.2">
      <c r="A309" s="223" t="s">
        <v>2086</v>
      </c>
      <c r="B309" s="134"/>
      <c r="C309" s="367">
        <v>728226</v>
      </c>
      <c r="D309" s="477" t="s">
        <v>2265</v>
      </c>
      <c r="E309" s="17"/>
      <c r="F309" s="16"/>
      <c r="G309" s="159" t="s">
        <v>610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1172</v>
      </c>
    </row>
    <row r="310" spans="1:20" ht="15" customHeight="1" x14ac:dyDescent="0.2">
      <c r="A310" s="223" t="s">
        <v>2086</v>
      </c>
      <c r="B310" s="134"/>
      <c r="C310" s="367">
        <v>732289</v>
      </c>
      <c r="D310" s="477" t="s">
        <v>2265</v>
      </c>
      <c r="E310" s="17"/>
      <c r="F310" s="16"/>
      <c r="G310" s="159" t="s">
        <v>610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2145</v>
      </c>
    </row>
    <row r="311" spans="1:20" ht="15" customHeight="1" x14ac:dyDescent="0.2">
      <c r="A311" s="223" t="s">
        <v>2086</v>
      </c>
      <c r="B311" s="134"/>
      <c r="C311" s="367">
        <v>733255</v>
      </c>
      <c r="D311" s="477" t="s">
        <v>2265</v>
      </c>
      <c r="E311" s="17"/>
      <c r="F311" s="16"/>
      <c r="G311" s="159" t="s">
        <v>610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202</v>
      </c>
    </row>
    <row r="312" spans="1:20" ht="15" customHeight="1" x14ac:dyDescent="0.2">
      <c r="A312" s="223" t="s">
        <v>2086</v>
      </c>
      <c r="B312" s="134"/>
      <c r="C312" s="367">
        <v>733615</v>
      </c>
      <c r="D312" s="477" t="s">
        <v>2265</v>
      </c>
      <c r="E312" s="17"/>
      <c r="F312" s="16"/>
      <c r="G312" s="159" t="s">
        <v>610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1147</v>
      </c>
    </row>
    <row r="313" spans="1:20" s="84" customFormat="1" ht="15" customHeight="1" x14ac:dyDescent="0.2">
      <c r="A313" s="315" t="s">
        <v>2086</v>
      </c>
      <c r="B313" s="17">
        <v>109746</v>
      </c>
      <c r="C313" s="318">
        <v>731724</v>
      </c>
      <c r="D313" s="753" t="s">
        <v>1239</v>
      </c>
      <c r="E313" s="17" t="s">
        <v>1240</v>
      </c>
      <c r="F313" s="17">
        <v>1882</v>
      </c>
      <c r="G313" s="267" t="s">
        <v>1107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1165</v>
      </c>
    </row>
    <row r="314" spans="1:20" ht="15" customHeight="1" x14ac:dyDescent="0.2">
      <c r="A314" s="223" t="s">
        <v>2086</v>
      </c>
      <c r="B314" s="17">
        <v>109749</v>
      </c>
      <c r="C314" s="367">
        <v>720049</v>
      </c>
      <c r="D314" s="477" t="s">
        <v>2143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2145</v>
      </c>
    </row>
    <row r="315" spans="1:20" ht="15" customHeight="1" x14ac:dyDescent="0.2">
      <c r="A315" s="223" t="s">
        <v>2140</v>
      </c>
      <c r="B315" s="17">
        <v>113795</v>
      </c>
      <c r="C315" s="367">
        <v>719237</v>
      </c>
      <c r="D315" s="551" t="s">
        <v>2261</v>
      </c>
      <c r="E315" s="159"/>
      <c r="F315" s="359"/>
      <c r="G315" s="159" t="s">
        <v>2067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1125</v>
      </c>
    </row>
    <row r="316" spans="1:20" ht="15" customHeight="1" x14ac:dyDescent="0.2">
      <c r="A316" s="223" t="s">
        <v>2087</v>
      </c>
      <c r="B316" s="17">
        <v>113906</v>
      </c>
      <c r="C316" s="368">
        <v>720118</v>
      </c>
      <c r="D316" s="551" t="s">
        <v>2261</v>
      </c>
      <c r="E316" s="159"/>
      <c r="F316" s="359"/>
      <c r="G316" s="159" t="s">
        <v>2067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2142</v>
      </c>
    </row>
    <row r="317" spans="1:20" ht="15" customHeight="1" x14ac:dyDescent="0.2">
      <c r="A317" s="223" t="s">
        <v>2087</v>
      </c>
      <c r="B317" s="17">
        <v>113906</v>
      </c>
      <c r="C317" s="367">
        <v>721265</v>
      </c>
      <c r="D317" s="551" t="s">
        <v>2261</v>
      </c>
      <c r="E317" s="159"/>
      <c r="F317" s="359"/>
      <c r="G317" s="159" t="s">
        <v>2067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2142</v>
      </c>
    </row>
    <row r="318" spans="1:20" ht="15" customHeight="1" x14ac:dyDescent="0.2">
      <c r="A318" s="223" t="s">
        <v>2140</v>
      </c>
      <c r="B318" s="17">
        <v>113825</v>
      </c>
      <c r="C318" s="367">
        <v>721881</v>
      </c>
      <c r="D318" s="551" t="s">
        <v>2261</v>
      </c>
      <c r="E318" s="159"/>
      <c r="F318" s="359"/>
      <c r="G318" s="159" t="s">
        <v>2067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1152</v>
      </c>
    </row>
    <row r="319" spans="1:20" ht="15" customHeight="1" x14ac:dyDescent="0.2">
      <c r="A319" s="223" t="s">
        <v>2089</v>
      </c>
      <c r="B319" s="17">
        <v>124006</v>
      </c>
      <c r="C319" s="368">
        <v>722522</v>
      </c>
      <c r="D319" s="551" t="s">
        <v>2261</v>
      </c>
      <c r="E319" s="159"/>
      <c r="F319" s="359"/>
      <c r="G319" s="159" t="s">
        <v>2067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1152</v>
      </c>
    </row>
    <row r="320" spans="1:20" ht="15" customHeight="1" x14ac:dyDescent="0.2">
      <c r="A320" s="223" t="s">
        <v>2089</v>
      </c>
      <c r="B320" s="17">
        <v>124006</v>
      </c>
      <c r="C320" s="367">
        <v>723659</v>
      </c>
      <c r="D320" s="551" t="s">
        <v>2261</v>
      </c>
      <c r="E320" s="159"/>
      <c r="F320" s="359"/>
      <c r="G320" s="159" t="s">
        <v>2067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2069</v>
      </c>
    </row>
    <row r="321" spans="1:20" ht="15" customHeight="1" x14ac:dyDescent="0.2">
      <c r="A321" s="223" t="s">
        <v>2140</v>
      </c>
      <c r="B321" s="17"/>
      <c r="C321" s="367">
        <v>723942</v>
      </c>
      <c r="D321" s="551" t="s">
        <v>2261</v>
      </c>
      <c r="E321" s="159"/>
      <c r="F321" s="359"/>
      <c r="G321" s="159" t="s">
        <v>2067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1186</v>
      </c>
    </row>
    <row r="322" spans="1:20" ht="15" customHeight="1" x14ac:dyDescent="0.2">
      <c r="A322" s="223" t="s">
        <v>2089</v>
      </c>
      <c r="B322" s="17">
        <v>109755</v>
      </c>
      <c r="C322" s="367">
        <v>724240</v>
      </c>
      <c r="D322" s="551" t="s">
        <v>2261</v>
      </c>
      <c r="E322" s="159"/>
      <c r="F322" s="359"/>
      <c r="G322" s="159" t="s">
        <v>2067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2320</v>
      </c>
    </row>
    <row r="323" spans="1:20" ht="15" customHeight="1" x14ac:dyDescent="0.2">
      <c r="A323" s="223" t="s">
        <v>2089</v>
      </c>
      <c r="B323" s="17"/>
      <c r="C323" s="367">
        <v>726068</v>
      </c>
      <c r="D323" s="551" t="s">
        <v>2261</v>
      </c>
      <c r="E323" s="159"/>
      <c r="F323" s="359"/>
      <c r="G323" s="159" t="s">
        <v>2067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1164</v>
      </c>
    </row>
    <row r="324" spans="1:20" ht="15" customHeight="1" x14ac:dyDescent="0.2">
      <c r="A324" s="16" t="s">
        <v>2086</v>
      </c>
      <c r="B324" s="17">
        <v>109810</v>
      </c>
      <c r="C324" s="312">
        <v>719287</v>
      </c>
      <c r="D324" s="478" t="s">
        <v>1157</v>
      </c>
      <c r="E324" s="17"/>
      <c r="F324" s="17">
        <v>51419</v>
      </c>
      <c r="G324" s="17" t="s">
        <v>1158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994</v>
      </c>
    </row>
    <row r="325" spans="1:20" ht="15" customHeight="1" x14ac:dyDescent="0.2">
      <c r="A325" s="16" t="s">
        <v>2086</v>
      </c>
      <c r="B325" s="17">
        <v>108313</v>
      </c>
      <c r="C325" s="312">
        <v>720855</v>
      </c>
      <c r="D325" s="478" t="s">
        <v>1159</v>
      </c>
      <c r="E325" s="17"/>
      <c r="F325" s="17">
        <v>37606</v>
      </c>
      <c r="G325" s="17" t="s">
        <v>1116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2069</v>
      </c>
    </row>
    <row r="326" spans="1:20" ht="15" customHeight="1" x14ac:dyDescent="0.2">
      <c r="A326" s="16" t="s">
        <v>2086</v>
      </c>
      <c r="B326" s="17">
        <v>109811</v>
      </c>
      <c r="C326" s="312">
        <v>728487</v>
      </c>
      <c r="D326" s="478" t="s">
        <v>1009</v>
      </c>
      <c r="E326" s="17"/>
      <c r="F326" s="17">
        <v>53874</v>
      </c>
      <c r="G326" s="17" t="s">
        <v>1110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1132</v>
      </c>
    </row>
    <row r="327" spans="1:20" ht="15" customHeight="1" x14ac:dyDescent="0.2">
      <c r="A327" s="16" t="s">
        <v>2086</v>
      </c>
      <c r="B327" s="17">
        <v>109812</v>
      </c>
      <c r="C327" s="312">
        <v>726076</v>
      </c>
      <c r="D327" s="478" t="s">
        <v>2092</v>
      </c>
      <c r="E327" s="17"/>
      <c r="F327" s="17">
        <v>56779</v>
      </c>
      <c r="G327" s="17" t="s">
        <v>2070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2069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2269</v>
      </c>
      <c r="E328" s="17"/>
      <c r="F328" s="16"/>
      <c r="G328" s="267" t="s">
        <v>2070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1804</v>
      </c>
      <c r="E329" s="328" t="s">
        <v>1805</v>
      </c>
      <c r="F329" s="17">
        <v>47902</v>
      </c>
      <c r="G329" s="267" t="s">
        <v>2070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1804</v>
      </c>
      <c r="E330" s="328" t="s">
        <v>1805</v>
      </c>
      <c r="F330" s="17">
        <v>47902</v>
      </c>
      <c r="G330" s="267" t="s">
        <v>2070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1804</v>
      </c>
      <c r="E331" s="328" t="s">
        <v>1805</v>
      </c>
      <c r="F331" s="17">
        <v>47902</v>
      </c>
      <c r="G331" s="267" t="s">
        <v>2070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1804</v>
      </c>
      <c r="E332" s="328" t="s">
        <v>1805</v>
      </c>
      <c r="F332" s="17">
        <v>47902</v>
      </c>
      <c r="G332" s="267" t="s">
        <v>2070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2086</v>
      </c>
      <c r="B333" s="17">
        <v>109748</v>
      </c>
      <c r="C333" s="312">
        <v>727158</v>
      </c>
      <c r="D333" s="478" t="s">
        <v>1160</v>
      </c>
      <c r="E333" s="17"/>
      <c r="F333" s="17">
        <v>57836</v>
      </c>
      <c r="G333" s="17" t="s">
        <v>1116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1162</v>
      </c>
    </row>
    <row r="334" spans="1:20" ht="15" customHeight="1" x14ac:dyDescent="0.2">
      <c r="A334" s="16" t="s">
        <v>2086</v>
      </c>
      <c r="B334" s="88">
        <v>124138</v>
      </c>
      <c r="C334" s="312">
        <v>717302</v>
      </c>
      <c r="D334" s="478" t="s">
        <v>1161</v>
      </c>
      <c r="E334" s="17"/>
      <c r="F334" s="17">
        <v>59946</v>
      </c>
      <c r="G334" s="17" t="s">
        <v>938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1533</v>
      </c>
    </row>
    <row r="335" spans="1:20" ht="15" customHeight="1" x14ac:dyDescent="0.2">
      <c r="A335" s="16" t="s">
        <v>2087</v>
      </c>
      <c r="B335" s="17">
        <v>113795</v>
      </c>
      <c r="C335" s="312">
        <v>704390</v>
      </c>
      <c r="D335" s="478" t="s">
        <v>1162</v>
      </c>
      <c r="E335" s="17"/>
      <c r="F335" s="17">
        <v>59990</v>
      </c>
      <c r="G335" s="536" t="s">
        <v>1140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1141</v>
      </c>
    </row>
    <row r="336" spans="1:20" ht="15" customHeight="1" x14ac:dyDescent="0.2">
      <c r="A336" s="16" t="s">
        <v>2087</v>
      </c>
      <c r="B336" s="17">
        <v>109786</v>
      </c>
      <c r="C336" s="312">
        <v>708967</v>
      </c>
      <c r="D336" s="478" t="s">
        <v>1162</v>
      </c>
      <c r="E336" s="17"/>
      <c r="F336" s="17">
        <v>59990</v>
      </c>
      <c r="G336" s="536" t="s">
        <v>1140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2273</v>
      </c>
    </row>
    <row r="337" spans="1:20" ht="15" customHeight="1" x14ac:dyDescent="0.2">
      <c r="A337" s="16" t="s">
        <v>2087</v>
      </c>
      <c r="B337" s="17"/>
      <c r="C337" s="312">
        <v>720960</v>
      </c>
      <c r="D337" s="478" t="s">
        <v>1162</v>
      </c>
      <c r="E337" s="17"/>
      <c r="F337" s="17">
        <v>59990</v>
      </c>
      <c r="G337" s="536" t="s">
        <v>1140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994</v>
      </c>
    </row>
    <row r="338" spans="1:20" ht="15" customHeight="1" x14ac:dyDescent="0.2">
      <c r="A338" s="16" t="s">
        <v>2087</v>
      </c>
      <c r="B338" s="17"/>
      <c r="C338" s="312">
        <v>723302</v>
      </c>
      <c r="D338" s="478" t="s">
        <v>1162</v>
      </c>
      <c r="E338" s="17"/>
      <c r="F338" s="17">
        <v>59990</v>
      </c>
      <c r="G338" s="536" t="s">
        <v>1140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994</v>
      </c>
    </row>
    <row r="339" spans="1:20" ht="15" customHeight="1" x14ac:dyDescent="0.2">
      <c r="A339" s="16" t="s">
        <v>2087</v>
      </c>
      <c r="B339" s="17">
        <v>133423</v>
      </c>
      <c r="C339" s="312">
        <v>729914</v>
      </c>
      <c r="D339" s="478" t="s">
        <v>1162</v>
      </c>
      <c r="E339" s="17"/>
      <c r="F339" s="17">
        <v>59990</v>
      </c>
      <c r="G339" s="536" t="s">
        <v>1140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1456</v>
      </c>
    </row>
    <row r="340" spans="1:20" ht="15" customHeight="1" x14ac:dyDescent="0.2">
      <c r="A340" s="16" t="s">
        <v>2087</v>
      </c>
      <c r="B340" s="17">
        <v>123116</v>
      </c>
      <c r="C340" s="312">
        <v>733946</v>
      </c>
      <c r="D340" s="478" t="s">
        <v>1162</v>
      </c>
      <c r="E340" s="17"/>
      <c r="F340" s="17">
        <v>59990</v>
      </c>
      <c r="G340" s="536" t="s">
        <v>1140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1166</v>
      </c>
    </row>
    <row r="341" spans="1:20" ht="15" customHeight="1" x14ac:dyDescent="0.2">
      <c r="A341" s="223" t="s">
        <v>2087</v>
      </c>
      <c r="B341" s="17">
        <v>113882</v>
      </c>
      <c r="C341" s="367">
        <v>722796</v>
      </c>
      <c r="D341" s="477" t="s">
        <v>2156</v>
      </c>
      <c r="E341" s="17"/>
      <c r="F341" s="16"/>
      <c r="G341" s="267" t="s">
        <v>2067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2261</v>
      </c>
    </row>
    <row r="342" spans="1:20" ht="15" customHeight="1" x14ac:dyDescent="0.2">
      <c r="A342" s="223" t="s">
        <v>2087</v>
      </c>
      <c r="B342" s="17"/>
      <c r="C342" s="367">
        <v>726226</v>
      </c>
      <c r="D342" s="477" t="s">
        <v>2156</v>
      </c>
      <c r="E342" s="17"/>
      <c r="F342" s="16"/>
      <c r="G342" s="267" t="s">
        <v>2067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23</v>
      </c>
    </row>
    <row r="343" spans="1:20" ht="15" customHeight="1" x14ac:dyDescent="0.2">
      <c r="A343" s="223" t="s">
        <v>2087</v>
      </c>
      <c r="B343" s="17"/>
      <c r="C343" s="368">
        <v>734524</v>
      </c>
      <c r="D343" s="477" t="s">
        <v>2156</v>
      </c>
      <c r="E343" s="17"/>
      <c r="F343" s="16"/>
      <c r="G343" s="267" t="s">
        <v>2067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1133</v>
      </c>
    </row>
    <row r="344" spans="1:20" ht="15" customHeight="1" x14ac:dyDescent="0.2">
      <c r="A344" s="16" t="s">
        <v>2086</v>
      </c>
      <c r="B344" s="17">
        <v>109801</v>
      </c>
      <c r="C344" s="312">
        <v>727920</v>
      </c>
      <c r="D344" s="478" t="s">
        <v>1163</v>
      </c>
      <c r="E344" s="17"/>
      <c r="F344" s="17">
        <v>70694</v>
      </c>
      <c r="G344" s="17" t="s">
        <v>1116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1186</v>
      </c>
    </row>
    <row r="345" spans="1:20" ht="15" customHeight="1" x14ac:dyDescent="0.2">
      <c r="A345" s="223" t="s">
        <v>2086</v>
      </c>
      <c r="B345" s="17">
        <v>109760</v>
      </c>
      <c r="C345" s="368">
        <v>722909</v>
      </c>
      <c r="D345" s="477" t="s">
        <v>2298</v>
      </c>
      <c r="E345" s="17"/>
      <c r="F345" s="16"/>
      <c r="G345" s="267" t="s">
        <v>2070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2261</v>
      </c>
    </row>
    <row r="346" spans="1:20" ht="15" customHeight="1" x14ac:dyDescent="0.2">
      <c r="A346" s="16" t="s">
        <v>2086</v>
      </c>
      <c r="B346" s="17">
        <v>109749</v>
      </c>
      <c r="C346" s="312">
        <v>718123</v>
      </c>
      <c r="D346" s="478" t="s">
        <v>1164</v>
      </c>
      <c r="E346" s="17"/>
      <c r="F346" s="17">
        <v>64356</v>
      </c>
      <c r="G346" s="267" t="s">
        <v>2067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2145</v>
      </c>
    </row>
    <row r="347" spans="1:20" ht="15" customHeight="1" x14ac:dyDescent="0.2">
      <c r="A347" s="16" t="s">
        <v>2086</v>
      </c>
      <c r="B347" s="17">
        <v>113802</v>
      </c>
      <c r="C347" s="312">
        <v>720563</v>
      </c>
      <c r="D347" s="478" t="s">
        <v>1164</v>
      </c>
      <c r="E347" s="17"/>
      <c r="F347" s="17">
        <v>64356</v>
      </c>
      <c r="G347" s="267" t="s">
        <v>2067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1169</v>
      </c>
    </row>
    <row r="348" spans="1:20" ht="15" customHeight="1" x14ac:dyDescent="0.2">
      <c r="A348" s="16" t="s">
        <v>2086</v>
      </c>
      <c r="B348" s="17">
        <v>113803</v>
      </c>
      <c r="C348" s="312">
        <v>721075</v>
      </c>
      <c r="D348" s="478" t="s">
        <v>1164</v>
      </c>
      <c r="E348" s="17"/>
      <c r="F348" s="17">
        <v>64356</v>
      </c>
      <c r="G348" s="267" t="s">
        <v>2067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1145</v>
      </c>
    </row>
    <row r="349" spans="1:20" ht="15" customHeight="1" x14ac:dyDescent="0.2">
      <c r="A349" s="16" t="s">
        <v>2086</v>
      </c>
      <c r="B349" s="17">
        <v>113804</v>
      </c>
      <c r="C349" s="312">
        <v>723133</v>
      </c>
      <c r="D349" s="478" t="s">
        <v>1164</v>
      </c>
      <c r="E349" s="17"/>
      <c r="F349" s="17">
        <v>64356</v>
      </c>
      <c r="G349" s="267" t="s">
        <v>2067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2261</v>
      </c>
    </row>
    <row r="350" spans="1:20" ht="15" customHeight="1" x14ac:dyDescent="0.2">
      <c r="A350" s="16" t="s">
        <v>2086</v>
      </c>
      <c r="B350" s="17">
        <v>109804</v>
      </c>
      <c r="C350" s="312">
        <v>700769</v>
      </c>
      <c r="D350" s="478" t="s">
        <v>1165</v>
      </c>
      <c r="E350" s="17"/>
      <c r="F350" s="17">
        <v>64874</v>
      </c>
      <c r="G350" s="17" t="s">
        <v>2064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23</v>
      </c>
    </row>
    <row r="351" spans="1:20" ht="15" customHeight="1" x14ac:dyDescent="0.2">
      <c r="A351" s="16" t="s">
        <v>2086</v>
      </c>
      <c r="B351" s="17">
        <v>109747</v>
      </c>
      <c r="C351" s="312">
        <v>702123</v>
      </c>
      <c r="D351" s="478" t="s">
        <v>2093</v>
      </c>
      <c r="E351" s="17"/>
      <c r="F351" s="17">
        <v>65353</v>
      </c>
      <c r="G351" s="267" t="s">
        <v>2066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2069</v>
      </c>
    </row>
    <row r="352" spans="1:20" ht="15" customHeight="1" x14ac:dyDescent="0.2">
      <c r="A352" s="223" t="s">
        <v>2086</v>
      </c>
      <c r="B352" s="17">
        <v>109760</v>
      </c>
      <c r="C352" s="367">
        <v>725815</v>
      </c>
      <c r="D352" s="477" t="s">
        <v>2093</v>
      </c>
      <c r="E352" s="17"/>
      <c r="F352" s="16"/>
      <c r="G352" s="267" t="s">
        <v>2066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1456</v>
      </c>
    </row>
    <row r="353" spans="1:20" ht="15" customHeight="1" x14ac:dyDescent="0.2">
      <c r="A353" s="223" t="s">
        <v>2086</v>
      </c>
      <c r="B353" s="134"/>
      <c r="C353" s="367">
        <v>730163</v>
      </c>
      <c r="D353" s="477" t="s">
        <v>2093</v>
      </c>
      <c r="E353" s="17"/>
      <c r="F353" s="16"/>
      <c r="G353" s="267" t="s">
        <v>2066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1147</v>
      </c>
    </row>
    <row r="354" spans="1:20" ht="15" customHeight="1" x14ac:dyDescent="0.2">
      <c r="A354" s="16" t="s">
        <v>1134</v>
      </c>
      <c r="B354" s="17"/>
      <c r="C354" s="312">
        <v>723657</v>
      </c>
      <c r="D354" s="478" t="s">
        <v>1166</v>
      </c>
      <c r="E354" s="17"/>
      <c r="F354" s="17">
        <v>65740</v>
      </c>
      <c r="G354" s="17" t="s">
        <v>1167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23</v>
      </c>
    </row>
    <row r="355" spans="1:20" s="893" customFormat="1" ht="15" customHeight="1" x14ac:dyDescent="0.2">
      <c r="A355" s="885" t="s">
        <v>1134</v>
      </c>
      <c r="B355" s="886"/>
      <c r="C355" s="887">
        <v>729326</v>
      </c>
      <c r="D355" s="888" t="s">
        <v>1166</v>
      </c>
      <c r="E355" s="886"/>
      <c r="F355" s="886">
        <v>65740</v>
      </c>
      <c r="G355" s="886" t="s">
        <v>1840</v>
      </c>
      <c r="H355" s="928" t="str">
        <f t="shared" si="67"/>
        <v>na</v>
      </c>
      <c r="I355" s="17">
        <f t="shared" si="68"/>
        <v>0</v>
      </c>
      <c r="J355" s="889">
        <f>+$J$3-0.01</f>
        <v>2.1300000000000003</v>
      </c>
      <c r="K355" s="890">
        <v>0.25</v>
      </c>
      <c r="L355" s="891">
        <f t="shared" si="71"/>
        <v>1.8800000000000003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2250</v>
      </c>
      <c r="S355" s="894">
        <v>725156</v>
      </c>
      <c r="T355" s="895" t="s">
        <v>23</v>
      </c>
    </row>
    <row r="356" spans="1:20" ht="15" customHeight="1" x14ac:dyDescent="0.2">
      <c r="A356" s="223" t="s">
        <v>2140</v>
      </c>
      <c r="B356" s="17">
        <v>109834</v>
      </c>
      <c r="C356" s="367">
        <v>723123</v>
      </c>
      <c r="D356" s="477" t="s">
        <v>2320</v>
      </c>
      <c r="E356" s="17"/>
      <c r="F356" s="16"/>
      <c r="G356" s="267" t="s">
        <v>2070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1152</v>
      </c>
    </row>
    <row r="357" spans="1:20" ht="15" customHeight="1" x14ac:dyDescent="0.2">
      <c r="A357" s="223" t="s">
        <v>2086</v>
      </c>
      <c r="B357" s="17">
        <v>113783</v>
      </c>
      <c r="C357" s="515">
        <v>717883</v>
      </c>
      <c r="D357" s="516" t="s">
        <v>2253</v>
      </c>
      <c r="E357" s="735" t="s">
        <v>2254</v>
      </c>
      <c r="F357" s="713"/>
      <c r="G357" s="735" t="s">
        <v>2070</v>
      </c>
      <c r="H357" s="847" t="str">
        <f t="shared" si="67"/>
        <v>na</v>
      </c>
      <c r="I357" s="735">
        <f t="shared" si="68"/>
        <v>0</v>
      </c>
      <c r="J357" s="843">
        <f t="shared" si="75"/>
        <v>2.0972</v>
      </c>
      <c r="K357" s="325">
        <v>0.25</v>
      </c>
      <c r="L357" s="845">
        <f t="shared" si="71"/>
        <v>1.8472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2093</v>
      </c>
    </row>
    <row r="358" spans="1:20" ht="15" customHeight="1" x14ac:dyDescent="0.2">
      <c r="A358" s="223" t="s">
        <v>2086</v>
      </c>
      <c r="B358" s="17">
        <v>113784</v>
      </c>
      <c r="C358" s="515">
        <v>717887</v>
      </c>
      <c r="D358" s="516" t="s">
        <v>2253</v>
      </c>
      <c r="E358" s="735" t="s">
        <v>2254</v>
      </c>
      <c r="F358" s="713"/>
      <c r="G358" s="735" t="s">
        <v>2070</v>
      </c>
      <c r="H358" s="847" t="str">
        <f t="shared" si="67"/>
        <v>na</v>
      </c>
      <c r="I358" s="735">
        <f t="shared" si="68"/>
        <v>0</v>
      </c>
      <c r="J358" s="843">
        <f t="shared" si="75"/>
        <v>2.0972</v>
      </c>
      <c r="K358" s="325">
        <v>0.25</v>
      </c>
      <c r="L358" s="845">
        <f t="shared" si="71"/>
        <v>1.8472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2246</v>
      </c>
    </row>
    <row r="359" spans="1:20" ht="15" customHeight="1" x14ac:dyDescent="0.2">
      <c r="A359" s="223" t="s">
        <v>2086</v>
      </c>
      <c r="B359" s="17">
        <v>113785</v>
      </c>
      <c r="C359" s="367">
        <v>717913</v>
      </c>
      <c r="D359" s="477" t="s">
        <v>2253</v>
      </c>
      <c r="E359" s="17"/>
      <c r="F359" s="16"/>
      <c r="G359" s="267" t="s">
        <v>2070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2069</v>
      </c>
    </row>
    <row r="360" spans="1:20" ht="15" customHeight="1" x14ac:dyDescent="0.2">
      <c r="A360" s="223" t="s">
        <v>2086</v>
      </c>
      <c r="B360" s="17">
        <v>113622</v>
      </c>
      <c r="C360" s="367">
        <v>717941</v>
      </c>
      <c r="D360" s="477" t="s">
        <v>2253</v>
      </c>
      <c r="E360" s="17"/>
      <c r="F360" s="16"/>
      <c r="G360" s="267" t="s">
        <v>2070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2069</v>
      </c>
    </row>
    <row r="361" spans="1:20" ht="15" customHeight="1" x14ac:dyDescent="0.2">
      <c r="A361" s="223" t="s">
        <v>2086</v>
      </c>
      <c r="B361" s="17"/>
      <c r="C361" s="515">
        <v>717958</v>
      </c>
      <c r="D361" s="516" t="s">
        <v>2253</v>
      </c>
      <c r="E361" s="735" t="s">
        <v>2254</v>
      </c>
      <c r="F361" s="713"/>
      <c r="G361" s="735" t="s">
        <v>2070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2.0972</v>
      </c>
      <c r="K361" s="325">
        <v>0.25</v>
      </c>
      <c r="L361" s="845">
        <f t="shared" si="71"/>
        <v>1.8472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2261</v>
      </c>
    </row>
    <row r="362" spans="1:20" ht="15" customHeight="1" x14ac:dyDescent="0.2">
      <c r="A362" s="223" t="s">
        <v>2086</v>
      </c>
      <c r="B362" s="134"/>
      <c r="C362" s="367">
        <v>733839</v>
      </c>
      <c r="D362" s="477" t="s">
        <v>2253</v>
      </c>
      <c r="E362" s="17"/>
      <c r="F362" s="16"/>
      <c r="G362" s="267" t="s">
        <v>2070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2092</v>
      </c>
    </row>
    <row r="363" spans="1:20" ht="15" customHeight="1" x14ac:dyDescent="0.2">
      <c r="A363" s="16" t="s">
        <v>2086</v>
      </c>
      <c r="B363" s="17"/>
      <c r="C363" s="312">
        <v>734886</v>
      </c>
      <c r="D363" s="479" t="s">
        <v>1168</v>
      </c>
      <c r="E363" s="17"/>
      <c r="F363" s="17">
        <v>66926</v>
      </c>
      <c r="G363" s="17" t="s">
        <v>938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1145</v>
      </c>
    </row>
    <row r="364" spans="1:20" ht="15" customHeight="1" x14ac:dyDescent="0.2">
      <c r="A364" s="223" t="s">
        <v>2086</v>
      </c>
      <c r="B364" s="17">
        <v>119544</v>
      </c>
      <c r="C364" s="367">
        <v>704154</v>
      </c>
      <c r="D364" s="477" t="s">
        <v>20</v>
      </c>
      <c r="E364" s="17"/>
      <c r="F364" s="16"/>
      <c r="G364" s="17" t="s">
        <v>2070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1123</v>
      </c>
    </row>
    <row r="365" spans="1:20" ht="15" customHeight="1" x14ac:dyDescent="0.2">
      <c r="A365" s="223" t="s">
        <v>2086</v>
      </c>
      <c r="B365" s="17">
        <v>113924</v>
      </c>
      <c r="C365" s="368">
        <v>704579</v>
      </c>
      <c r="D365" s="477" t="s">
        <v>2144</v>
      </c>
      <c r="E365" s="17"/>
      <c r="F365" s="16"/>
      <c r="G365" s="17" t="s">
        <v>2070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2156</v>
      </c>
    </row>
    <row r="366" spans="1:20" ht="15" customHeight="1" x14ac:dyDescent="0.2">
      <c r="A366" s="223" t="s">
        <v>2086</v>
      </c>
      <c r="B366" s="17">
        <v>113924</v>
      </c>
      <c r="C366" s="367">
        <v>720854</v>
      </c>
      <c r="D366" s="477" t="s">
        <v>2144</v>
      </c>
      <c r="E366" s="17"/>
      <c r="F366" s="16"/>
      <c r="G366" s="17" t="s">
        <v>2070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2302</v>
      </c>
    </row>
    <row r="367" spans="1:20" ht="15" customHeight="1" x14ac:dyDescent="0.2">
      <c r="A367" s="223" t="s">
        <v>2086</v>
      </c>
      <c r="B367" s="17">
        <v>329405</v>
      </c>
      <c r="C367" s="367">
        <v>722388</v>
      </c>
      <c r="D367" s="477" t="s">
        <v>2144</v>
      </c>
      <c r="E367" s="17"/>
      <c r="F367" s="16"/>
      <c r="G367" s="17" t="s">
        <v>2070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2069</v>
      </c>
    </row>
    <row r="368" spans="1:20" ht="15" customHeight="1" x14ac:dyDescent="0.2">
      <c r="A368" s="16" t="s">
        <v>2086</v>
      </c>
      <c r="B368" s="17">
        <v>109816</v>
      </c>
      <c r="C368" s="312">
        <v>720888</v>
      </c>
      <c r="D368" s="478" t="s">
        <v>1530</v>
      </c>
      <c r="E368" s="17"/>
      <c r="F368" s="17">
        <v>67001</v>
      </c>
      <c r="G368" s="17" t="s">
        <v>908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23</v>
      </c>
    </row>
    <row r="369" spans="1:20" ht="15" customHeight="1" x14ac:dyDescent="0.2">
      <c r="A369" s="16" t="s">
        <v>2086</v>
      </c>
      <c r="B369" s="17">
        <v>113825</v>
      </c>
      <c r="C369" s="312">
        <v>721810</v>
      </c>
      <c r="D369" s="478" t="s">
        <v>1530</v>
      </c>
      <c r="E369" s="17"/>
      <c r="F369" s="17">
        <v>67001</v>
      </c>
      <c r="G369" s="17" t="s">
        <v>908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1145</v>
      </c>
    </row>
    <row r="370" spans="1:20" ht="15" customHeight="1" x14ac:dyDescent="0.2">
      <c r="A370" s="16" t="s">
        <v>2086</v>
      </c>
      <c r="B370" s="17">
        <v>113903</v>
      </c>
      <c r="C370" s="312">
        <v>701366</v>
      </c>
      <c r="D370" s="478" t="s">
        <v>1169</v>
      </c>
      <c r="E370" s="17"/>
      <c r="F370" s="17">
        <v>69249</v>
      </c>
      <c r="G370" s="17" t="s">
        <v>1170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23</v>
      </c>
    </row>
    <row r="371" spans="1:20" ht="15" customHeight="1" x14ac:dyDescent="0.2">
      <c r="A371" s="16" t="s">
        <v>2086</v>
      </c>
      <c r="B371" s="17">
        <v>113922</v>
      </c>
      <c r="C371" s="312">
        <v>702517</v>
      </c>
      <c r="D371" s="478" t="s">
        <v>1169</v>
      </c>
      <c r="E371" s="17"/>
      <c r="F371" s="17">
        <v>69249</v>
      </c>
      <c r="G371" s="17" t="s">
        <v>1170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1160</v>
      </c>
    </row>
    <row r="372" spans="1:20" ht="15" customHeight="1" x14ac:dyDescent="0.2">
      <c r="A372" s="16" t="s">
        <v>2086</v>
      </c>
      <c r="B372" s="17">
        <v>113911</v>
      </c>
      <c r="C372" s="312">
        <v>703314</v>
      </c>
      <c r="D372" s="478" t="s">
        <v>1169</v>
      </c>
      <c r="E372" s="17"/>
      <c r="F372" s="17">
        <v>69249</v>
      </c>
      <c r="G372" s="17" t="s">
        <v>1170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2069</v>
      </c>
    </row>
    <row r="373" spans="1:20" ht="15" customHeight="1" x14ac:dyDescent="0.2">
      <c r="A373" s="16" t="s">
        <v>2086</v>
      </c>
      <c r="B373" s="17">
        <v>113921</v>
      </c>
      <c r="C373" s="312">
        <v>703528</v>
      </c>
      <c r="D373" s="478" t="s">
        <v>1169</v>
      </c>
      <c r="E373" s="17"/>
      <c r="F373" s="17">
        <v>69249</v>
      </c>
      <c r="G373" s="17" t="s">
        <v>1170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2161</v>
      </c>
    </row>
    <row r="374" spans="1:20" ht="15" customHeight="1" x14ac:dyDescent="0.2">
      <c r="A374" s="16" t="s">
        <v>2086</v>
      </c>
      <c r="B374" s="17">
        <v>113924</v>
      </c>
      <c r="C374" s="312">
        <v>706719</v>
      </c>
      <c r="D374" s="478" t="s">
        <v>1169</v>
      </c>
      <c r="E374" s="17"/>
      <c r="F374" s="17">
        <v>69249</v>
      </c>
      <c r="G374" s="17" t="s">
        <v>1170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2145</v>
      </c>
    </row>
    <row r="375" spans="1:20" ht="15" customHeight="1" x14ac:dyDescent="0.2">
      <c r="A375" s="16" t="s">
        <v>2086</v>
      </c>
      <c r="B375" s="17">
        <v>113925</v>
      </c>
      <c r="C375" s="312">
        <v>706851</v>
      </c>
      <c r="D375" s="478" t="s">
        <v>1169</v>
      </c>
      <c r="E375" s="17"/>
      <c r="F375" s="17">
        <v>69249</v>
      </c>
      <c r="G375" s="17" t="s">
        <v>1170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2069</v>
      </c>
    </row>
    <row r="376" spans="1:20" ht="15" customHeight="1" x14ac:dyDescent="0.2">
      <c r="A376" s="16" t="s">
        <v>2086</v>
      </c>
      <c r="B376" s="17">
        <v>113919</v>
      </c>
      <c r="C376" s="312">
        <v>708535</v>
      </c>
      <c r="D376" s="478" t="s">
        <v>1169</v>
      </c>
      <c r="E376" s="17"/>
      <c r="F376" s="17">
        <v>69249</v>
      </c>
      <c r="G376" s="17" t="s">
        <v>1170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1163</v>
      </c>
    </row>
    <row r="377" spans="1:20" ht="15" customHeight="1" x14ac:dyDescent="0.2">
      <c r="A377" s="16" t="s">
        <v>2086</v>
      </c>
      <c r="B377" s="17">
        <v>113912</v>
      </c>
      <c r="C377" s="312">
        <v>711684</v>
      </c>
      <c r="D377" s="478" t="s">
        <v>1169</v>
      </c>
      <c r="E377" s="17"/>
      <c r="F377" s="17">
        <v>69249</v>
      </c>
      <c r="G377" s="17" t="s">
        <v>1170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2323</v>
      </c>
    </row>
    <row r="378" spans="1:20" ht="15" customHeight="1" x14ac:dyDescent="0.2">
      <c r="A378" s="16" t="s">
        <v>2086</v>
      </c>
      <c r="B378" s="17">
        <v>109814</v>
      </c>
      <c r="C378" s="312">
        <v>713710</v>
      </c>
      <c r="D378" s="478" t="s">
        <v>1169</v>
      </c>
      <c r="E378" s="17"/>
      <c r="F378" s="17">
        <v>69249</v>
      </c>
      <c r="G378" s="17" t="s">
        <v>1170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2265</v>
      </c>
    </row>
    <row r="379" spans="1:20" ht="15" customHeight="1" x14ac:dyDescent="0.2">
      <c r="A379" s="16" t="s">
        <v>2086</v>
      </c>
      <c r="B379" s="17">
        <v>113902</v>
      </c>
      <c r="C379" s="312">
        <v>716140</v>
      </c>
      <c r="D379" s="478" t="s">
        <v>1169</v>
      </c>
      <c r="E379" s="17"/>
      <c r="F379" s="17">
        <v>69249</v>
      </c>
      <c r="G379" s="17" t="s">
        <v>1170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1009</v>
      </c>
    </row>
    <row r="380" spans="1:20" ht="15" customHeight="1" x14ac:dyDescent="0.2">
      <c r="A380" s="16" t="s">
        <v>2086</v>
      </c>
      <c r="B380" s="17">
        <v>113927</v>
      </c>
      <c r="C380" s="312">
        <v>720361</v>
      </c>
      <c r="D380" s="478" t="s">
        <v>1169</v>
      </c>
      <c r="E380" s="17"/>
      <c r="F380" s="17">
        <v>69249</v>
      </c>
      <c r="G380" s="17" t="s">
        <v>1170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1166</v>
      </c>
    </row>
    <row r="381" spans="1:20" ht="15" customHeight="1" x14ac:dyDescent="0.2">
      <c r="A381" s="16" t="s">
        <v>2086</v>
      </c>
      <c r="B381" s="17">
        <v>113928</v>
      </c>
      <c r="C381" s="312">
        <v>720548</v>
      </c>
      <c r="D381" s="478" t="s">
        <v>1169</v>
      </c>
      <c r="E381" s="17"/>
      <c r="F381" s="17">
        <v>69249</v>
      </c>
      <c r="G381" s="17" t="s">
        <v>1170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1108</v>
      </c>
    </row>
    <row r="382" spans="1:20" ht="15" customHeight="1" x14ac:dyDescent="0.2">
      <c r="A382" s="16" t="s">
        <v>2086</v>
      </c>
      <c r="B382" s="17">
        <v>113904</v>
      </c>
      <c r="C382" s="312">
        <v>724021</v>
      </c>
      <c r="D382" s="478" t="s">
        <v>1169</v>
      </c>
      <c r="E382" s="17"/>
      <c r="F382" s="17">
        <v>69249</v>
      </c>
      <c r="G382" s="17" t="s">
        <v>1170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1179</v>
      </c>
    </row>
    <row r="383" spans="1:20" ht="15" customHeight="1" x14ac:dyDescent="0.2">
      <c r="A383" s="16" t="s">
        <v>2086</v>
      </c>
      <c r="B383" s="17">
        <v>113905</v>
      </c>
      <c r="C383" s="312">
        <v>731821</v>
      </c>
      <c r="D383" s="478" t="s">
        <v>1169</v>
      </c>
      <c r="E383" s="17"/>
      <c r="F383" s="17">
        <v>69249</v>
      </c>
      <c r="G383" s="17" t="s">
        <v>1170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2251</v>
      </c>
    </row>
    <row r="384" spans="1:20" ht="15" customHeight="1" x14ac:dyDescent="0.2">
      <c r="A384" s="16" t="s">
        <v>2086</v>
      </c>
      <c r="B384" s="17">
        <v>113906</v>
      </c>
      <c r="C384" s="312">
        <v>731822</v>
      </c>
      <c r="D384" s="478" t="s">
        <v>1169</v>
      </c>
      <c r="E384" s="17"/>
      <c r="F384" s="17">
        <v>69249</v>
      </c>
      <c r="G384" s="17" t="s">
        <v>1170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1123</v>
      </c>
    </row>
    <row r="385" spans="1:20" ht="15" customHeight="1" x14ac:dyDescent="0.2">
      <c r="A385" s="16" t="s">
        <v>2086</v>
      </c>
      <c r="B385" s="17">
        <v>113907</v>
      </c>
      <c r="C385" s="312">
        <v>731823</v>
      </c>
      <c r="D385" s="478" t="s">
        <v>1169</v>
      </c>
      <c r="E385" s="17"/>
      <c r="F385" s="17">
        <v>69249</v>
      </c>
      <c r="G385" s="17" t="s">
        <v>1170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1123</v>
      </c>
    </row>
    <row r="386" spans="1:20" ht="15" customHeight="1" x14ac:dyDescent="0.2">
      <c r="A386" s="16" t="s">
        <v>2086</v>
      </c>
      <c r="B386" s="17">
        <v>113908</v>
      </c>
      <c r="C386" s="312">
        <v>731824</v>
      </c>
      <c r="D386" s="478" t="s">
        <v>1169</v>
      </c>
      <c r="E386" s="17"/>
      <c r="F386" s="17">
        <v>69249</v>
      </c>
      <c r="G386" s="17" t="s">
        <v>1170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1123</v>
      </c>
    </row>
    <row r="387" spans="1:20" ht="15" customHeight="1" x14ac:dyDescent="0.2">
      <c r="A387" s="16" t="s">
        <v>2086</v>
      </c>
      <c r="B387" s="17">
        <v>113909</v>
      </c>
      <c r="C387" s="312">
        <v>731825</v>
      </c>
      <c r="D387" s="478" t="s">
        <v>1169</v>
      </c>
      <c r="E387" s="17"/>
      <c r="F387" s="17">
        <v>69249</v>
      </c>
      <c r="G387" s="17" t="s">
        <v>1170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2142</v>
      </c>
    </row>
    <row r="388" spans="1:20" ht="15" customHeight="1" x14ac:dyDescent="0.2">
      <c r="A388" s="16" t="s">
        <v>2086</v>
      </c>
      <c r="B388" s="17">
        <v>113910</v>
      </c>
      <c r="C388" s="312">
        <v>731937</v>
      </c>
      <c r="D388" s="478" t="s">
        <v>1169</v>
      </c>
      <c r="E388" s="17"/>
      <c r="F388" s="17">
        <v>69249</v>
      </c>
      <c r="G388" s="17" t="s">
        <v>1170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1162</v>
      </c>
    </row>
    <row r="389" spans="1:20" s="916" customFormat="1" ht="15" customHeight="1" x14ac:dyDescent="0.2">
      <c r="A389" s="822" t="s">
        <v>2086</v>
      </c>
      <c r="B389" s="328">
        <v>115595</v>
      </c>
      <c r="C389" s="499">
        <v>721421</v>
      </c>
      <c r="D389" s="506" t="s">
        <v>1172</v>
      </c>
      <c r="E389" s="328"/>
      <c r="F389" s="328">
        <v>71375</v>
      </c>
      <c r="G389" s="328" t="s">
        <v>1173</v>
      </c>
      <c r="H389" s="929" t="str">
        <f t="shared" si="76"/>
        <v>na</v>
      </c>
      <c r="I389" s="328">
        <f t="shared" si="77"/>
        <v>0</v>
      </c>
      <c r="J389" s="912">
        <f>+$J$3*0.995</f>
        <v>2.1293000000000002</v>
      </c>
      <c r="K389" s="913">
        <v>0.25</v>
      </c>
      <c r="L389" s="914">
        <f t="shared" si="79"/>
        <v>1.8793000000000002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308</v>
      </c>
      <c r="S389" s="917">
        <v>730046</v>
      </c>
      <c r="T389" s="481" t="s">
        <v>2069</v>
      </c>
    </row>
    <row r="390" spans="1:20" s="916" customFormat="1" ht="15" customHeight="1" x14ac:dyDescent="0.2">
      <c r="A390" s="822" t="s">
        <v>2086</v>
      </c>
      <c r="B390" s="328">
        <v>119525</v>
      </c>
      <c r="C390" s="499">
        <v>722896</v>
      </c>
      <c r="D390" s="506" t="s">
        <v>1172</v>
      </c>
      <c r="E390" s="328"/>
      <c r="F390" s="328">
        <v>71375</v>
      </c>
      <c r="G390" s="328" t="s">
        <v>1173</v>
      </c>
      <c r="H390" s="929" t="str">
        <f t="shared" si="76"/>
        <v>na</v>
      </c>
      <c r="I390" s="328">
        <f t="shared" si="77"/>
        <v>0</v>
      </c>
      <c r="J390" s="912">
        <f>+$J$3*0.995</f>
        <v>2.1293000000000002</v>
      </c>
      <c r="K390" s="913">
        <v>0.25</v>
      </c>
      <c r="L390" s="914">
        <f t="shared" si="79"/>
        <v>1.8793000000000002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308</v>
      </c>
      <c r="S390" s="917">
        <v>730061</v>
      </c>
      <c r="T390" s="481" t="s">
        <v>2270</v>
      </c>
    </row>
    <row r="391" spans="1:20" s="916" customFormat="1" ht="15" customHeight="1" x14ac:dyDescent="0.2">
      <c r="A391" s="822" t="s">
        <v>2086</v>
      </c>
      <c r="B391" s="328">
        <v>115597</v>
      </c>
      <c r="C391" s="499">
        <v>732031</v>
      </c>
      <c r="D391" s="506" t="s">
        <v>1172</v>
      </c>
      <c r="E391" s="328"/>
      <c r="F391" s="328">
        <v>71375</v>
      </c>
      <c r="G391" s="328" t="s">
        <v>1173</v>
      </c>
      <c r="H391" s="929" t="str">
        <f t="shared" si="76"/>
        <v>na</v>
      </c>
      <c r="I391" s="328">
        <f t="shared" si="77"/>
        <v>0</v>
      </c>
      <c r="J391" s="912">
        <f>+$J$3*0.995</f>
        <v>2.1293000000000002</v>
      </c>
      <c r="K391" s="913">
        <v>0.25</v>
      </c>
      <c r="L391" s="914">
        <f t="shared" si="79"/>
        <v>1.8793000000000002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308</v>
      </c>
      <c r="S391" s="499">
        <v>730069</v>
      </c>
      <c r="T391" s="918" t="s">
        <v>1142</v>
      </c>
    </row>
    <row r="392" spans="1:20" ht="15" customHeight="1" x14ac:dyDescent="0.2">
      <c r="A392" s="16" t="s">
        <v>2086</v>
      </c>
      <c r="B392" s="17"/>
      <c r="C392" s="312">
        <v>720153</v>
      </c>
      <c r="D392" s="478" t="s">
        <v>1174</v>
      </c>
      <c r="E392" s="17"/>
      <c r="F392" s="17">
        <v>71403</v>
      </c>
      <c r="G392" s="17" t="s">
        <v>938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2270</v>
      </c>
    </row>
    <row r="393" spans="1:20" ht="15" customHeight="1" x14ac:dyDescent="0.2">
      <c r="A393" s="16" t="s">
        <v>2086</v>
      </c>
      <c r="B393" s="17">
        <v>113832</v>
      </c>
      <c r="C393" s="312">
        <v>721141</v>
      </c>
      <c r="D393" s="478" t="s">
        <v>1174</v>
      </c>
      <c r="E393" s="17"/>
      <c r="F393" s="17">
        <v>71403</v>
      </c>
      <c r="G393" s="17" t="s">
        <v>938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2091</v>
      </c>
    </row>
    <row r="394" spans="1:20" ht="15" customHeight="1" x14ac:dyDescent="0.2">
      <c r="A394" s="16" t="s">
        <v>2086</v>
      </c>
      <c r="B394" s="17">
        <v>113829</v>
      </c>
      <c r="C394" s="312">
        <v>722023</v>
      </c>
      <c r="D394" s="478" t="s">
        <v>1174</v>
      </c>
      <c r="E394" s="17"/>
      <c r="F394" s="17">
        <v>71403</v>
      </c>
      <c r="G394" s="17" t="s">
        <v>938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1114</v>
      </c>
    </row>
    <row r="395" spans="1:20" ht="15" customHeight="1" x14ac:dyDescent="0.2">
      <c r="A395" s="16" t="s">
        <v>2086</v>
      </c>
      <c r="B395" s="17">
        <v>113827</v>
      </c>
      <c r="C395" s="312">
        <v>722108</v>
      </c>
      <c r="D395" s="478" t="s">
        <v>1174</v>
      </c>
      <c r="E395" s="17"/>
      <c r="F395" s="17">
        <v>71403</v>
      </c>
      <c r="G395" s="17" t="s">
        <v>938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2145</v>
      </c>
    </row>
    <row r="396" spans="1:20" ht="15" customHeight="1" x14ac:dyDescent="0.2">
      <c r="A396" s="223" t="s">
        <v>2086</v>
      </c>
      <c r="B396" s="134"/>
      <c r="C396" s="367">
        <v>732021</v>
      </c>
      <c r="D396" s="477" t="s">
        <v>3</v>
      </c>
      <c r="E396" s="17"/>
      <c r="F396" s="16"/>
      <c r="G396" s="267" t="s">
        <v>2070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2093</v>
      </c>
    </row>
    <row r="397" spans="1:20" ht="15" customHeight="1" x14ac:dyDescent="0.2">
      <c r="A397" s="223" t="s">
        <v>2087</v>
      </c>
      <c r="B397" s="17">
        <v>113907</v>
      </c>
      <c r="C397" s="367">
        <v>721351</v>
      </c>
      <c r="D397" s="477" t="s">
        <v>21</v>
      </c>
      <c r="E397" s="17"/>
      <c r="F397" s="16"/>
      <c r="G397" s="267" t="s">
        <v>2067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2069</v>
      </c>
    </row>
    <row r="398" spans="1:20" ht="15" customHeight="1" x14ac:dyDescent="0.2">
      <c r="A398" s="223" t="s">
        <v>2086</v>
      </c>
      <c r="B398" s="134"/>
      <c r="C398" s="367">
        <v>731303</v>
      </c>
      <c r="D398" s="477" t="s">
        <v>21</v>
      </c>
      <c r="E398" s="17"/>
      <c r="F398" s="16"/>
      <c r="G398" s="267" t="s">
        <v>2067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2181</v>
      </c>
    </row>
    <row r="399" spans="1:20" ht="15" customHeight="1" x14ac:dyDescent="0.2">
      <c r="A399" s="16" t="s">
        <v>2087</v>
      </c>
      <c r="B399" s="17">
        <v>113796</v>
      </c>
      <c r="C399" s="312">
        <v>704759</v>
      </c>
      <c r="D399" s="478" t="s">
        <v>1175</v>
      </c>
      <c r="E399" s="17"/>
      <c r="F399" s="17">
        <v>72145</v>
      </c>
      <c r="G399" s="17" t="s">
        <v>1176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1186</v>
      </c>
    </row>
    <row r="400" spans="1:20" ht="15" customHeight="1" x14ac:dyDescent="0.2">
      <c r="A400" s="16" t="s">
        <v>2087</v>
      </c>
      <c r="B400" s="17">
        <v>109784</v>
      </c>
      <c r="C400" s="312">
        <v>713617</v>
      </c>
      <c r="D400" s="478" t="s">
        <v>1175</v>
      </c>
      <c r="E400" s="17"/>
      <c r="F400" s="17">
        <v>72145</v>
      </c>
      <c r="G400" s="17" t="s">
        <v>1176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2142</v>
      </c>
    </row>
    <row r="401" spans="1:20" ht="15" customHeight="1" x14ac:dyDescent="0.2">
      <c r="A401" s="16" t="s">
        <v>2087</v>
      </c>
      <c r="B401" s="17">
        <v>113798</v>
      </c>
      <c r="C401" s="312">
        <v>730035</v>
      </c>
      <c r="D401" s="478" t="s">
        <v>1175</v>
      </c>
      <c r="E401" s="17"/>
      <c r="F401" s="17">
        <v>72145</v>
      </c>
      <c r="G401" s="17" t="s">
        <v>1176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2183</v>
      </c>
    </row>
    <row r="402" spans="1:20" ht="15" customHeight="1" x14ac:dyDescent="0.2">
      <c r="A402" s="223" t="s">
        <v>2086</v>
      </c>
      <c r="B402" s="17">
        <v>115591</v>
      </c>
      <c r="C402" s="367">
        <v>717457</v>
      </c>
      <c r="D402" s="477" t="s">
        <v>2246</v>
      </c>
      <c r="E402" s="17"/>
      <c r="F402" s="16"/>
      <c r="G402" s="159" t="s">
        <v>19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2328</v>
      </c>
    </row>
    <row r="403" spans="1:20" ht="15" customHeight="1" x14ac:dyDescent="0.2">
      <c r="A403" s="223" t="s">
        <v>2086</v>
      </c>
      <c r="B403" s="17">
        <v>109782</v>
      </c>
      <c r="C403" s="367">
        <v>717622</v>
      </c>
      <c r="D403" s="477" t="s">
        <v>2246</v>
      </c>
      <c r="E403" s="17"/>
      <c r="F403" s="16"/>
      <c r="G403" s="159" t="s">
        <v>19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1118</v>
      </c>
    </row>
    <row r="404" spans="1:20" ht="15" customHeight="1" x14ac:dyDescent="0.2">
      <c r="A404" s="223" t="s">
        <v>2086</v>
      </c>
      <c r="B404" s="17">
        <v>109786</v>
      </c>
      <c r="C404" s="367">
        <v>719444</v>
      </c>
      <c r="D404" s="477" t="s">
        <v>2246</v>
      </c>
      <c r="E404" s="17"/>
      <c r="F404" s="16"/>
      <c r="G404" s="159" t="s">
        <v>19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2329</v>
      </c>
    </row>
    <row r="405" spans="1:20" ht="15" customHeight="1" x14ac:dyDescent="0.2">
      <c r="A405" s="223" t="s">
        <v>2086</v>
      </c>
      <c r="B405" s="17">
        <v>113910</v>
      </c>
      <c r="C405" s="367">
        <v>721843</v>
      </c>
      <c r="D405" s="477" t="s">
        <v>2246</v>
      </c>
      <c r="E405" s="17"/>
      <c r="F405" s="16"/>
      <c r="G405" s="159" t="s">
        <v>19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998</v>
      </c>
    </row>
    <row r="406" spans="1:20" ht="15" customHeight="1" x14ac:dyDescent="0.2">
      <c r="A406" s="223" t="s">
        <v>2086</v>
      </c>
      <c r="B406" s="17">
        <v>109816</v>
      </c>
      <c r="C406" s="367">
        <v>721845</v>
      </c>
      <c r="D406" s="477" t="s">
        <v>2246</v>
      </c>
      <c r="E406" s="17"/>
      <c r="F406" s="16"/>
      <c r="G406" s="159" t="s">
        <v>19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998</v>
      </c>
    </row>
    <row r="407" spans="1:20" ht="15" customHeight="1" x14ac:dyDescent="0.2">
      <c r="A407" s="223" t="s">
        <v>2086</v>
      </c>
      <c r="B407" s="17">
        <v>113892</v>
      </c>
      <c r="C407" s="367">
        <v>725870</v>
      </c>
      <c r="D407" s="477" t="s">
        <v>2246</v>
      </c>
      <c r="E407" s="17"/>
      <c r="F407" s="16"/>
      <c r="G407" s="159" t="s">
        <v>19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2333</v>
      </c>
    </row>
    <row r="408" spans="1:20" ht="15" customHeight="1" x14ac:dyDescent="0.2">
      <c r="A408" s="223" t="s">
        <v>2086</v>
      </c>
      <c r="B408" s="134"/>
      <c r="C408" s="367">
        <v>730805</v>
      </c>
      <c r="D408" s="477" t="s">
        <v>2246</v>
      </c>
      <c r="E408" s="17"/>
      <c r="F408" s="16"/>
      <c r="G408" s="159" t="s">
        <v>19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2091</v>
      </c>
    </row>
    <row r="409" spans="1:20" ht="15" customHeight="1" x14ac:dyDescent="0.2">
      <c r="A409" s="223" t="s">
        <v>2086</v>
      </c>
      <c r="B409" s="17">
        <v>115588</v>
      </c>
      <c r="C409" s="367">
        <v>717255</v>
      </c>
      <c r="D409" s="477" t="s">
        <v>2244</v>
      </c>
      <c r="E409" s="17"/>
      <c r="F409" s="16"/>
      <c r="G409" s="17" t="s">
        <v>22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2246</v>
      </c>
    </row>
    <row r="410" spans="1:20" ht="15" customHeight="1" x14ac:dyDescent="0.2">
      <c r="A410" s="16" t="s">
        <v>2086</v>
      </c>
      <c r="B410" s="17">
        <v>109829</v>
      </c>
      <c r="C410" s="312">
        <v>734168</v>
      </c>
      <c r="D410" s="478" t="s">
        <v>1177</v>
      </c>
      <c r="E410" s="17"/>
      <c r="F410" s="17">
        <v>3853</v>
      </c>
      <c r="G410" s="17" t="s">
        <v>1116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1114</v>
      </c>
    </row>
    <row r="411" spans="1:20" ht="15" customHeight="1" x14ac:dyDescent="0.2">
      <c r="A411" s="223" t="s">
        <v>2086</v>
      </c>
      <c r="B411" s="17">
        <v>133260</v>
      </c>
      <c r="C411" s="367">
        <v>704162</v>
      </c>
      <c r="D411" s="477" t="s">
        <v>2190</v>
      </c>
      <c r="E411" s="17"/>
      <c r="F411" s="16"/>
      <c r="G411" s="267" t="s">
        <v>2099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1149</v>
      </c>
    </row>
    <row r="412" spans="1:20" ht="15" customHeight="1" x14ac:dyDescent="0.2">
      <c r="A412" s="16" t="s">
        <v>2087</v>
      </c>
      <c r="B412" s="17">
        <v>329405</v>
      </c>
      <c r="C412" s="312">
        <v>720501</v>
      </c>
      <c r="D412" s="478" t="s">
        <v>1178</v>
      </c>
      <c r="E412" s="17"/>
      <c r="F412" s="17">
        <v>63640</v>
      </c>
      <c r="G412" s="17" t="s">
        <v>1122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210</v>
      </c>
    </row>
    <row r="413" spans="1:20" ht="15" customHeight="1" x14ac:dyDescent="0.2">
      <c r="A413" s="223" t="s">
        <v>2087</v>
      </c>
      <c r="B413" s="134"/>
      <c r="C413" s="367">
        <v>732263</v>
      </c>
      <c r="D413" s="477" t="s">
        <v>5</v>
      </c>
      <c r="E413" s="17"/>
      <c r="F413" s="16"/>
      <c r="G413" s="267" t="s">
        <v>2064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2251</v>
      </c>
    </row>
    <row r="414" spans="1:20" ht="15" customHeight="1" x14ac:dyDescent="0.2">
      <c r="A414" s="16" t="s">
        <v>2086</v>
      </c>
      <c r="B414" s="17"/>
      <c r="C414" s="333">
        <v>712763</v>
      </c>
      <c r="D414" s="478" t="s">
        <v>1462</v>
      </c>
      <c r="E414" s="17"/>
      <c r="F414" s="17">
        <v>74202</v>
      </c>
      <c r="G414" s="17" t="s">
        <v>938</v>
      </c>
      <c r="H414" s="183">
        <f t="shared" si="80"/>
        <v>237</v>
      </c>
      <c r="I414" s="17">
        <f t="shared" si="81"/>
        <v>241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0.24099999999999999</v>
      </c>
      <c r="N414" s="112">
        <f t="shared" si="82"/>
        <v>450.67</v>
      </c>
      <c r="O414" s="112">
        <f t="shared" si="73"/>
        <v>450.42900000000003</v>
      </c>
      <c r="S414" s="312">
        <v>731244</v>
      </c>
      <c r="T414" s="478" t="s">
        <v>998</v>
      </c>
    </row>
    <row r="415" spans="1:20" ht="15" customHeight="1" x14ac:dyDescent="0.2">
      <c r="A415" s="16" t="s">
        <v>2086</v>
      </c>
      <c r="B415" s="17"/>
      <c r="C415" s="333">
        <v>734807</v>
      </c>
      <c r="D415" s="478" t="s">
        <v>1462</v>
      </c>
      <c r="E415" s="17"/>
      <c r="F415" s="17">
        <v>74202</v>
      </c>
      <c r="G415" s="17" t="s">
        <v>938</v>
      </c>
      <c r="H415" s="183">
        <f t="shared" si="80"/>
        <v>267</v>
      </c>
      <c r="I415" s="17">
        <f t="shared" si="81"/>
        <v>308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0.308</v>
      </c>
      <c r="N415" s="112">
        <f t="shared" si="82"/>
        <v>575.96</v>
      </c>
      <c r="O415" s="112">
        <f t="shared" ref="O415:O448" si="84">(+L415*I415)-M415</f>
        <v>575.65200000000004</v>
      </c>
      <c r="S415" s="367">
        <v>731303</v>
      </c>
      <c r="T415" s="477" t="s">
        <v>21</v>
      </c>
    </row>
    <row r="416" spans="1:20" ht="15" customHeight="1" x14ac:dyDescent="0.2">
      <c r="A416" s="223" t="s">
        <v>2086</v>
      </c>
      <c r="B416" s="17">
        <v>133260</v>
      </c>
      <c r="C416" s="368">
        <v>722642</v>
      </c>
      <c r="D416" s="477" t="s">
        <v>660</v>
      </c>
      <c r="E416" s="17"/>
      <c r="F416" s="16"/>
      <c r="G416" s="267" t="s">
        <v>2067</v>
      </c>
      <c r="H416" s="183">
        <f t="shared" si="80"/>
        <v>10</v>
      </c>
      <c r="I416" s="17">
        <f t="shared" si="81"/>
        <v>8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8.0000000000000002E-3</v>
      </c>
      <c r="N416" s="112">
        <f t="shared" si="82"/>
        <v>15.120000000000001</v>
      </c>
      <c r="O416" s="112">
        <f t="shared" si="84"/>
        <v>15.112000000000002</v>
      </c>
      <c r="S416" s="367">
        <v>731314</v>
      </c>
      <c r="T416" s="477" t="s">
        <v>2069</v>
      </c>
    </row>
    <row r="417" spans="1:20" ht="15" customHeight="1" x14ac:dyDescent="0.2">
      <c r="A417" s="359" t="s">
        <v>2086</v>
      </c>
      <c r="B417" s="17"/>
      <c r="C417" s="360">
        <v>702431</v>
      </c>
      <c r="D417" s="480" t="s">
        <v>1262</v>
      </c>
      <c r="E417" s="17"/>
      <c r="F417" s="17">
        <v>76053</v>
      </c>
      <c r="G417" s="159" t="s">
        <v>1468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2337</v>
      </c>
    </row>
    <row r="418" spans="1:20" ht="15" customHeight="1" x14ac:dyDescent="0.2">
      <c r="A418" s="359" t="s">
        <v>2086</v>
      </c>
      <c r="B418" s="17"/>
      <c r="C418" s="360">
        <v>702465</v>
      </c>
      <c r="D418" s="480" t="s">
        <v>1262</v>
      </c>
      <c r="E418" s="17"/>
      <c r="F418" s="17">
        <v>76053</v>
      </c>
      <c r="G418" s="159" t="s">
        <v>1468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1454</v>
      </c>
    </row>
    <row r="419" spans="1:20" ht="15" customHeight="1" x14ac:dyDescent="0.2">
      <c r="A419" s="359" t="s">
        <v>2086</v>
      </c>
      <c r="B419" s="17"/>
      <c r="C419" s="360">
        <v>702478</v>
      </c>
      <c r="D419" s="480" t="s">
        <v>1262</v>
      </c>
      <c r="E419" s="17"/>
      <c r="F419" s="17">
        <v>76053</v>
      </c>
      <c r="G419" s="159" t="s">
        <v>1468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2090</v>
      </c>
    </row>
    <row r="420" spans="1:20" ht="15" customHeight="1" x14ac:dyDescent="0.2">
      <c r="A420" s="359" t="s">
        <v>2086</v>
      </c>
      <c r="B420" s="17"/>
      <c r="C420" s="360">
        <v>702556</v>
      </c>
      <c r="D420" s="480" t="s">
        <v>1262</v>
      </c>
      <c r="E420" s="17"/>
      <c r="F420" s="17">
        <v>76053</v>
      </c>
      <c r="G420" s="159" t="s">
        <v>1468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2142</v>
      </c>
    </row>
    <row r="421" spans="1:20" ht="15" customHeight="1" x14ac:dyDescent="0.2">
      <c r="A421" s="359" t="s">
        <v>2086</v>
      </c>
      <c r="B421" s="17"/>
      <c r="C421" s="360">
        <v>702557</v>
      </c>
      <c r="D421" s="480" t="s">
        <v>1262</v>
      </c>
      <c r="E421" s="17"/>
      <c r="F421" s="17">
        <v>76053</v>
      </c>
      <c r="G421" s="159" t="s">
        <v>1468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1185</v>
      </c>
    </row>
    <row r="422" spans="1:20" ht="15" customHeight="1" x14ac:dyDescent="0.2">
      <c r="A422" s="359" t="s">
        <v>2086</v>
      </c>
      <c r="B422" s="17"/>
      <c r="C422" s="360">
        <v>702592</v>
      </c>
      <c r="D422" s="480" t="s">
        <v>1262</v>
      </c>
      <c r="E422" s="17"/>
      <c r="F422" s="17">
        <v>76053</v>
      </c>
      <c r="G422" s="159" t="s">
        <v>1468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2142</v>
      </c>
    </row>
    <row r="423" spans="1:20" ht="15" customHeight="1" x14ac:dyDescent="0.2">
      <c r="A423" s="359" t="s">
        <v>2086</v>
      </c>
      <c r="B423" s="17"/>
      <c r="C423" s="360">
        <v>705511</v>
      </c>
      <c r="D423" s="480" t="s">
        <v>1262</v>
      </c>
      <c r="E423" s="17"/>
      <c r="F423" s="17">
        <v>76053</v>
      </c>
      <c r="G423" s="159" t="s">
        <v>1468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1106</v>
      </c>
    </row>
    <row r="424" spans="1:20" ht="15" customHeight="1" x14ac:dyDescent="0.2">
      <c r="A424" s="359" t="s">
        <v>2086</v>
      </c>
      <c r="B424" s="17"/>
      <c r="C424" s="360">
        <v>829051</v>
      </c>
      <c r="D424" s="480" t="s">
        <v>1262</v>
      </c>
      <c r="E424" s="17"/>
      <c r="F424" s="17">
        <v>76053</v>
      </c>
      <c r="G424" s="159" t="s">
        <v>1468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2329</v>
      </c>
    </row>
    <row r="425" spans="1:20" ht="15" customHeight="1" x14ac:dyDescent="0.2">
      <c r="A425" s="223" t="s">
        <v>2086</v>
      </c>
      <c r="B425" s="17">
        <v>113779</v>
      </c>
      <c r="C425" s="367">
        <v>713755</v>
      </c>
      <c r="D425" s="477" t="s">
        <v>641</v>
      </c>
      <c r="E425" s="320" t="s">
        <v>2243</v>
      </c>
      <c r="F425" s="16"/>
      <c r="G425" s="267" t="s">
        <v>2099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2142</v>
      </c>
    </row>
    <row r="426" spans="1:20" ht="15" customHeight="1" x14ac:dyDescent="0.2">
      <c r="A426" s="16" t="s">
        <v>2086</v>
      </c>
      <c r="B426" s="17">
        <v>109736</v>
      </c>
      <c r="C426" s="312">
        <v>719397</v>
      </c>
      <c r="D426" s="478" t="s">
        <v>1179</v>
      </c>
      <c r="E426" s="17"/>
      <c r="F426" s="17">
        <v>77595</v>
      </c>
      <c r="G426" s="17" t="s">
        <v>1110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1454</v>
      </c>
    </row>
    <row r="427" spans="1:20" ht="15" customHeight="1" x14ac:dyDescent="0.2">
      <c r="A427" s="16" t="s">
        <v>2086</v>
      </c>
      <c r="B427" s="17">
        <v>113624</v>
      </c>
      <c r="C427" s="312">
        <v>722754</v>
      </c>
      <c r="D427" s="478" t="s">
        <v>1179</v>
      </c>
      <c r="E427" s="17"/>
      <c r="F427" s="17">
        <v>77595</v>
      </c>
      <c r="G427" s="17" t="s">
        <v>1110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1169</v>
      </c>
    </row>
    <row r="428" spans="1:20" ht="15" customHeight="1" x14ac:dyDescent="0.2">
      <c r="A428" s="16" t="s">
        <v>2086</v>
      </c>
      <c r="B428" s="17">
        <v>113626</v>
      </c>
      <c r="C428" s="312">
        <v>729432</v>
      </c>
      <c r="D428" s="478" t="s">
        <v>1179</v>
      </c>
      <c r="E428" s="17"/>
      <c r="F428" s="17">
        <v>77595</v>
      </c>
      <c r="G428" s="17" t="s">
        <v>1110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1169</v>
      </c>
    </row>
    <row r="429" spans="1:20" ht="15" customHeight="1" x14ac:dyDescent="0.2">
      <c r="A429" s="16" t="s">
        <v>2086</v>
      </c>
      <c r="B429" s="17"/>
      <c r="C429" s="312">
        <v>734583</v>
      </c>
      <c r="D429" s="422" t="s">
        <v>1469</v>
      </c>
      <c r="E429" s="17"/>
      <c r="F429" s="17">
        <v>78624</v>
      </c>
      <c r="G429" s="17" t="s">
        <v>2067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1169</v>
      </c>
    </row>
    <row r="430" spans="1:20" ht="15" customHeight="1" x14ac:dyDescent="0.2">
      <c r="A430" s="16" t="s">
        <v>2087</v>
      </c>
      <c r="B430" s="17">
        <v>133422</v>
      </c>
      <c r="C430" s="312">
        <v>716991</v>
      </c>
      <c r="D430" s="552" t="s">
        <v>781</v>
      </c>
      <c r="E430" s="506" t="s">
        <v>780</v>
      </c>
      <c r="F430" s="17">
        <v>79572</v>
      </c>
      <c r="G430" s="267" t="s">
        <v>1107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1169</v>
      </c>
    </row>
    <row r="431" spans="1:20" ht="15" customHeight="1" x14ac:dyDescent="0.2">
      <c r="A431" s="16" t="s">
        <v>2087</v>
      </c>
      <c r="B431" s="17">
        <v>124605</v>
      </c>
      <c r="C431" s="312">
        <v>721340</v>
      </c>
      <c r="D431" s="552" t="s">
        <v>781</v>
      </c>
      <c r="E431" s="506" t="s">
        <v>780</v>
      </c>
      <c r="F431" s="17">
        <v>79572</v>
      </c>
      <c r="G431" s="267" t="s">
        <v>1107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1169</v>
      </c>
    </row>
    <row r="432" spans="1:20" ht="15" customHeight="1" x14ac:dyDescent="0.2">
      <c r="A432" s="16" t="s">
        <v>2086</v>
      </c>
      <c r="B432" s="17">
        <v>109808</v>
      </c>
      <c r="C432" s="312">
        <v>720488</v>
      </c>
      <c r="D432" s="544" t="s">
        <v>1533</v>
      </c>
      <c r="E432" s="17"/>
      <c r="F432" s="17">
        <v>81782</v>
      </c>
      <c r="G432" s="17" t="s">
        <v>1116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212</v>
      </c>
    </row>
    <row r="433" spans="1:20" ht="15" customHeight="1" x14ac:dyDescent="0.2">
      <c r="A433" s="16" t="s">
        <v>2086</v>
      </c>
      <c r="B433" s="17"/>
      <c r="C433" s="312">
        <v>720491</v>
      </c>
      <c r="D433" s="544" t="s">
        <v>1533</v>
      </c>
      <c r="E433" s="17"/>
      <c r="F433" s="17">
        <v>81782</v>
      </c>
      <c r="G433" s="17" t="s">
        <v>1116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</v>
      </c>
    </row>
    <row r="434" spans="1:20" ht="15" customHeight="1" x14ac:dyDescent="0.2">
      <c r="A434" s="16" t="s">
        <v>2086</v>
      </c>
      <c r="B434" s="17">
        <v>113882</v>
      </c>
      <c r="C434" s="312">
        <v>723318</v>
      </c>
      <c r="D434" s="544" t="s">
        <v>1533</v>
      </c>
      <c r="E434" s="17"/>
      <c r="F434" s="17">
        <v>81782</v>
      </c>
      <c r="G434" s="17" t="s">
        <v>1116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1169</v>
      </c>
    </row>
    <row r="435" spans="1:20" ht="15" customHeight="1" x14ac:dyDescent="0.2">
      <c r="A435" s="16" t="s">
        <v>2086</v>
      </c>
      <c r="B435" s="17">
        <v>113885</v>
      </c>
      <c r="C435" s="312">
        <v>712390</v>
      </c>
      <c r="D435" s="478" t="s">
        <v>1085</v>
      </c>
      <c r="E435" s="17"/>
      <c r="F435" s="17">
        <v>82500</v>
      </c>
      <c r="G435" s="17" t="s">
        <v>1183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1127</v>
      </c>
    </row>
    <row r="436" spans="1:20" ht="15" customHeight="1" x14ac:dyDescent="0.2">
      <c r="A436" s="16" t="s">
        <v>2086</v>
      </c>
      <c r="B436" s="17">
        <v>119527</v>
      </c>
      <c r="C436" s="312">
        <v>712519</v>
      </c>
      <c r="D436" s="478" t="s">
        <v>1085</v>
      </c>
      <c r="E436" s="17"/>
      <c r="F436" s="17">
        <v>82500</v>
      </c>
      <c r="G436" s="17" t="s">
        <v>1183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3</v>
      </c>
    </row>
    <row r="437" spans="1:20" ht="15" customHeight="1" x14ac:dyDescent="0.2">
      <c r="A437" s="16" t="s">
        <v>2086</v>
      </c>
      <c r="B437" s="17">
        <v>109831</v>
      </c>
      <c r="C437" s="312">
        <v>712766</v>
      </c>
      <c r="D437" s="769" t="s">
        <v>1085</v>
      </c>
      <c r="E437" s="278"/>
      <c r="F437" s="278">
        <v>82500</v>
      </c>
      <c r="G437" s="278" t="s">
        <v>1183</v>
      </c>
      <c r="H437" s="930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1172</v>
      </c>
    </row>
    <row r="438" spans="1:20" ht="15" customHeight="1" x14ac:dyDescent="0.2">
      <c r="A438" s="223" t="s">
        <v>2086</v>
      </c>
      <c r="B438" s="17"/>
      <c r="C438" s="367">
        <v>717786</v>
      </c>
      <c r="D438" s="477" t="s">
        <v>2142</v>
      </c>
      <c r="E438" s="17"/>
      <c r="F438" s="16"/>
      <c r="G438" s="267" t="s">
        <v>2067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1152</v>
      </c>
    </row>
    <row r="439" spans="1:20" ht="15" customHeight="1" x14ac:dyDescent="0.2">
      <c r="A439" s="223" t="s">
        <v>2086</v>
      </c>
      <c r="B439" s="17">
        <v>109748</v>
      </c>
      <c r="C439" s="367">
        <v>719206</v>
      </c>
      <c r="D439" s="477" t="s">
        <v>2142</v>
      </c>
      <c r="E439" s="17"/>
      <c r="F439" s="16"/>
      <c r="G439" s="267" t="s">
        <v>2067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1186</v>
      </c>
    </row>
    <row r="440" spans="1:20" ht="15" customHeight="1" x14ac:dyDescent="0.2">
      <c r="A440" s="223" t="s">
        <v>2086</v>
      </c>
      <c r="B440" s="17">
        <v>113802</v>
      </c>
      <c r="C440" s="367">
        <v>719228</v>
      </c>
      <c r="D440" s="477" t="s">
        <v>2142</v>
      </c>
      <c r="E440" s="17"/>
      <c r="F440" s="16"/>
      <c r="G440" s="267" t="s">
        <v>2067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1186</v>
      </c>
    </row>
    <row r="441" spans="1:20" ht="15" customHeight="1" x14ac:dyDescent="0.2">
      <c r="A441" s="223" t="s">
        <v>2086</v>
      </c>
      <c r="B441" s="17">
        <v>113802</v>
      </c>
      <c r="C441" s="367">
        <v>720074</v>
      </c>
      <c r="D441" s="477" t="s">
        <v>2142</v>
      </c>
      <c r="E441" s="17"/>
      <c r="F441" s="16"/>
      <c r="G441" s="267" t="s">
        <v>2067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23</v>
      </c>
    </row>
    <row r="442" spans="1:20" ht="15" customHeight="1" x14ac:dyDescent="0.2">
      <c r="A442" s="223" t="s">
        <v>2086</v>
      </c>
      <c r="B442" s="17">
        <v>113911</v>
      </c>
      <c r="C442" s="367">
        <v>720732</v>
      </c>
      <c r="D442" s="477" t="s">
        <v>2142</v>
      </c>
      <c r="E442" s="320" t="s">
        <v>2068</v>
      </c>
      <c r="F442" s="16"/>
      <c r="G442" s="267" t="s">
        <v>2067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5</v>
      </c>
    </row>
    <row r="443" spans="1:20" ht="15" customHeight="1" x14ac:dyDescent="0.2">
      <c r="A443" s="223" t="s">
        <v>2086</v>
      </c>
      <c r="B443" s="17">
        <v>109814</v>
      </c>
      <c r="C443" s="368">
        <v>720926</v>
      </c>
      <c r="D443" s="477" t="s">
        <v>2142</v>
      </c>
      <c r="E443" s="17"/>
      <c r="F443" s="16"/>
      <c r="G443" s="267" t="s">
        <v>2067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2142</v>
      </c>
    </row>
    <row r="444" spans="1:20" ht="15" customHeight="1" x14ac:dyDescent="0.2">
      <c r="A444" s="223" t="s">
        <v>2086</v>
      </c>
      <c r="B444" s="17">
        <v>109814</v>
      </c>
      <c r="C444" s="367">
        <v>721038</v>
      </c>
      <c r="D444" s="477" t="s">
        <v>2142</v>
      </c>
      <c r="E444" s="17"/>
      <c r="F444" s="16"/>
      <c r="G444" s="267" t="s">
        <v>2067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2142</v>
      </c>
    </row>
    <row r="445" spans="1:20" ht="15" customHeight="1" x14ac:dyDescent="0.2">
      <c r="A445" s="223" t="s">
        <v>2086</v>
      </c>
      <c r="B445" s="17">
        <v>109814</v>
      </c>
      <c r="C445" s="367">
        <v>722031</v>
      </c>
      <c r="D445" s="477" t="s">
        <v>2142</v>
      </c>
      <c r="E445" s="17"/>
      <c r="F445" s="16"/>
      <c r="G445" s="267" t="s">
        <v>2067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2265</v>
      </c>
    </row>
    <row r="446" spans="1:20" ht="15" customHeight="1" x14ac:dyDescent="0.2">
      <c r="A446" s="223" t="s">
        <v>2086</v>
      </c>
      <c r="B446" s="17">
        <v>109814</v>
      </c>
      <c r="C446" s="367">
        <v>722126</v>
      </c>
      <c r="D446" s="477" t="s">
        <v>2142</v>
      </c>
      <c r="E446" s="17"/>
      <c r="F446" s="16"/>
      <c r="G446" s="267" t="s">
        <v>2067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1133</v>
      </c>
    </row>
    <row r="447" spans="1:20" ht="15" customHeight="1" x14ac:dyDescent="0.2">
      <c r="A447" s="223" t="s">
        <v>2086</v>
      </c>
      <c r="B447" s="17">
        <v>109814</v>
      </c>
      <c r="C447" s="367">
        <v>722321</v>
      </c>
      <c r="D447" s="477" t="s">
        <v>2142</v>
      </c>
      <c r="E447" s="17"/>
      <c r="F447" s="16"/>
      <c r="G447" s="267" t="s">
        <v>2067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1133</v>
      </c>
    </row>
    <row r="448" spans="1:20" ht="15" customHeight="1" x14ac:dyDescent="0.2">
      <c r="A448" s="223" t="s">
        <v>2086</v>
      </c>
      <c r="B448" s="17">
        <v>109736</v>
      </c>
      <c r="C448" s="367">
        <v>722433</v>
      </c>
      <c r="D448" s="477" t="s">
        <v>2142</v>
      </c>
      <c r="E448" s="320" t="s">
        <v>2068</v>
      </c>
      <c r="F448" s="16"/>
      <c r="G448" s="267" t="s">
        <v>2067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1114</v>
      </c>
    </row>
    <row r="449" spans="1:20" ht="15" customHeight="1" x14ac:dyDescent="0.2">
      <c r="A449" s="223" t="s">
        <v>2086</v>
      </c>
      <c r="B449" s="17"/>
      <c r="C449" s="367">
        <v>722645</v>
      </c>
      <c r="D449" s="477" t="s">
        <v>2142</v>
      </c>
      <c r="E449" s="17"/>
      <c r="F449" s="16"/>
      <c r="G449" s="267" t="s">
        <v>2067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2160</v>
      </c>
    </row>
    <row r="450" spans="1:20" ht="15" customHeight="1" x14ac:dyDescent="0.2">
      <c r="A450" s="223" t="s">
        <v>2086</v>
      </c>
      <c r="B450" s="17">
        <v>109831</v>
      </c>
      <c r="C450" s="367">
        <v>722735</v>
      </c>
      <c r="D450" s="477" t="s">
        <v>2142</v>
      </c>
      <c r="E450" s="17"/>
      <c r="F450" s="16"/>
      <c r="G450" s="267" t="s">
        <v>2067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2160</v>
      </c>
    </row>
    <row r="451" spans="1:20" ht="15" customHeight="1" x14ac:dyDescent="0.2">
      <c r="A451" s="223" t="s">
        <v>2086</v>
      </c>
      <c r="B451" s="17">
        <v>124599</v>
      </c>
      <c r="C451" s="367">
        <v>722991</v>
      </c>
      <c r="D451" s="477" t="s">
        <v>2142</v>
      </c>
      <c r="E451" s="17"/>
      <c r="F451" s="16"/>
      <c r="G451" s="267" t="s">
        <v>2067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2069</v>
      </c>
    </row>
    <row r="452" spans="1:20" ht="15" customHeight="1" x14ac:dyDescent="0.2">
      <c r="A452" s="223" t="s">
        <v>2086</v>
      </c>
      <c r="B452" s="134"/>
      <c r="C452" s="367">
        <v>729827</v>
      </c>
      <c r="D452" s="477" t="s">
        <v>2142</v>
      </c>
      <c r="E452" s="17"/>
      <c r="F452" s="16"/>
      <c r="G452" s="267" t="s">
        <v>2067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2337</v>
      </c>
    </row>
    <row r="453" spans="1:20" ht="15" customHeight="1" x14ac:dyDescent="0.2">
      <c r="A453" s="223" t="s">
        <v>2086</v>
      </c>
      <c r="B453" s="134"/>
      <c r="C453" s="367">
        <v>730359</v>
      </c>
      <c r="D453" s="477" t="s">
        <v>2142</v>
      </c>
      <c r="E453" s="17"/>
      <c r="F453" s="16"/>
      <c r="G453" s="267" t="s">
        <v>2067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2265</v>
      </c>
    </row>
    <row r="454" spans="1:20" ht="15" customHeight="1" x14ac:dyDescent="0.2">
      <c r="A454" s="223" t="s">
        <v>2086</v>
      </c>
      <c r="B454" s="134"/>
      <c r="C454" s="367">
        <v>731570</v>
      </c>
      <c r="D454" s="477" t="s">
        <v>2142</v>
      </c>
      <c r="E454" s="17"/>
      <c r="F454" s="16"/>
      <c r="G454" s="267" t="s">
        <v>2067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2069</v>
      </c>
    </row>
    <row r="455" spans="1:20" ht="15" customHeight="1" x14ac:dyDescent="0.2">
      <c r="A455" s="223" t="s">
        <v>2086</v>
      </c>
      <c r="B455" s="134"/>
      <c r="C455" s="367">
        <v>731658</v>
      </c>
      <c r="D455" s="477" t="s">
        <v>2142</v>
      </c>
      <c r="E455" s="17"/>
      <c r="F455" s="16"/>
      <c r="G455" s="267" t="s">
        <v>2067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8</v>
      </c>
    </row>
    <row r="456" spans="1:20" ht="15" customHeight="1" x14ac:dyDescent="0.2">
      <c r="A456" s="223" t="s">
        <v>2086</v>
      </c>
      <c r="B456" s="134"/>
      <c r="C456" s="367">
        <v>731681</v>
      </c>
      <c r="D456" s="477" t="s">
        <v>2142</v>
      </c>
      <c r="E456" s="17"/>
      <c r="F456" s="16"/>
      <c r="G456" s="267" t="s">
        <v>2067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2160</v>
      </c>
    </row>
    <row r="457" spans="1:20" ht="15" customHeight="1" x14ac:dyDescent="0.2">
      <c r="A457" s="223" t="s">
        <v>2086</v>
      </c>
      <c r="B457" s="134"/>
      <c r="C457" s="367">
        <v>731758</v>
      </c>
      <c r="D457" s="477" t="s">
        <v>2142</v>
      </c>
      <c r="E457" s="17"/>
      <c r="F457" s="16"/>
      <c r="G457" s="267" t="s">
        <v>2067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2160</v>
      </c>
    </row>
    <row r="458" spans="1:20" ht="15" customHeight="1" x14ac:dyDescent="0.2">
      <c r="A458" s="223" t="s">
        <v>2086</v>
      </c>
      <c r="B458" s="134"/>
      <c r="C458" s="367">
        <v>732277</v>
      </c>
      <c r="D458" s="477" t="s">
        <v>2142</v>
      </c>
      <c r="E458" s="17"/>
      <c r="F458" s="16"/>
      <c r="G458" s="267" t="s">
        <v>2067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2086</v>
      </c>
      <c r="B459" s="176">
        <v>122840</v>
      </c>
      <c r="C459" s="640">
        <v>734986</v>
      </c>
      <c r="D459" s="799" t="s">
        <v>2142</v>
      </c>
      <c r="E459" s="800" t="s">
        <v>2068</v>
      </c>
      <c r="F459" s="801">
        <v>12180</v>
      </c>
      <c r="G459" s="176" t="s">
        <v>2067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3">
        <f>+J459-K459</f>
        <v>1.8900000000000001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1122</v>
      </c>
      <c r="Q459" s="807" t="s">
        <v>2104</v>
      </c>
      <c r="S459" s="640">
        <v>707894</v>
      </c>
      <c r="T459" s="641" t="s">
        <v>1456</v>
      </c>
    </row>
    <row r="460" spans="1:20" ht="15" customHeight="1" x14ac:dyDescent="0.2">
      <c r="A460" s="223" t="s">
        <v>2086</v>
      </c>
      <c r="B460" s="134"/>
      <c r="C460" s="367">
        <v>736098</v>
      </c>
      <c r="D460" s="477" t="s">
        <v>2142</v>
      </c>
      <c r="E460" s="17"/>
      <c r="F460" s="16"/>
      <c r="G460" s="267" t="s">
        <v>2067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2265</v>
      </c>
    </row>
    <row r="461" spans="1:20" ht="15" customHeight="1" x14ac:dyDescent="0.2">
      <c r="A461" s="223" t="s">
        <v>2086</v>
      </c>
      <c r="B461" s="134"/>
      <c r="C461" s="367">
        <v>736112</v>
      </c>
      <c r="D461" s="477" t="s">
        <v>2142</v>
      </c>
      <c r="E461" s="17"/>
      <c r="F461" s="16"/>
      <c r="G461" s="267" t="s">
        <v>2067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2265</v>
      </c>
    </row>
    <row r="462" spans="1:20" ht="15" customHeight="1" x14ac:dyDescent="0.2">
      <c r="A462" s="223" t="s">
        <v>2086</v>
      </c>
      <c r="B462" s="134"/>
      <c r="C462" s="368">
        <v>736135</v>
      </c>
      <c r="D462" s="477" t="s">
        <v>2142</v>
      </c>
      <c r="E462" s="17"/>
      <c r="F462" s="16"/>
      <c r="G462" s="267" t="s">
        <v>2067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2265</v>
      </c>
    </row>
    <row r="463" spans="1:20" ht="15" customHeight="1" x14ac:dyDescent="0.2">
      <c r="A463" s="223" t="s">
        <v>2086</v>
      </c>
      <c r="B463" s="134"/>
      <c r="C463" s="368">
        <v>736136</v>
      </c>
      <c r="D463" s="477" t="s">
        <v>2142</v>
      </c>
      <c r="E463" s="17"/>
      <c r="F463" s="16"/>
      <c r="G463" s="267" t="s">
        <v>2067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2265</v>
      </c>
    </row>
    <row r="464" spans="1:20" ht="15" customHeight="1" x14ac:dyDescent="0.2">
      <c r="A464" s="223" t="s">
        <v>2086</v>
      </c>
      <c r="B464" s="17"/>
      <c r="C464" s="367">
        <v>722990</v>
      </c>
      <c r="D464" s="477" t="s">
        <v>1585</v>
      </c>
      <c r="E464" s="481" t="s">
        <v>1584</v>
      </c>
      <c r="F464" s="505"/>
      <c r="G464" s="267" t="s">
        <v>2067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2146</v>
      </c>
    </row>
    <row r="465" spans="1:20" ht="15" customHeight="1" x14ac:dyDescent="0.2">
      <c r="A465" s="16" t="s">
        <v>2086</v>
      </c>
      <c r="B465" s="17">
        <v>124599</v>
      </c>
      <c r="C465" s="312">
        <v>712018</v>
      </c>
      <c r="D465" s="478" t="s">
        <v>1184</v>
      </c>
      <c r="E465" s="17"/>
      <c r="F465" s="17">
        <v>64934</v>
      </c>
      <c r="G465" s="17" t="s">
        <v>916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998</v>
      </c>
    </row>
    <row r="466" spans="1:20" ht="15" customHeight="1" x14ac:dyDescent="0.2">
      <c r="A466" s="16" t="s">
        <v>2086</v>
      </c>
      <c r="B466" s="17">
        <v>124597</v>
      </c>
      <c r="C466" s="312">
        <v>720164</v>
      </c>
      <c r="D466" s="478" t="s">
        <v>1184</v>
      </c>
      <c r="E466" s="17"/>
      <c r="F466" s="17">
        <v>64934</v>
      </c>
      <c r="G466" s="17" t="s">
        <v>916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2329</v>
      </c>
    </row>
    <row r="467" spans="1:20" ht="15" customHeight="1" x14ac:dyDescent="0.2">
      <c r="A467" s="223" t="s">
        <v>2087</v>
      </c>
      <c r="B467" s="17">
        <v>110375</v>
      </c>
      <c r="C467" s="367">
        <v>705822</v>
      </c>
      <c r="D467" s="477" t="s">
        <v>2193</v>
      </c>
      <c r="E467" s="17"/>
      <c r="F467" s="16"/>
      <c r="G467" s="267" t="s">
        <v>2099</v>
      </c>
      <c r="H467" s="183">
        <f t="shared" si="90"/>
        <v>124</v>
      </c>
      <c r="I467" s="17">
        <f t="shared" si="91"/>
        <v>126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0.126</v>
      </c>
      <c r="N467" s="112">
        <f t="shared" si="93"/>
        <v>224.65799999999999</v>
      </c>
      <c r="O467" s="112">
        <f t="shared" si="94"/>
        <v>224.53199999999998</v>
      </c>
      <c r="S467" s="367">
        <v>733719</v>
      </c>
      <c r="T467" s="477" t="s">
        <v>9</v>
      </c>
    </row>
    <row r="468" spans="1:20" ht="15" customHeight="1" x14ac:dyDescent="0.2">
      <c r="A468" s="223" t="s">
        <v>2086</v>
      </c>
      <c r="B468" s="17">
        <v>113796</v>
      </c>
      <c r="C468" s="367">
        <v>722214</v>
      </c>
      <c r="D468" s="482" t="s">
        <v>2308</v>
      </c>
      <c r="E468" s="17"/>
      <c r="F468" s="16"/>
      <c r="G468" s="267" t="s">
        <v>2070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10</v>
      </c>
    </row>
    <row r="469" spans="1:20" ht="15" customHeight="1" x14ac:dyDescent="0.2">
      <c r="A469" s="359" t="s">
        <v>2086</v>
      </c>
      <c r="B469" s="17"/>
      <c r="C469" s="360">
        <v>720942</v>
      </c>
      <c r="D469" s="370" t="s">
        <v>1454</v>
      </c>
      <c r="E469" s="17"/>
      <c r="F469" s="17">
        <v>89903</v>
      </c>
      <c r="G469" s="536" t="s">
        <v>1140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2253</v>
      </c>
    </row>
    <row r="470" spans="1:20" ht="15" customHeight="1" x14ac:dyDescent="0.2">
      <c r="A470" s="359" t="s">
        <v>2086</v>
      </c>
      <c r="B470" s="17"/>
      <c r="C470" s="360">
        <v>722123</v>
      </c>
      <c r="D470" s="370" t="s">
        <v>1454</v>
      </c>
      <c r="E470" s="17"/>
      <c r="F470" s="17">
        <v>89903</v>
      </c>
      <c r="G470" s="536" t="s">
        <v>1140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1152</v>
      </c>
    </row>
    <row r="471" spans="1:20" ht="15" customHeight="1" x14ac:dyDescent="0.2">
      <c r="A471" s="359" t="s">
        <v>2086</v>
      </c>
      <c r="B471" s="17"/>
      <c r="C471" s="360">
        <v>722480</v>
      </c>
      <c r="D471" s="370" t="s">
        <v>1454</v>
      </c>
      <c r="E471" s="328" t="s">
        <v>1471</v>
      </c>
      <c r="F471" s="17">
        <v>89903</v>
      </c>
      <c r="G471" s="536" t="s">
        <v>1140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2302</v>
      </c>
    </row>
    <row r="472" spans="1:20" ht="15" customHeight="1" x14ac:dyDescent="0.2">
      <c r="A472" s="359" t="s">
        <v>2086</v>
      </c>
      <c r="B472" s="17"/>
      <c r="C472" s="360">
        <v>722481</v>
      </c>
      <c r="D472" s="370" t="s">
        <v>1454</v>
      </c>
      <c r="E472" s="17"/>
      <c r="F472" s="17">
        <v>89903</v>
      </c>
      <c r="G472" s="536" t="s">
        <v>1140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1162</v>
      </c>
    </row>
    <row r="473" spans="1:20" ht="15" customHeight="1" x14ac:dyDescent="0.2">
      <c r="A473" s="359" t="s">
        <v>2086</v>
      </c>
      <c r="B473" s="17"/>
      <c r="C473" s="360">
        <v>722752</v>
      </c>
      <c r="D473" s="370" t="s">
        <v>1454</v>
      </c>
      <c r="E473" s="17"/>
      <c r="F473" s="17">
        <v>89903</v>
      </c>
      <c r="G473" s="536" t="s">
        <v>1140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2270</v>
      </c>
    </row>
    <row r="474" spans="1:20" ht="15" customHeight="1" x14ac:dyDescent="0.2">
      <c r="A474" s="359" t="s">
        <v>1111</v>
      </c>
      <c r="B474" s="17"/>
      <c r="C474" s="360">
        <v>731617</v>
      </c>
      <c r="D474" s="370" t="s">
        <v>1454</v>
      </c>
      <c r="E474" s="17"/>
      <c r="F474" s="17">
        <v>89903</v>
      </c>
      <c r="G474" s="536" t="s">
        <v>1140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2069</v>
      </c>
    </row>
    <row r="475" spans="1:20" ht="15" customHeight="1" x14ac:dyDescent="0.2">
      <c r="A475" s="359" t="s">
        <v>2086</v>
      </c>
      <c r="B475" s="17"/>
      <c r="C475" s="360">
        <v>731779</v>
      </c>
      <c r="D475" s="370" t="s">
        <v>1454</v>
      </c>
      <c r="E475" s="17"/>
      <c r="F475" s="17">
        <v>89903</v>
      </c>
      <c r="G475" s="536" t="s">
        <v>1140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998</v>
      </c>
    </row>
    <row r="476" spans="1:20" ht="15" customHeight="1" x14ac:dyDescent="0.2">
      <c r="A476" s="359" t="s">
        <v>2086</v>
      </c>
      <c r="B476" s="17"/>
      <c r="C476" s="360">
        <v>731780</v>
      </c>
      <c r="D476" s="370" t="s">
        <v>1454</v>
      </c>
      <c r="E476" s="17"/>
      <c r="F476" s="17">
        <v>89903</v>
      </c>
      <c r="G476" s="536" t="s">
        <v>1140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1177</v>
      </c>
    </row>
    <row r="477" spans="1:20" ht="15" customHeight="1" x14ac:dyDescent="0.2">
      <c r="A477" s="359" t="s">
        <v>2086</v>
      </c>
      <c r="B477" s="17"/>
      <c r="C477" s="360">
        <v>735479</v>
      </c>
      <c r="D477" s="370" t="s">
        <v>1454</v>
      </c>
      <c r="E477" s="17"/>
      <c r="F477" s="17">
        <v>89903</v>
      </c>
      <c r="G477" s="665" t="s">
        <v>1140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12</v>
      </c>
    </row>
    <row r="478" spans="1:20" ht="15" customHeight="1" x14ac:dyDescent="0.2">
      <c r="A478" s="359" t="s">
        <v>1111</v>
      </c>
      <c r="B478" s="17"/>
      <c r="C478" s="360">
        <v>736031</v>
      </c>
      <c r="D478" s="370" t="s">
        <v>591</v>
      </c>
      <c r="E478" s="17"/>
      <c r="F478" s="17">
        <v>89903</v>
      </c>
      <c r="G478" s="536" t="s">
        <v>1140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1133</v>
      </c>
    </row>
    <row r="479" spans="1:20" s="21" customFormat="1" ht="15" customHeight="1" x14ac:dyDescent="0.2">
      <c r="A479" s="179" t="s">
        <v>2086</v>
      </c>
      <c r="B479" s="17">
        <v>109784</v>
      </c>
      <c r="C479" s="366">
        <v>722212</v>
      </c>
      <c r="D479" s="88" t="s">
        <v>323</v>
      </c>
      <c r="E479" s="466" t="s">
        <v>2145</v>
      </c>
      <c r="F479" s="16"/>
      <c r="G479" s="267" t="s">
        <v>2064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976</v>
      </c>
    </row>
    <row r="480" spans="1:20" ht="15" customHeight="1" x14ac:dyDescent="0.2">
      <c r="A480" s="223" t="s">
        <v>2087</v>
      </c>
      <c r="B480" s="17"/>
      <c r="C480" s="367">
        <v>722792</v>
      </c>
      <c r="D480" s="477" t="s">
        <v>2319</v>
      </c>
      <c r="E480" s="17"/>
      <c r="F480" s="16"/>
      <c r="G480" s="267" t="s">
        <v>2067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2160</v>
      </c>
    </row>
    <row r="481" spans="1:20" ht="15" customHeight="1" x14ac:dyDescent="0.2">
      <c r="A481" s="223" t="s">
        <v>2087</v>
      </c>
      <c r="B481" s="134"/>
      <c r="C481" s="367">
        <v>732314</v>
      </c>
      <c r="D481" s="477" t="s">
        <v>2319</v>
      </c>
      <c r="E481" s="17"/>
      <c r="F481" s="16"/>
      <c r="G481" s="267" t="s">
        <v>2067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2312</v>
      </c>
    </row>
    <row r="482" spans="1:20" ht="15" customHeight="1" x14ac:dyDescent="0.2">
      <c r="A482" s="16" t="s">
        <v>2086</v>
      </c>
      <c r="B482" s="17">
        <v>109834</v>
      </c>
      <c r="C482" s="312">
        <v>731680</v>
      </c>
      <c r="D482" s="478" t="s">
        <v>1185</v>
      </c>
      <c r="E482" s="17"/>
      <c r="F482" s="17">
        <v>90556</v>
      </c>
      <c r="G482" s="17" t="s">
        <v>916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2156</v>
      </c>
    </row>
    <row r="483" spans="1:20" ht="15" customHeight="1" x14ac:dyDescent="0.2">
      <c r="A483" s="16" t="s">
        <v>2087</v>
      </c>
      <c r="B483" s="17">
        <v>124003</v>
      </c>
      <c r="C483" s="312">
        <v>722615</v>
      </c>
      <c r="D483" s="478" t="s">
        <v>1186</v>
      </c>
      <c r="E483" s="17"/>
      <c r="F483" s="17">
        <v>91923</v>
      </c>
      <c r="G483" s="536" t="s">
        <v>1140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1469</v>
      </c>
    </row>
    <row r="484" spans="1:20" ht="15" customHeight="1" x14ac:dyDescent="0.2">
      <c r="A484" s="16" t="s">
        <v>2087</v>
      </c>
      <c r="B484" s="17">
        <v>124005</v>
      </c>
      <c r="C484" s="312">
        <v>723107</v>
      </c>
      <c r="D484" s="478" t="s">
        <v>1186</v>
      </c>
      <c r="E484" s="17"/>
      <c r="F484" s="17">
        <v>91923</v>
      </c>
      <c r="G484" s="536" t="s">
        <v>1140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184</v>
      </c>
    </row>
    <row r="485" spans="1:20" ht="15" customHeight="1" x14ac:dyDescent="0.2">
      <c r="A485" s="16" t="s">
        <v>2087</v>
      </c>
      <c r="B485" s="17"/>
      <c r="C485" s="312">
        <v>723889</v>
      </c>
      <c r="D485" s="478" t="s">
        <v>1186</v>
      </c>
      <c r="E485" s="17"/>
      <c r="F485" s="17">
        <v>91923</v>
      </c>
      <c r="G485" s="536" t="s">
        <v>1140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</v>
      </c>
    </row>
    <row r="486" spans="1:20" ht="15" customHeight="1" x14ac:dyDescent="0.2">
      <c r="A486" s="16" t="s">
        <v>2087</v>
      </c>
      <c r="B486" s="17">
        <v>124006</v>
      </c>
      <c r="C486" s="312">
        <v>730318</v>
      </c>
      <c r="D486" s="478" t="s">
        <v>1186</v>
      </c>
      <c r="E486" s="17"/>
      <c r="F486" s="17">
        <v>91923</v>
      </c>
      <c r="G486" s="536" t="s">
        <v>1140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2302</v>
      </c>
    </row>
    <row r="487" spans="1:20" ht="15" customHeight="1" x14ac:dyDescent="0.2">
      <c r="A487" s="16" t="s">
        <v>2087</v>
      </c>
      <c r="B487" s="17"/>
      <c r="C487" s="312">
        <v>732209</v>
      </c>
      <c r="D487" s="478" t="s">
        <v>1186</v>
      </c>
      <c r="E487" s="17"/>
      <c r="F487" s="17">
        <v>91923</v>
      </c>
      <c r="G487" s="536" t="s">
        <v>1140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1462</v>
      </c>
    </row>
    <row r="488" spans="1:20" ht="15" customHeight="1" x14ac:dyDescent="0.2">
      <c r="A488" s="16" t="s">
        <v>2087</v>
      </c>
      <c r="B488" s="17"/>
      <c r="C488" s="312">
        <v>732211</v>
      </c>
      <c r="D488" s="478" t="s">
        <v>1186</v>
      </c>
      <c r="E488" s="17"/>
      <c r="F488" s="17">
        <v>91923</v>
      </c>
      <c r="G488" s="536" t="s">
        <v>1140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621</v>
      </c>
    </row>
    <row r="489" spans="1:20" ht="15" customHeight="1" x14ac:dyDescent="0.2">
      <c r="A489" s="223" t="s">
        <v>2086</v>
      </c>
      <c r="B489" s="313">
        <v>122840</v>
      </c>
      <c r="C489" s="367">
        <v>707901</v>
      </c>
      <c r="D489" s="477" t="s">
        <v>2157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1168</v>
      </c>
    </row>
    <row r="490" spans="1:20" ht="15" customHeight="1" x14ac:dyDescent="0.2">
      <c r="A490" s="223" t="s">
        <v>2086</v>
      </c>
      <c r="B490" s="134"/>
      <c r="C490" s="367">
        <v>733417</v>
      </c>
      <c r="D490" s="477" t="s">
        <v>8</v>
      </c>
      <c r="E490" s="17"/>
      <c r="F490" s="16"/>
      <c r="G490" s="17" t="s">
        <v>2070</v>
      </c>
      <c r="H490" s="183">
        <f t="shared" si="96"/>
        <v>0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2302</v>
      </c>
    </row>
    <row r="491" spans="1:20" ht="15" customHeight="1" x14ac:dyDescent="0.2">
      <c r="A491" s="223" t="s">
        <v>2086</v>
      </c>
      <c r="B491" s="134"/>
      <c r="C491" s="368">
        <v>731828</v>
      </c>
      <c r="D491" s="477" t="s">
        <v>212</v>
      </c>
      <c r="E491" s="17"/>
      <c r="F491" s="16"/>
      <c r="G491" s="267" t="s">
        <v>2070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2068</v>
      </c>
    </row>
    <row r="492" spans="1:20" ht="15" customHeight="1" x14ac:dyDescent="0.2">
      <c r="A492" s="16" t="s">
        <v>2086</v>
      </c>
      <c r="B492" s="17">
        <v>109755</v>
      </c>
      <c r="C492" s="312">
        <v>720842</v>
      </c>
      <c r="D492" s="478" t="s">
        <v>1187</v>
      </c>
      <c r="E492" s="17"/>
      <c r="F492" s="17">
        <v>94954</v>
      </c>
      <c r="G492" s="17" t="s">
        <v>1116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1454</v>
      </c>
    </row>
    <row r="493" spans="1:20" ht="15" customHeight="1" x14ac:dyDescent="0.2">
      <c r="A493" s="16" t="s">
        <v>2087</v>
      </c>
      <c r="B493" s="17">
        <v>109788</v>
      </c>
      <c r="C493" s="312">
        <v>720697</v>
      </c>
      <c r="D493" s="478" t="s">
        <v>1188</v>
      </c>
      <c r="E493" s="17"/>
      <c r="F493" s="17">
        <v>97579</v>
      </c>
      <c r="G493" s="17" t="s">
        <v>916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2312</v>
      </c>
    </row>
    <row r="494" spans="1:20" ht="15" customHeight="1" x14ac:dyDescent="0.2">
      <c r="A494" s="223" t="s">
        <v>2086</v>
      </c>
      <c r="B494" s="134"/>
      <c r="C494" s="368">
        <v>731230</v>
      </c>
      <c r="D494" s="483" t="s">
        <v>210</v>
      </c>
      <c r="E494" s="17"/>
      <c r="F494" s="16"/>
      <c r="G494" s="267" t="s">
        <v>2070</v>
      </c>
      <c r="H494" s="183">
        <f t="shared" si="96"/>
        <v>14</v>
      </c>
      <c r="I494" s="17">
        <f t="shared" si="97"/>
        <v>19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1.9E-2</v>
      </c>
      <c r="N494" s="112">
        <f t="shared" si="93"/>
        <v>35.096800000000002</v>
      </c>
      <c r="O494" s="112">
        <f t="shared" si="99"/>
        <v>35.077800000000003</v>
      </c>
      <c r="S494" s="487">
        <v>736005</v>
      </c>
      <c r="T494" s="502" t="s">
        <v>2312</v>
      </c>
    </row>
    <row r="495" spans="1:20" ht="15" customHeight="1" x14ac:dyDescent="0.2">
      <c r="A495" s="16" t="s">
        <v>2086</v>
      </c>
      <c r="B495" s="17">
        <v>109760</v>
      </c>
      <c r="C495" s="312">
        <v>712277</v>
      </c>
      <c r="D495" s="478" t="s">
        <v>1189</v>
      </c>
      <c r="E495" s="17"/>
      <c r="F495" s="17">
        <v>97588</v>
      </c>
      <c r="G495" s="17" t="s">
        <v>1110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1454</v>
      </c>
    </row>
    <row r="496" spans="1:20" ht="15" customHeight="1" x14ac:dyDescent="0.2">
      <c r="A496" s="16" t="s">
        <v>2086</v>
      </c>
      <c r="B496" s="17">
        <v>113892</v>
      </c>
      <c r="C496" s="312">
        <v>720047</v>
      </c>
      <c r="D496" s="478" t="s">
        <v>1189</v>
      </c>
      <c r="E496" s="17"/>
      <c r="F496" s="17">
        <v>97588</v>
      </c>
      <c r="G496" s="17" t="s">
        <v>1110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2312</v>
      </c>
    </row>
    <row r="497" spans="1:20" ht="15" customHeight="1" x14ac:dyDescent="0.2">
      <c r="A497" s="16" t="s">
        <v>2086</v>
      </c>
      <c r="B497" s="17">
        <v>113893</v>
      </c>
      <c r="C497" s="312">
        <v>721342</v>
      </c>
      <c r="D497" s="478" t="s">
        <v>1189</v>
      </c>
      <c r="E497" s="17"/>
      <c r="F497" s="17">
        <v>97588</v>
      </c>
      <c r="G497" s="17" t="s">
        <v>1110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2312</v>
      </c>
    </row>
    <row r="498" spans="1:20" ht="15" customHeight="1" x14ac:dyDescent="0.2">
      <c r="A498" s="223" t="s">
        <v>2086</v>
      </c>
      <c r="B498" s="134"/>
      <c r="C498" s="367">
        <v>733719</v>
      </c>
      <c r="D498" s="477" t="s">
        <v>9</v>
      </c>
      <c r="E498" s="17"/>
      <c r="F498" s="16"/>
      <c r="G498" s="267" t="s">
        <v>2070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1141</v>
      </c>
    </row>
    <row r="499" spans="1:20" ht="15" customHeight="1" x14ac:dyDescent="0.2">
      <c r="A499" s="223" t="s">
        <v>2086</v>
      </c>
      <c r="B499" s="134"/>
      <c r="C499" s="368">
        <v>734617</v>
      </c>
      <c r="D499" s="477" t="s">
        <v>9</v>
      </c>
      <c r="E499" s="17"/>
      <c r="F499" s="16"/>
      <c r="G499" s="267" t="s">
        <v>2070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1262</v>
      </c>
    </row>
    <row r="500" spans="1:20" ht="15" customHeight="1" x14ac:dyDescent="0.2">
      <c r="A500" s="223" t="s">
        <v>2086</v>
      </c>
      <c r="B500" s="17">
        <v>109806</v>
      </c>
      <c r="C500" s="367">
        <v>717602</v>
      </c>
      <c r="D500" s="477" t="s">
        <v>2248</v>
      </c>
      <c r="E500" s="17"/>
      <c r="F500" s="16"/>
      <c r="G500" s="267" t="s">
        <v>2070</v>
      </c>
      <c r="H500" s="183">
        <f t="shared" si="96"/>
        <v>0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1109</v>
      </c>
    </row>
    <row r="502" spans="1:20" ht="15" customHeight="1" x14ac:dyDescent="0.2">
      <c r="H502" s="932">
        <f>SUM(H5:H501)</f>
        <v>902</v>
      </c>
      <c r="I502" s="91">
        <f>SUM(I5:I501)</f>
        <v>976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7" sqref="F1:F17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1773</v>
      </c>
      <c r="C1" t="s">
        <v>436</v>
      </c>
      <c r="E1" s="1">
        <v>1667</v>
      </c>
      <c r="F1" s="137">
        <v>1951</v>
      </c>
      <c r="G1" s="173">
        <v>25</v>
      </c>
    </row>
    <row r="2" spans="1:7" x14ac:dyDescent="0.2">
      <c r="A2">
        <v>821780</v>
      </c>
      <c r="B2" s="229" t="s">
        <v>1218</v>
      </c>
      <c r="C2" t="s">
        <v>452</v>
      </c>
      <c r="E2" s="1">
        <v>1989</v>
      </c>
      <c r="F2" s="137">
        <v>2238</v>
      </c>
      <c r="G2" s="173">
        <v>25</v>
      </c>
    </row>
    <row r="3" spans="1:7" x14ac:dyDescent="0.2">
      <c r="A3">
        <v>805080</v>
      </c>
      <c r="B3" s="229" t="s">
        <v>1774</v>
      </c>
      <c r="C3" t="s">
        <v>460</v>
      </c>
      <c r="D3" t="s">
        <v>378</v>
      </c>
      <c r="E3" s="1">
        <v>749</v>
      </c>
      <c r="F3" s="137">
        <v>802</v>
      </c>
      <c r="G3" s="173">
        <v>25</v>
      </c>
    </row>
    <row r="4" spans="1:7" x14ac:dyDescent="0.2">
      <c r="A4">
        <v>804452</v>
      </c>
      <c r="B4" s="229" t="s">
        <v>1246</v>
      </c>
      <c r="C4" t="s">
        <v>1775</v>
      </c>
      <c r="E4" s="1">
        <v>118</v>
      </c>
      <c r="F4" s="137">
        <v>136</v>
      </c>
      <c r="G4" s="173">
        <v>25</v>
      </c>
    </row>
    <row r="5" spans="1:7" x14ac:dyDescent="0.2">
      <c r="A5">
        <v>801852</v>
      </c>
      <c r="B5" s="229" t="s">
        <v>1208</v>
      </c>
      <c r="C5" t="s">
        <v>461</v>
      </c>
      <c r="D5" t="s">
        <v>379</v>
      </c>
      <c r="E5" s="1">
        <v>571</v>
      </c>
      <c r="F5" s="137">
        <v>701</v>
      </c>
      <c r="G5" s="173">
        <v>25</v>
      </c>
    </row>
    <row r="6" spans="1:7" x14ac:dyDescent="0.2">
      <c r="A6">
        <v>800785</v>
      </c>
      <c r="B6" s="229" t="s">
        <v>1776</v>
      </c>
      <c r="C6" t="s">
        <v>468</v>
      </c>
      <c r="E6" s="1">
        <v>96</v>
      </c>
      <c r="F6" s="137">
        <v>109</v>
      </c>
      <c r="G6" s="173">
        <v>25</v>
      </c>
    </row>
    <row r="7" spans="1:7" x14ac:dyDescent="0.2">
      <c r="A7">
        <v>801153</v>
      </c>
      <c r="B7" s="229" t="s">
        <v>1777</v>
      </c>
      <c r="C7" t="s">
        <v>475</v>
      </c>
      <c r="D7" t="s">
        <v>381</v>
      </c>
      <c r="E7" s="1">
        <v>6</v>
      </c>
      <c r="F7" s="137">
        <v>7</v>
      </c>
      <c r="G7" s="173">
        <v>25</v>
      </c>
    </row>
    <row r="8" spans="1:7" x14ac:dyDescent="0.2">
      <c r="A8">
        <v>804513</v>
      </c>
      <c r="B8" s="229" t="s">
        <v>1778</v>
      </c>
      <c r="C8" t="s">
        <v>483</v>
      </c>
      <c r="E8" s="1">
        <v>2510</v>
      </c>
      <c r="F8" s="137">
        <v>3021</v>
      </c>
      <c r="G8" s="173">
        <v>25</v>
      </c>
    </row>
    <row r="9" spans="1:7" x14ac:dyDescent="0.2">
      <c r="A9">
        <v>827984</v>
      </c>
      <c r="B9" s="229" t="s">
        <v>1779</v>
      </c>
      <c r="C9" t="s">
        <v>492</v>
      </c>
      <c r="E9" s="1">
        <v>0</v>
      </c>
      <c r="F9" s="137">
        <v>0</v>
      </c>
      <c r="G9" s="173">
        <v>25</v>
      </c>
    </row>
    <row r="10" spans="1:7" x14ac:dyDescent="0.2">
      <c r="A10">
        <v>826176</v>
      </c>
      <c r="B10" s="229" t="s">
        <v>1780</v>
      </c>
      <c r="C10" t="s">
        <v>483</v>
      </c>
      <c r="E10" s="1">
        <v>40</v>
      </c>
      <c r="F10" s="137">
        <v>43</v>
      </c>
      <c r="G10" s="173">
        <v>25</v>
      </c>
    </row>
    <row r="11" spans="1:7" x14ac:dyDescent="0.2">
      <c r="A11">
        <v>833349</v>
      </c>
      <c r="B11" s="229" t="s">
        <v>1780</v>
      </c>
      <c r="C11" t="s">
        <v>483</v>
      </c>
      <c r="E11" s="1">
        <v>0</v>
      </c>
      <c r="F11" s="137">
        <v>0</v>
      </c>
      <c r="G11" s="173">
        <v>0</v>
      </c>
    </row>
    <row r="12" spans="1:7" x14ac:dyDescent="0.2">
      <c r="A12">
        <v>800289</v>
      </c>
      <c r="B12" s="229" t="s">
        <v>1781</v>
      </c>
      <c r="C12" t="s">
        <v>498</v>
      </c>
      <c r="E12" s="1">
        <v>34</v>
      </c>
      <c r="F12" s="137">
        <v>48</v>
      </c>
      <c r="G12" s="173">
        <v>25</v>
      </c>
    </row>
    <row r="13" spans="1:7" x14ac:dyDescent="0.2">
      <c r="A13">
        <v>833596</v>
      </c>
      <c r="B13" s="229" t="s">
        <v>1781</v>
      </c>
      <c r="C13" t="s">
        <v>498</v>
      </c>
      <c r="E13" s="1">
        <v>222</v>
      </c>
      <c r="F13" s="137">
        <v>269</v>
      </c>
      <c r="G13" s="173">
        <v>25</v>
      </c>
    </row>
    <row r="14" spans="1:7" x14ac:dyDescent="0.2">
      <c r="A14">
        <v>833848</v>
      </c>
      <c r="B14" s="229" t="s">
        <v>1781</v>
      </c>
      <c r="C14" t="s">
        <v>498</v>
      </c>
      <c r="E14" s="1">
        <v>309</v>
      </c>
      <c r="F14" s="137">
        <v>501</v>
      </c>
      <c r="G14" s="173">
        <v>25</v>
      </c>
    </row>
    <row r="15" spans="1:7" x14ac:dyDescent="0.2">
      <c r="A15">
        <v>800134</v>
      </c>
      <c r="B15" s="229" t="s">
        <v>1782</v>
      </c>
      <c r="C15" t="s">
        <v>503</v>
      </c>
      <c r="D15" t="s">
        <v>386</v>
      </c>
      <c r="E15" s="1">
        <v>26</v>
      </c>
      <c r="F15" s="137">
        <v>40</v>
      </c>
      <c r="G15" s="173">
        <v>12.5</v>
      </c>
    </row>
    <row r="16" spans="1:7" x14ac:dyDescent="0.2">
      <c r="A16">
        <v>800176</v>
      </c>
      <c r="B16" s="229" t="s">
        <v>1782</v>
      </c>
      <c r="C16" t="s">
        <v>503</v>
      </c>
      <c r="D16" t="s">
        <v>386</v>
      </c>
      <c r="E16" s="1">
        <v>291</v>
      </c>
      <c r="F16" s="137">
        <v>432</v>
      </c>
      <c r="G16" s="173">
        <v>12.5</v>
      </c>
    </row>
    <row r="17" spans="1:8" x14ac:dyDescent="0.2">
      <c r="A17">
        <v>834862</v>
      </c>
      <c r="B17" s="229" t="s">
        <v>1783</v>
      </c>
      <c r="C17" t="s">
        <v>504</v>
      </c>
      <c r="E17" s="1">
        <v>55</v>
      </c>
      <c r="F17" s="137">
        <v>69</v>
      </c>
      <c r="G17" s="173">
        <v>25</v>
      </c>
    </row>
    <row r="18" spans="1:8" x14ac:dyDescent="0.2">
      <c r="A18" s="553">
        <v>635377</v>
      </c>
      <c r="B18" s="951" t="s">
        <v>1784</v>
      </c>
      <c r="C18" s="553" t="s">
        <v>1785</v>
      </c>
      <c r="D18" s="553"/>
      <c r="E18" s="1">
        <v>251</v>
      </c>
      <c r="F18" s="137">
        <v>274</v>
      </c>
      <c r="G18" s="952">
        <v>25</v>
      </c>
      <c r="H18" s="553" t="s">
        <v>484</v>
      </c>
    </row>
    <row r="19" spans="1:8" x14ac:dyDescent="0.2">
      <c r="E19">
        <f>SUM(E1:E18)</f>
        <v>8934</v>
      </c>
      <c r="F19">
        <f>SUM(F1:F18)</f>
        <v>10641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2076</v>
      </c>
      <c r="B2" t="s">
        <v>505</v>
      </c>
      <c r="C2" t="s">
        <v>507</v>
      </c>
      <c r="D2" t="s">
        <v>2074</v>
      </c>
      <c r="E2" t="s">
        <v>1458</v>
      </c>
      <c r="F2" s="920" t="s">
        <v>2317</v>
      </c>
      <c r="G2" s="494" t="s">
        <v>1459</v>
      </c>
      <c r="H2" s="98" t="s">
        <v>1460</v>
      </c>
    </row>
    <row r="3" spans="1:12" ht="14.1" customHeight="1" x14ac:dyDescent="0.2">
      <c r="A3">
        <v>1</v>
      </c>
      <c r="B3" t="s">
        <v>434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434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434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434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434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434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434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434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434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434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434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434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434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435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436</v>
      </c>
      <c r="D17">
        <v>802041</v>
      </c>
      <c r="E17" s="921">
        <f t="shared" si="3"/>
        <v>1667</v>
      </c>
      <c r="F17" s="921">
        <f t="shared" si="4"/>
        <v>1951</v>
      </c>
      <c r="G17" s="545">
        <f t="shared" si="5"/>
        <v>1596.1524999999999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1951</v>
      </c>
      <c r="L17">
        <f t="shared" si="2"/>
        <v>0</v>
      </c>
    </row>
    <row r="18" spans="1:12" ht="14.1" customHeight="1" x14ac:dyDescent="0.2">
      <c r="A18">
        <v>4</v>
      </c>
      <c r="B18" t="s">
        <v>437</v>
      </c>
      <c r="C18" t="s">
        <v>369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437</v>
      </c>
      <c r="C19" t="s">
        <v>369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438</v>
      </c>
      <c r="C20" t="s">
        <v>370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439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439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439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439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439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439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439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439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439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439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439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439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439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439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439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439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439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439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439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439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439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439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439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439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439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439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440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440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440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440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440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440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441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441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442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442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442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443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444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445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445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445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446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446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446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446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446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446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446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447</v>
      </c>
      <c r="C70" t="s">
        <v>371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447</v>
      </c>
      <c r="C71" t="s">
        <v>371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447</v>
      </c>
      <c r="C72" t="s">
        <v>371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447</v>
      </c>
      <c r="C73" t="s">
        <v>371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448</v>
      </c>
      <c r="C74" t="s">
        <v>372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448</v>
      </c>
      <c r="C75" t="s">
        <v>372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448</v>
      </c>
      <c r="C76" t="s">
        <v>372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448</v>
      </c>
      <c r="C77" t="s">
        <v>372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448</v>
      </c>
      <c r="C78" t="s">
        <v>372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448</v>
      </c>
      <c r="C79" t="s">
        <v>372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448</v>
      </c>
      <c r="C80" t="s">
        <v>372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448</v>
      </c>
      <c r="C81" t="s">
        <v>372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448</v>
      </c>
      <c r="C82" t="s">
        <v>372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448</v>
      </c>
      <c r="C83" t="s">
        <v>372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448</v>
      </c>
      <c r="C84" t="s">
        <v>372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448</v>
      </c>
      <c r="C85" t="s">
        <v>372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448</v>
      </c>
      <c r="C86" t="s">
        <v>372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448</v>
      </c>
      <c r="C87" t="s">
        <v>372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448</v>
      </c>
      <c r="C88" t="s">
        <v>372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448</v>
      </c>
      <c r="C89" t="s">
        <v>372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448</v>
      </c>
      <c r="C90" t="s">
        <v>372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448</v>
      </c>
      <c r="C91" t="s">
        <v>372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448</v>
      </c>
      <c r="C92" t="s">
        <v>372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448</v>
      </c>
      <c r="C93" t="s">
        <v>372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448</v>
      </c>
      <c r="C94" t="s">
        <v>372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448</v>
      </c>
      <c r="C95" t="s">
        <v>372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448</v>
      </c>
      <c r="C96" t="s">
        <v>372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449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449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449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447</v>
      </c>
      <c r="C100" t="s">
        <v>373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450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451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452</v>
      </c>
      <c r="D103">
        <v>821780</v>
      </c>
      <c r="E103" s="921">
        <f t="shared" si="10"/>
        <v>1989</v>
      </c>
      <c r="F103" s="921">
        <f t="shared" si="11"/>
        <v>2238</v>
      </c>
      <c r="G103" s="545">
        <f t="shared" si="12"/>
        <v>1904.4675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2238</v>
      </c>
      <c r="L103">
        <f t="shared" si="9"/>
        <v>0</v>
      </c>
    </row>
    <row r="104" spans="1:12" ht="14.1" customHeight="1" x14ac:dyDescent="0.2">
      <c r="A104">
        <v>60</v>
      </c>
      <c r="B104" t="s">
        <v>453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454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454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454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454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454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454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455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456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457</v>
      </c>
      <c r="C113" t="s">
        <v>374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458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458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458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459</v>
      </c>
      <c r="C117" t="s">
        <v>375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376</v>
      </c>
      <c r="C118" t="s">
        <v>377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460</v>
      </c>
      <c r="C119" t="s">
        <v>378</v>
      </c>
      <c r="D119">
        <v>805080</v>
      </c>
      <c r="E119" s="921">
        <f t="shared" si="10"/>
        <v>749</v>
      </c>
      <c r="F119" s="921">
        <f t="shared" si="11"/>
        <v>802</v>
      </c>
      <c r="G119" s="545">
        <f t="shared" si="12"/>
        <v>717.16750000000002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802</v>
      </c>
      <c r="L119">
        <f>+F119-K119</f>
        <v>0</v>
      </c>
    </row>
    <row r="120" spans="1:12" ht="14.1" customHeight="1" x14ac:dyDescent="0.2">
      <c r="A120">
        <v>89</v>
      </c>
      <c r="B120" t="s">
        <v>461</v>
      </c>
      <c r="C120" t="s">
        <v>379</v>
      </c>
      <c r="D120">
        <v>801852</v>
      </c>
      <c r="E120" s="921">
        <f t="shared" si="10"/>
        <v>571</v>
      </c>
      <c r="F120" s="921">
        <f t="shared" si="11"/>
        <v>701</v>
      </c>
      <c r="G120" s="545">
        <f t="shared" si="12"/>
        <v>546.73249999999996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701</v>
      </c>
      <c r="L120">
        <f>+F120-K120</f>
        <v>0</v>
      </c>
    </row>
    <row r="121" spans="1:12" ht="14.1" customHeight="1" x14ac:dyDescent="0.2">
      <c r="A121">
        <v>92</v>
      </c>
      <c r="B121" t="s">
        <v>462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463</v>
      </c>
      <c r="C122" t="s">
        <v>380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463</v>
      </c>
      <c r="C123" t="s">
        <v>380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463</v>
      </c>
      <c r="C124" t="s">
        <v>380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463</v>
      </c>
      <c r="C125" t="s">
        <v>380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464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465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466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467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467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467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468</v>
      </c>
      <c r="D132">
        <v>800785</v>
      </c>
      <c r="E132" s="921">
        <f t="shared" ref="E132:E195" si="20">IF(ISNA(VLOOKUP(D132,CNRVol,5,FALSE)),0,VLOOKUP(D132,CNRVol,5,FALSE))</f>
        <v>96</v>
      </c>
      <c r="F132" s="921">
        <f t="shared" ref="F132:F195" si="21">IF(ISNA(VLOOKUP(D132,CNRVol,6,FALSE)),0,VLOOKUP(D132,CNRVol,6,FALSE))</f>
        <v>109</v>
      </c>
      <c r="G132" s="545">
        <f t="shared" ref="G132:G195" si="22">+E132*0.9575</f>
        <v>91.92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109</v>
      </c>
      <c r="L132">
        <f t="shared" si="16"/>
        <v>0</v>
      </c>
    </row>
    <row r="133" spans="1:12" ht="14.1" customHeight="1" x14ac:dyDescent="0.2">
      <c r="A133">
        <v>117</v>
      </c>
      <c r="B133" t="s">
        <v>469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470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471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471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472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473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474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474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474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474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474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474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474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474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474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474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475</v>
      </c>
      <c r="C149" t="s">
        <v>381</v>
      </c>
      <c r="D149">
        <v>801153</v>
      </c>
      <c r="E149" s="921">
        <f t="shared" si="20"/>
        <v>6</v>
      </c>
      <c r="F149" s="921">
        <f t="shared" si="21"/>
        <v>7</v>
      </c>
      <c r="G149" s="545">
        <f t="shared" si="22"/>
        <v>5.7450000000000001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7</v>
      </c>
      <c r="L149">
        <f t="shared" si="16"/>
        <v>0</v>
      </c>
    </row>
    <row r="150" spans="1:12" ht="14.1" customHeight="1" x14ac:dyDescent="0.2">
      <c r="A150">
        <v>135</v>
      </c>
      <c r="B150" t="s">
        <v>476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477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477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477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477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477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477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477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477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477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477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478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479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479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479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479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479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479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479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459</v>
      </c>
      <c r="C169" t="s">
        <v>382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480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480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480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480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480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439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439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439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446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446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481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482</v>
      </c>
      <c r="C181" t="s">
        <v>383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482</v>
      </c>
      <c r="C182" t="s">
        <v>383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483</v>
      </c>
      <c r="D183">
        <v>804513</v>
      </c>
      <c r="E183" s="921">
        <f t="shared" si="20"/>
        <v>2510</v>
      </c>
      <c r="F183" s="921">
        <f t="shared" si="21"/>
        <v>3021</v>
      </c>
      <c r="G183" s="545">
        <f t="shared" si="22"/>
        <v>2403.3249999999998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3021</v>
      </c>
      <c r="L183">
        <f t="shared" si="16"/>
        <v>0</v>
      </c>
    </row>
    <row r="184" spans="1:12" ht="14.1" customHeight="1" x14ac:dyDescent="0.2">
      <c r="A184">
        <v>166</v>
      </c>
      <c r="B184" t="s">
        <v>485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485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486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486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486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486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486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486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487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487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487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479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479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488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488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489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490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490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490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490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492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493</v>
      </c>
      <c r="C205" t="s">
        <v>384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494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494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494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477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477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477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477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495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495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495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495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495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495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495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483</v>
      </c>
      <c r="D220">
        <v>826176</v>
      </c>
      <c r="E220" s="921">
        <f t="shared" si="28"/>
        <v>40</v>
      </c>
      <c r="F220" s="921">
        <f t="shared" si="29"/>
        <v>43</v>
      </c>
      <c r="G220" s="545">
        <f t="shared" si="30"/>
        <v>38.299999999999997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43</v>
      </c>
      <c r="L220">
        <f t="shared" si="27"/>
        <v>0</v>
      </c>
    </row>
    <row r="221" spans="1:12" ht="14.1" customHeight="1" x14ac:dyDescent="0.2">
      <c r="A221">
        <v>523</v>
      </c>
      <c r="B221" t="s">
        <v>483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496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497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497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497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497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497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497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497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498</v>
      </c>
      <c r="D230">
        <v>800289</v>
      </c>
      <c r="E230" s="921">
        <f t="shared" si="28"/>
        <v>34</v>
      </c>
      <c r="F230" s="921">
        <f t="shared" si="29"/>
        <v>48</v>
      </c>
      <c r="G230" s="545">
        <f t="shared" si="30"/>
        <v>32.555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48</v>
      </c>
      <c r="L230">
        <f t="shared" si="27"/>
        <v>0</v>
      </c>
    </row>
    <row r="231" spans="1:12" ht="14.1" customHeight="1" x14ac:dyDescent="0.2">
      <c r="A231">
        <v>552</v>
      </c>
      <c r="B231" t="s">
        <v>498</v>
      </c>
      <c r="D231">
        <v>833596</v>
      </c>
      <c r="E231" s="921">
        <f t="shared" si="28"/>
        <v>222</v>
      </c>
      <c r="F231" s="921">
        <f t="shared" si="29"/>
        <v>269</v>
      </c>
      <c r="G231" s="545">
        <f t="shared" si="30"/>
        <v>212.565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269</v>
      </c>
      <c r="L231">
        <f t="shared" si="27"/>
        <v>0</v>
      </c>
    </row>
    <row r="232" spans="1:12" ht="14.1" customHeight="1" x14ac:dyDescent="0.2">
      <c r="A232">
        <v>552</v>
      </c>
      <c r="B232" t="s">
        <v>498</v>
      </c>
      <c r="D232">
        <v>833848</v>
      </c>
      <c r="E232" s="921">
        <f t="shared" si="28"/>
        <v>309</v>
      </c>
      <c r="F232" s="921">
        <f t="shared" si="29"/>
        <v>501</v>
      </c>
      <c r="G232" s="545">
        <f t="shared" si="30"/>
        <v>295.86750000000001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501</v>
      </c>
      <c r="L232">
        <f t="shared" si="27"/>
        <v>0</v>
      </c>
    </row>
    <row r="233" spans="1:12" ht="14.1" customHeight="1" x14ac:dyDescent="0.2">
      <c r="A233">
        <v>579</v>
      </c>
      <c r="B233" t="s">
        <v>499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500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500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500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501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476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476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502</v>
      </c>
      <c r="C240" t="s">
        <v>385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502</v>
      </c>
      <c r="C241" t="s">
        <v>385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503</v>
      </c>
      <c r="C242" t="s">
        <v>386</v>
      </c>
      <c r="D242">
        <v>800134</v>
      </c>
      <c r="E242" s="921">
        <f t="shared" si="28"/>
        <v>26</v>
      </c>
      <c r="F242" s="921">
        <f t="shared" si="29"/>
        <v>40</v>
      </c>
      <c r="G242" s="545">
        <f t="shared" si="30"/>
        <v>24.895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40</v>
      </c>
      <c r="L242">
        <f t="shared" si="27"/>
        <v>0</v>
      </c>
    </row>
    <row r="243" spans="1:12" ht="14.1" customHeight="1" x14ac:dyDescent="0.2">
      <c r="A243">
        <v>612</v>
      </c>
      <c r="B243" t="s">
        <v>503</v>
      </c>
      <c r="C243" t="s">
        <v>386</v>
      </c>
      <c r="D243">
        <v>800176</v>
      </c>
      <c r="E243" s="921">
        <f t="shared" si="28"/>
        <v>291</v>
      </c>
      <c r="F243" s="921">
        <f t="shared" si="29"/>
        <v>432</v>
      </c>
      <c r="G243" s="545">
        <f t="shared" si="30"/>
        <v>278.63249999999999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432</v>
      </c>
      <c r="L243">
        <f t="shared" si="27"/>
        <v>0</v>
      </c>
    </row>
    <row r="244" spans="1:12" ht="14.1" customHeight="1" x14ac:dyDescent="0.2">
      <c r="A244">
        <v>618</v>
      </c>
      <c r="B244" t="s">
        <v>504</v>
      </c>
      <c r="D244">
        <v>834862</v>
      </c>
      <c r="E244" s="921">
        <f t="shared" si="28"/>
        <v>55</v>
      </c>
      <c r="F244" s="921">
        <f t="shared" si="29"/>
        <v>69</v>
      </c>
      <c r="G244" s="545">
        <f t="shared" si="30"/>
        <v>52.662500000000001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69</v>
      </c>
      <c r="L244">
        <f t="shared" si="27"/>
        <v>0</v>
      </c>
    </row>
    <row r="245" spans="1:12" ht="14.1" customHeight="1" x14ac:dyDescent="0.2">
      <c r="A245">
        <v>999</v>
      </c>
      <c r="B245" t="s">
        <v>854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854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204</v>
      </c>
      <c r="C247" s="897" t="s">
        <v>205</v>
      </c>
      <c r="D247" s="897">
        <v>804452</v>
      </c>
      <c r="E247" s="921">
        <f t="shared" si="28"/>
        <v>118</v>
      </c>
      <c r="F247" s="921">
        <f t="shared" si="29"/>
        <v>136</v>
      </c>
      <c r="G247" s="545">
        <f t="shared" si="30"/>
        <v>112.985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136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1195</v>
      </c>
      <c r="C248" s="897" t="s">
        <v>205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">
      <c r="E250">
        <f>SUM(E3:E249)</f>
        <v>8683</v>
      </c>
      <c r="F250" s="145">
        <f>SUM(F3:F249)</f>
        <v>10367</v>
      </c>
      <c r="G250" s="546">
        <f>SUM(G3:G249)</f>
        <v>8313.9725000000017</v>
      </c>
      <c r="K250">
        <f>SUM(K3:K249)</f>
        <v>10367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2002-05-24T16:56:28Z</cp:lastPrinted>
  <dcterms:created xsi:type="dcterms:W3CDTF">1998-04-01T15:34:04Z</dcterms:created>
  <dcterms:modified xsi:type="dcterms:W3CDTF">2014-09-03T12:24:08Z</dcterms:modified>
</cp:coreProperties>
</file>