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C6" i="30" l="1"/>
  <c r="D6" i="30"/>
  <c r="G6" i="30"/>
  <c r="H6" i="30" s="1"/>
  <c r="K6" i="30"/>
  <c r="P6" i="30"/>
  <c r="T6" i="30"/>
  <c r="W6" i="30"/>
  <c r="X6" i="30" s="1"/>
  <c r="M6" i="22" s="1"/>
  <c r="A7" i="30"/>
  <c r="B7" i="30"/>
  <c r="C7" i="30"/>
  <c r="F7" i="30"/>
  <c r="G7" i="30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J7" i="30"/>
  <c r="N7" i="30"/>
  <c r="O7" i="30"/>
  <c r="P7" i="30"/>
  <c r="R7" i="30"/>
  <c r="S7" i="30"/>
  <c r="A8" i="30"/>
  <c r="B8" i="30"/>
  <c r="C8" i="30"/>
  <c r="N8" i="30"/>
  <c r="O8" i="30"/>
  <c r="O9" i="30" s="1"/>
  <c r="O10" i="30" s="1"/>
  <c r="O11" i="30" s="1"/>
  <c r="S8" i="30"/>
  <c r="A9" i="30"/>
  <c r="A10" i="30" s="1"/>
  <c r="A11" i="30" s="1"/>
  <c r="B9" i="30"/>
  <c r="S9" i="30"/>
  <c r="S10" i="30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A12" i="30"/>
  <c r="A13" i="30" s="1"/>
  <c r="A14" i="30" s="1"/>
  <c r="A15" i="30" s="1"/>
  <c r="A16" i="30" s="1"/>
  <c r="A17" i="30" s="1"/>
  <c r="A18" i="30" s="1"/>
  <c r="A19" i="30" s="1"/>
  <c r="A20" i="30" s="1"/>
  <c r="O12" i="30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A21" i="30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S26" i="30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E6" i="22"/>
  <c r="J6" i="22" s="1"/>
  <c r="H6" i="22"/>
  <c r="X6" i="22"/>
  <c r="A7" i="22"/>
  <c r="A8" i="22" s="1"/>
  <c r="A9" i="22" s="1"/>
  <c r="E7" i="22"/>
  <c r="G7" i="22"/>
  <c r="H7" i="22" s="1"/>
  <c r="J7" i="22"/>
  <c r="L7" i="22"/>
  <c r="X7" i="22"/>
  <c r="E8" i="22"/>
  <c r="J8" i="22" s="1"/>
  <c r="G8" i="22"/>
  <c r="L8" i="22"/>
  <c r="X8" i="22"/>
  <c r="E9" i="22"/>
  <c r="J9" i="22"/>
  <c r="L9" i="22"/>
  <c r="L10" i="22" s="1"/>
  <c r="X9" i="22"/>
  <c r="A10" i="22"/>
  <c r="E10" i="22"/>
  <c r="J10" i="22" s="1"/>
  <c r="X10" i="22"/>
  <c r="A11" i="22"/>
  <c r="A12" i="22" s="1"/>
  <c r="E11" i="22"/>
  <c r="J11" i="22"/>
  <c r="X11" i="22"/>
  <c r="E12" i="22"/>
  <c r="J12" i="22" s="1"/>
  <c r="X12" i="22"/>
  <c r="A13" i="22"/>
  <c r="A14" i="22" s="1"/>
  <c r="A15" i="22" s="1"/>
  <c r="A16" i="22" s="1"/>
  <c r="A17" i="22" s="1"/>
  <c r="E13" i="22"/>
  <c r="J13" i="22" s="1"/>
  <c r="X13" i="22"/>
  <c r="E14" i="22"/>
  <c r="J14" i="22"/>
  <c r="X14" i="22"/>
  <c r="E15" i="22"/>
  <c r="J15" i="22"/>
  <c r="X15" i="22"/>
  <c r="E16" i="22"/>
  <c r="J16" i="22"/>
  <c r="X16" i="22"/>
  <c r="E17" i="22"/>
  <c r="J17" i="22"/>
  <c r="X17" i="22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E18" i="22"/>
  <c r="J18" i="22"/>
  <c r="X18" i="22"/>
  <c r="E19" i="22"/>
  <c r="J19" i="22"/>
  <c r="X19" i="22"/>
  <c r="E20" i="22"/>
  <c r="J20" i="22"/>
  <c r="X20" i="22"/>
  <c r="E21" i="22"/>
  <c r="J21" i="22" s="1"/>
  <c r="X21" i="22"/>
  <c r="E22" i="22"/>
  <c r="J22" i="22" s="1"/>
  <c r="X22" i="22"/>
  <c r="E23" i="22"/>
  <c r="J23" i="22" s="1"/>
  <c r="X23" i="22"/>
  <c r="E24" i="22"/>
  <c r="J24" i="22"/>
  <c r="X24" i="22"/>
  <c r="E25" i="22"/>
  <c r="X25" i="22"/>
  <c r="E26" i="22"/>
  <c r="J26" i="22"/>
  <c r="X26" i="22"/>
  <c r="B27" i="22"/>
  <c r="D27" i="22"/>
  <c r="D28" i="22" s="1"/>
  <c r="X27" i="22"/>
  <c r="B28" i="22"/>
  <c r="X28" i="22"/>
  <c r="D29" i="22"/>
  <c r="E29" i="22" s="1"/>
  <c r="X29" i="22"/>
  <c r="X30" i="22"/>
  <c r="X31" i="22"/>
  <c r="X32" i="22"/>
  <c r="X33" i="22"/>
  <c r="X34" i="22"/>
  <c r="X35" i="22"/>
  <c r="X36" i="22"/>
  <c r="W11" i="19"/>
  <c r="J12" i="19"/>
  <c r="T12" i="19" s="1"/>
  <c r="J13" i="19"/>
  <c r="T13" i="19"/>
  <c r="J14" i="19"/>
  <c r="T14" i="19" s="1"/>
  <c r="J15" i="19"/>
  <c r="T15" i="19" s="1"/>
  <c r="J16" i="19"/>
  <c r="P16" i="19" s="1"/>
  <c r="T16" i="19"/>
  <c r="J17" i="19"/>
  <c r="P17" i="19" s="1"/>
  <c r="T17" i="19"/>
  <c r="J18" i="19"/>
  <c r="J19" i="19"/>
  <c r="T19" i="19"/>
  <c r="J20" i="19"/>
  <c r="T20" i="19"/>
  <c r="J21" i="19"/>
  <c r="T21" i="19" s="1"/>
  <c r="J22" i="19"/>
  <c r="T22" i="19" s="1"/>
  <c r="J23" i="19"/>
  <c r="T23" i="19"/>
  <c r="J24" i="19"/>
  <c r="T24" i="19" s="1"/>
  <c r="J25" i="19"/>
  <c r="T25" i="19" s="1"/>
  <c r="R27" i="19"/>
  <c r="W28" i="19"/>
  <c r="P29" i="19"/>
  <c r="T29" i="19"/>
  <c r="J30" i="19"/>
  <c r="T30" i="19" s="1"/>
  <c r="P30" i="19"/>
  <c r="P31" i="19"/>
  <c r="T31" i="19"/>
  <c r="J32" i="19"/>
  <c r="P32" i="19"/>
  <c r="T32" i="19"/>
  <c r="P33" i="19"/>
  <c r="T33" i="19"/>
  <c r="J34" i="19"/>
  <c r="P35" i="19"/>
  <c r="T35" i="19"/>
  <c r="J36" i="19"/>
  <c r="T36" i="19" s="1"/>
  <c r="P36" i="19"/>
  <c r="J37" i="19"/>
  <c r="T37" i="19" s="1"/>
  <c r="J38" i="19"/>
  <c r="T38" i="19" s="1"/>
  <c r="J39" i="19"/>
  <c r="R39" i="19"/>
  <c r="J40" i="19"/>
  <c r="R40" i="19"/>
  <c r="T40" i="19" s="1"/>
  <c r="J41" i="19"/>
  <c r="R41" i="19"/>
  <c r="T41" i="19"/>
  <c r="J42" i="19"/>
  <c r="T42" i="19" s="1"/>
  <c r="J43" i="19"/>
  <c r="T43" i="19"/>
  <c r="J44" i="19"/>
  <c r="T44" i="19" s="1"/>
  <c r="J45" i="19"/>
  <c r="T45" i="19"/>
  <c r="J46" i="19"/>
  <c r="T46" i="19" s="1"/>
  <c r="J47" i="19"/>
  <c r="T47" i="19" s="1"/>
  <c r="W50" i="19"/>
  <c r="T52" i="19"/>
  <c r="W53" i="19"/>
  <c r="J54" i="19"/>
  <c r="Q55" i="19"/>
  <c r="S55" i="19"/>
  <c r="V55" i="19"/>
  <c r="Q56" i="19"/>
  <c r="R56" i="19"/>
  <c r="S56" i="19"/>
  <c r="V56" i="19"/>
  <c r="J57" i="19"/>
  <c r="J58" i="19"/>
  <c r="S58" i="19"/>
  <c r="J59" i="19"/>
  <c r="P59" i="19" s="1"/>
  <c r="R59" i="19"/>
  <c r="S59" i="19"/>
  <c r="J60" i="19"/>
  <c r="T60" i="19" s="1"/>
  <c r="P60" i="19"/>
  <c r="J61" i="19"/>
  <c r="P61" i="19" s="1"/>
  <c r="Q61" i="19"/>
  <c r="Q62" i="19" s="1"/>
  <c r="S61" i="19"/>
  <c r="T61" i="19"/>
  <c r="J62" i="19"/>
  <c r="P62" i="19"/>
  <c r="R62" i="19"/>
  <c r="T62" i="19" s="1"/>
  <c r="S62" i="19"/>
  <c r="J63" i="19"/>
  <c r="T63" i="19" s="1"/>
  <c r="P63" i="19"/>
  <c r="J64" i="19"/>
  <c r="P64" i="19" s="1"/>
  <c r="T64" i="19"/>
  <c r="J65" i="19"/>
  <c r="T65" i="19" s="1"/>
  <c r="P65" i="19"/>
  <c r="Q65" i="19"/>
  <c r="Q66" i="19" s="1"/>
  <c r="S65" i="19"/>
  <c r="S66" i="19" s="1"/>
  <c r="J66" i="19"/>
  <c r="P66" i="19" s="1"/>
  <c r="R66" i="19"/>
  <c r="T66" i="19" s="1"/>
  <c r="J67" i="19"/>
  <c r="J68" i="19"/>
  <c r="P68" i="19"/>
  <c r="T68" i="19"/>
  <c r="J69" i="19"/>
  <c r="T69" i="19" s="1"/>
  <c r="P69" i="19"/>
  <c r="J70" i="19"/>
  <c r="P70" i="19"/>
  <c r="S70" i="19"/>
  <c r="T70" i="19"/>
  <c r="V70" i="19"/>
  <c r="J71" i="19"/>
  <c r="R71" i="19"/>
  <c r="S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 s="1"/>
  <c r="J81" i="19"/>
  <c r="T81" i="19"/>
  <c r="J82" i="19"/>
  <c r="T82" i="19" s="1"/>
  <c r="V7" i="28"/>
  <c r="P8" i="28"/>
  <c r="P9" i="28"/>
  <c r="J10" i="28"/>
  <c r="J11" i="28"/>
  <c r="P11" i="28" s="1"/>
  <c r="T11" i="28"/>
  <c r="J12" i="28"/>
  <c r="T12" i="28" s="1"/>
  <c r="J13" i="28"/>
  <c r="T13" i="28" s="1"/>
  <c r="T14" i="28"/>
  <c r="J15" i="28"/>
  <c r="T15" i="28" s="1"/>
  <c r="J16" i="28"/>
  <c r="T16" i="28"/>
  <c r="J17" i="28"/>
  <c r="T17" i="28" s="1"/>
  <c r="J18" i="28"/>
  <c r="T18" i="28" s="1"/>
  <c r="J19" i="28"/>
  <c r="T19" i="28" s="1"/>
  <c r="J20" i="28"/>
  <c r="T20" i="28" s="1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 s="1"/>
  <c r="J29" i="28"/>
  <c r="T29" i="28"/>
  <c r="J30" i="28"/>
  <c r="T30" i="28" s="1"/>
  <c r="P30" i="28"/>
  <c r="J31" i="28"/>
  <c r="T31" i="28" s="1"/>
  <c r="P31" i="28"/>
  <c r="J32" i="28"/>
  <c r="P32" i="28"/>
  <c r="T32" i="28"/>
  <c r="J33" i="28"/>
  <c r="P33" i="28" s="1"/>
  <c r="T33" i="28"/>
  <c r="J34" i="28"/>
  <c r="T34" i="28" s="1"/>
  <c r="P34" i="28"/>
  <c r="J35" i="28"/>
  <c r="P35" i="28"/>
  <c r="T35" i="28"/>
  <c r="J36" i="28"/>
  <c r="P36" i="28"/>
  <c r="T36" i="28"/>
  <c r="J37" i="28"/>
  <c r="J38" i="28"/>
  <c r="T38" i="28" s="1"/>
  <c r="P38" i="28"/>
  <c r="J39" i="28"/>
  <c r="P39" i="28"/>
  <c r="T39" i="28"/>
  <c r="J40" i="28"/>
  <c r="J41" i="28"/>
  <c r="P41" i="28" s="1"/>
  <c r="T41" i="28"/>
  <c r="J42" i="28"/>
  <c r="P42" i="28"/>
  <c r="T42" i="28"/>
  <c r="J43" i="28"/>
  <c r="J44" i="28"/>
  <c r="P44" i="28"/>
  <c r="T44" i="28"/>
  <c r="J45" i="28"/>
  <c r="T45" i="28"/>
  <c r="J46" i="28"/>
  <c r="T46" i="28" s="1"/>
  <c r="J47" i="28"/>
  <c r="T47" i="28" s="1"/>
  <c r="J48" i="28"/>
  <c r="T48" i="28"/>
  <c r="J49" i="28"/>
  <c r="T49" i="28"/>
  <c r="J50" i="28"/>
  <c r="T50" i="28" s="1"/>
  <c r="P50" i="28"/>
  <c r="J51" i="28"/>
  <c r="P51" i="28"/>
  <c r="T51" i="28"/>
  <c r="J52" i="28"/>
  <c r="T52" i="28"/>
  <c r="J53" i="28"/>
  <c r="T53" i="28"/>
  <c r="J54" i="28"/>
  <c r="T54" i="28" s="1"/>
  <c r="J55" i="28"/>
  <c r="P55" i="28"/>
  <c r="T55" i="28"/>
  <c r="J56" i="28"/>
  <c r="P56" i="28"/>
  <c r="T56" i="28"/>
  <c r="J57" i="28"/>
  <c r="J58" i="28"/>
  <c r="P58" i="28"/>
  <c r="T58" i="28"/>
  <c r="J59" i="28"/>
  <c r="P59" i="28"/>
  <c r="T59" i="28"/>
  <c r="J60" i="28"/>
  <c r="P60" i="28"/>
  <c r="T60" i="28"/>
  <c r="J61" i="28"/>
  <c r="T61" i="28" s="1"/>
  <c r="P61" i="28"/>
  <c r="J62" i="28"/>
  <c r="T62" i="28" s="1"/>
  <c r="P62" i="28"/>
  <c r="J63" i="28"/>
  <c r="J64" i="28"/>
  <c r="T64" i="28" s="1"/>
  <c r="P64" i="28"/>
  <c r="J65" i="28"/>
  <c r="T65" i="28" s="1"/>
  <c r="J66" i="28"/>
  <c r="T66" i="28"/>
  <c r="J67" i="28"/>
  <c r="T67" i="28" s="1"/>
  <c r="E9" i="25"/>
  <c r="I10" i="25"/>
  <c r="I11" i="25" s="1"/>
  <c r="C11" i="25"/>
  <c r="C12" i="25" s="1"/>
  <c r="E11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 s="1"/>
  <c r="C112" i="25"/>
  <c r="C114" i="25"/>
  <c r="C115" i="25"/>
  <c r="D6" i="21"/>
  <c r="H6" i="21"/>
  <c r="L6" i="21"/>
  <c r="P6" i="21"/>
  <c r="T6" i="21"/>
  <c r="X6" i="21"/>
  <c r="Z6" i="21"/>
  <c r="N6" i="22" s="1"/>
  <c r="A7" i="21"/>
  <c r="A8" i="21" s="1"/>
  <c r="B7" i="21"/>
  <c r="C7" i="21"/>
  <c r="D7" i="21"/>
  <c r="H7" i="21"/>
  <c r="J7" i="21"/>
  <c r="K7" i="21"/>
  <c r="K8" i="21" s="1"/>
  <c r="K9" i="21" s="1"/>
  <c r="L7" i="21"/>
  <c r="N7" i="21"/>
  <c r="O7" i="21"/>
  <c r="R7" i="21"/>
  <c r="S7" i="2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V7" i="21"/>
  <c r="V8" i="21" s="1"/>
  <c r="W7" i="21"/>
  <c r="X7" i="21"/>
  <c r="Z7" i="21"/>
  <c r="N7" i="22" s="1"/>
  <c r="B8" i="21"/>
  <c r="C8" i="21"/>
  <c r="C9" i="21" s="1"/>
  <c r="C10" i="21" s="1"/>
  <c r="C11" i="21" s="1"/>
  <c r="C12" i="21" s="1"/>
  <c r="F8" i="21"/>
  <c r="F9" i="21" s="1"/>
  <c r="G8" i="21"/>
  <c r="H8" i="21"/>
  <c r="J8" i="21"/>
  <c r="L8" i="21"/>
  <c r="O8" i="21"/>
  <c r="O9" i="21" s="1"/>
  <c r="O10" i="21" s="1"/>
  <c r="O11" i="21" s="1"/>
  <c r="O12" i="21" s="1"/>
  <c r="O13" i="21" s="1"/>
  <c r="W8" i="21"/>
  <c r="W9" i="21" s="1"/>
  <c r="W10" i="21" s="1"/>
  <c r="X8" i="2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9" i="21"/>
  <c r="G9" i="21"/>
  <c r="H9" i="21"/>
  <c r="J9" i="21"/>
  <c r="L9" i="21"/>
  <c r="V9" i="21"/>
  <c r="X9" i="21"/>
  <c r="F10" i="21"/>
  <c r="H10" i="21" s="1"/>
  <c r="G10" i="21"/>
  <c r="L10" i="21"/>
  <c r="V10" i="21"/>
  <c r="F11" i="21"/>
  <c r="H11" i="21" s="1"/>
  <c r="G11" i="21"/>
  <c r="G12" i="21" s="1"/>
  <c r="J11" i="21"/>
  <c r="K11" i="21"/>
  <c r="K12" i="21" s="1"/>
  <c r="K13" i="21" s="1"/>
  <c r="L11" i="21"/>
  <c r="W11" i="2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F12" i="21"/>
  <c r="H12" i="21" s="1"/>
  <c r="J12" i="21"/>
  <c r="C13" i="2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G13" i="2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K14" i="2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P14" i="21"/>
  <c r="N15" i="21"/>
  <c r="O15" i="21"/>
  <c r="O16" i="21" s="1"/>
  <c r="P15" i="21"/>
  <c r="N16" i="21"/>
  <c r="P16" i="21" s="1"/>
  <c r="P17" i="21"/>
  <c r="N18" i="21"/>
  <c r="N19" i="21" s="1"/>
  <c r="O18" i="21"/>
  <c r="P18" i="21"/>
  <c r="O19" i="21"/>
  <c r="P19" i="21"/>
  <c r="N20" i="21"/>
  <c r="O20" i="2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T25" i="21"/>
  <c r="R26" i="21"/>
  <c r="S26" i="21"/>
  <c r="S27" i="21" s="1"/>
  <c r="R27" i="21"/>
  <c r="R28" i="21"/>
  <c r="S28" i="21"/>
  <c r="S29" i="21" s="1"/>
  <c r="S30" i="21" s="1"/>
  <c r="S31" i="21" s="1"/>
  <c r="S32" i="21" s="1"/>
  <c r="S33" i="21" s="1"/>
  <c r="S34" i="21" s="1"/>
  <c r="S35" i="21" s="1"/>
  <c r="S36" i="21" s="1"/>
  <c r="B10" i="21" l="1"/>
  <c r="D9" i="21"/>
  <c r="P63" i="28"/>
  <c r="T63" i="28"/>
  <c r="J55" i="19"/>
  <c r="P54" i="19"/>
  <c r="T54" i="19"/>
  <c r="H8" i="22"/>
  <c r="G9" i="22"/>
  <c r="T27" i="21"/>
  <c r="J13" i="21"/>
  <c r="L12" i="21"/>
  <c r="T71" i="19"/>
  <c r="P71" i="19"/>
  <c r="P18" i="19"/>
  <c r="T18" i="19"/>
  <c r="F13" i="21"/>
  <c r="D8" i="21"/>
  <c r="T7" i="21"/>
  <c r="R8" i="21"/>
  <c r="T26" i="21"/>
  <c r="P7" i="21"/>
  <c r="N8" i="21"/>
  <c r="T28" i="21"/>
  <c r="X10" i="21"/>
  <c r="V11" i="21"/>
  <c r="J28" i="22"/>
  <c r="B29" i="22"/>
  <c r="L11" i="22"/>
  <c r="R29" i="21"/>
  <c r="N21" i="21"/>
  <c r="P20" i="21"/>
  <c r="P40" i="28"/>
  <c r="T40" i="28"/>
  <c r="P57" i="19"/>
  <c r="T57" i="19"/>
  <c r="D30" i="22"/>
  <c r="P58" i="19"/>
  <c r="T58" i="19"/>
  <c r="O6" i="22"/>
  <c r="P43" i="28"/>
  <c r="T43" i="28"/>
  <c r="T39" i="19"/>
  <c r="P34" i="19"/>
  <c r="T34" i="19"/>
  <c r="T49" i="19" s="1"/>
  <c r="P8" i="30"/>
  <c r="N9" i="30"/>
  <c r="E28" i="22"/>
  <c r="P57" i="28"/>
  <c r="T57" i="28"/>
  <c r="P37" i="28"/>
  <c r="T37" i="28"/>
  <c r="P67" i="19"/>
  <c r="T67" i="19"/>
  <c r="J25" i="22"/>
  <c r="K7" i="30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L6" i="30"/>
  <c r="T10" i="28"/>
  <c r="P10" i="28"/>
  <c r="T59" i="19"/>
  <c r="C9" i="30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D8" i="30"/>
  <c r="L7" i="30"/>
  <c r="D9" i="30"/>
  <c r="B10" i="30"/>
  <c r="T27" i="19"/>
  <c r="E27" i="22"/>
  <c r="J27" i="22" s="1"/>
  <c r="H7" i="30"/>
  <c r="F8" i="30"/>
  <c r="W7" i="30"/>
  <c r="X7" i="30" s="1"/>
  <c r="M7" i="22" s="1"/>
  <c r="O7" i="22" s="1"/>
  <c r="U7" i="22" s="1"/>
  <c r="T7" i="30"/>
  <c r="R8" i="30"/>
  <c r="D7" i="30"/>
  <c r="J8" i="30"/>
  <c r="L12" i="22" l="1"/>
  <c r="S7" i="22"/>
  <c r="Q7" i="22" s="1"/>
  <c r="R9" i="21"/>
  <c r="T8" i="21"/>
  <c r="P55" i="19"/>
  <c r="J56" i="19"/>
  <c r="T55" i="19"/>
  <c r="T69" i="28"/>
  <c r="T72" i="28" s="1"/>
  <c r="D31" i="22"/>
  <c r="E30" i="22"/>
  <c r="X11" i="21"/>
  <c r="V12" i="21"/>
  <c r="L13" i="21"/>
  <c r="J14" i="21"/>
  <c r="B30" i="22"/>
  <c r="J29" i="22"/>
  <c r="P9" i="30"/>
  <c r="N10" i="30"/>
  <c r="P21" i="21"/>
  <c r="N22" i="21"/>
  <c r="T8" i="30"/>
  <c r="R9" i="30"/>
  <c r="U6" i="22"/>
  <c r="L8" i="30"/>
  <c r="J9" i="30"/>
  <c r="T29" i="21"/>
  <c r="R30" i="21"/>
  <c r="H13" i="21"/>
  <c r="F14" i="21"/>
  <c r="G10" i="22"/>
  <c r="H9" i="22"/>
  <c r="S6" i="22"/>
  <c r="D10" i="30"/>
  <c r="B11" i="30"/>
  <c r="H8" i="30"/>
  <c r="F9" i="30"/>
  <c r="W8" i="30"/>
  <c r="X8" i="30" s="1"/>
  <c r="M8" i="22" s="1"/>
  <c r="Z8" i="21"/>
  <c r="N8" i="22" s="1"/>
  <c r="P8" i="21"/>
  <c r="N9" i="21"/>
  <c r="B11" i="21"/>
  <c r="D10" i="21"/>
  <c r="O8" i="22" l="1"/>
  <c r="H10" i="22"/>
  <c r="G11" i="22"/>
  <c r="E31" i="22"/>
  <c r="D32" i="22"/>
  <c r="H9" i="30"/>
  <c r="F10" i="30"/>
  <c r="W9" i="30"/>
  <c r="X9" i="30" s="1"/>
  <c r="M9" i="22" s="1"/>
  <c r="O9" i="22" s="1"/>
  <c r="F15" i="21"/>
  <c r="H14" i="21"/>
  <c r="T9" i="30"/>
  <c r="R10" i="30"/>
  <c r="J30" i="22"/>
  <c r="B31" i="22"/>
  <c r="D11" i="30"/>
  <c r="B12" i="30"/>
  <c r="N23" i="21"/>
  <c r="P22" i="21"/>
  <c r="J15" i="21"/>
  <c r="L14" i="21"/>
  <c r="J10" i="30"/>
  <c r="L9" i="30"/>
  <c r="P10" i="30"/>
  <c r="N11" i="30"/>
  <c r="X12" i="21"/>
  <c r="V13" i="21"/>
  <c r="T30" i="21"/>
  <c r="R31" i="21"/>
  <c r="T56" i="19"/>
  <c r="T83" i="19" s="1"/>
  <c r="T87" i="19" s="1"/>
  <c r="P56" i="19"/>
  <c r="L13" i="22"/>
  <c r="Q6" i="22"/>
  <c r="R10" i="21"/>
  <c r="T9" i="21"/>
  <c r="D11" i="21"/>
  <c r="B12" i="21"/>
  <c r="P9" i="21"/>
  <c r="N10" i="21"/>
  <c r="Z9" i="21"/>
  <c r="N9" i="22" s="1"/>
  <c r="J31" i="22" l="1"/>
  <c r="B32" i="22"/>
  <c r="R11" i="21"/>
  <c r="T10" i="21"/>
  <c r="L15" i="21"/>
  <c r="J16" i="21"/>
  <c r="P10" i="21"/>
  <c r="N11" i="21"/>
  <c r="Z10" i="21"/>
  <c r="N10" i="22" s="1"/>
  <c r="V14" i="21"/>
  <c r="X13" i="21"/>
  <c r="T10" i="30"/>
  <c r="R11" i="30"/>
  <c r="E32" i="22"/>
  <c r="D33" i="22"/>
  <c r="P23" i="21"/>
  <c r="N24" i="21"/>
  <c r="D12" i="21"/>
  <c r="B13" i="21"/>
  <c r="L14" i="22"/>
  <c r="P11" i="30"/>
  <c r="N12" i="30"/>
  <c r="D12" i="30"/>
  <c r="B13" i="30"/>
  <c r="F16" i="21"/>
  <c r="H15" i="21"/>
  <c r="F11" i="30"/>
  <c r="H10" i="30"/>
  <c r="W10" i="30"/>
  <c r="X10" i="30" s="1"/>
  <c r="M10" i="22" s="1"/>
  <c r="O10" i="22" s="1"/>
  <c r="U9" i="22"/>
  <c r="S9" i="22"/>
  <c r="Q9" i="22" s="1"/>
  <c r="U8" i="22"/>
  <c r="S8" i="22"/>
  <c r="G12" i="22"/>
  <c r="H11" i="22"/>
  <c r="L10" i="30"/>
  <c r="J11" i="30"/>
  <c r="T31" i="21"/>
  <c r="R32" i="21"/>
  <c r="U10" i="22" l="1"/>
  <c r="S10" i="22"/>
  <c r="Q10" i="22" s="1"/>
  <c r="T32" i="21"/>
  <c r="R33" i="21"/>
  <c r="L15" i="22"/>
  <c r="L16" i="21"/>
  <c r="J17" i="21"/>
  <c r="H16" i="21"/>
  <c r="F17" i="21"/>
  <c r="D13" i="21"/>
  <c r="B14" i="21"/>
  <c r="T11" i="30"/>
  <c r="R12" i="30"/>
  <c r="G13" i="22"/>
  <c r="H12" i="22"/>
  <c r="P12" i="30"/>
  <c r="N13" i="30"/>
  <c r="Q8" i="22"/>
  <c r="H11" i="30"/>
  <c r="F12" i="30"/>
  <c r="W11" i="30"/>
  <c r="X11" i="30" s="1"/>
  <c r="M11" i="22" s="1"/>
  <c r="D34" i="22"/>
  <c r="E33" i="22"/>
  <c r="L11" i="30"/>
  <c r="J12" i="30"/>
  <c r="D13" i="30"/>
  <c r="B14" i="30"/>
  <c r="R12" i="21"/>
  <c r="T11" i="21"/>
  <c r="P24" i="21"/>
  <c r="N25" i="21"/>
  <c r="V15" i="21"/>
  <c r="X14" i="21"/>
  <c r="J32" i="22"/>
  <c r="B33" i="22"/>
  <c r="N12" i="21"/>
  <c r="P11" i="21"/>
  <c r="Z11" i="21"/>
  <c r="N11" i="22" s="1"/>
  <c r="T12" i="21" l="1"/>
  <c r="R13" i="21"/>
  <c r="P25" i="21"/>
  <c r="N26" i="21"/>
  <c r="L12" i="30"/>
  <c r="J13" i="30"/>
  <c r="B15" i="21"/>
  <c r="D14" i="21"/>
  <c r="L16" i="22"/>
  <c r="B34" i="22"/>
  <c r="J33" i="22"/>
  <c r="D35" i="22"/>
  <c r="E34" i="22"/>
  <c r="H17" i="21"/>
  <c r="F18" i="21"/>
  <c r="O11" i="22"/>
  <c r="T33" i="21"/>
  <c r="R34" i="21"/>
  <c r="P12" i="21"/>
  <c r="N13" i="21"/>
  <c r="Z12" i="21"/>
  <c r="N12" i="22" s="1"/>
  <c r="D14" i="30"/>
  <c r="B15" i="30"/>
  <c r="H12" i="30"/>
  <c r="F13" i="30"/>
  <c r="W12" i="30"/>
  <c r="X12" i="30" s="1"/>
  <c r="M12" i="22" s="1"/>
  <c r="H13" i="22"/>
  <c r="G14" i="22"/>
  <c r="J18" i="21"/>
  <c r="L17" i="21"/>
  <c r="P13" i="30"/>
  <c r="N14" i="30"/>
  <c r="X15" i="21"/>
  <c r="V16" i="21"/>
  <c r="T12" i="30"/>
  <c r="R13" i="30"/>
  <c r="P14" i="30" l="1"/>
  <c r="N15" i="30"/>
  <c r="J14" i="30"/>
  <c r="L13" i="30"/>
  <c r="D15" i="30"/>
  <c r="B16" i="30"/>
  <c r="S11" i="22"/>
  <c r="U11" i="22"/>
  <c r="B35" i="22"/>
  <c r="J34" i="22"/>
  <c r="L17" i="22"/>
  <c r="P26" i="21"/>
  <c r="N27" i="21"/>
  <c r="J19" i="21"/>
  <c r="L18" i="21"/>
  <c r="H18" i="21"/>
  <c r="F19" i="21"/>
  <c r="T13" i="30"/>
  <c r="R14" i="30"/>
  <c r="H14" i="22"/>
  <c r="G15" i="22"/>
  <c r="T13" i="21"/>
  <c r="R14" i="21"/>
  <c r="P13" i="21"/>
  <c r="Z13" i="21"/>
  <c r="N13" i="22" s="1"/>
  <c r="O12" i="22"/>
  <c r="D36" i="22"/>
  <c r="E35" i="22"/>
  <c r="D15" i="21"/>
  <c r="B16" i="21"/>
  <c r="V17" i="21"/>
  <c r="X16" i="21"/>
  <c r="H13" i="30"/>
  <c r="F14" i="30"/>
  <c r="W13" i="30"/>
  <c r="X13" i="30" s="1"/>
  <c r="M13" i="22" s="1"/>
  <c r="O13" i="22" s="1"/>
  <c r="T34" i="21"/>
  <c r="R35" i="21"/>
  <c r="R15" i="30" l="1"/>
  <c r="T14" i="30"/>
  <c r="Q11" i="22"/>
  <c r="U12" i="22"/>
  <c r="S12" i="22"/>
  <c r="Q12" i="22" s="1"/>
  <c r="L18" i="22"/>
  <c r="B17" i="30"/>
  <c r="D16" i="30"/>
  <c r="X17" i="21"/>
  <c r="V18" i="21"/>
  <c r="H19" i="21"/>
  <c r="F20" i="21"/>
  <c r="T35" i="21"/>
  <c r="R36" i="21"/>
  <c r="T36" i="21" s="1"/>
  <c r="T14" i="21"/>
  <c r="R15" i="21"/>
  <c r="Z14" i="21"/>
  <c r="N14" i="22" s="1"/>
  <c r="J20" i="21"/>
  <c r="L19" i="21"/>
  <c r="J35" i="22"/>
  <c r="B36" i="22"/>
  <c r="L14" i="30"/>
  <c r="J15" i="30"/>
  <c r="U13" i="22"/>
  <c r="S13" i="22"/>
  <c r="Q13" i="22" s="1"/>
  <c r="H15" i="22"/>
  <c r="G16" i="22"/>
  <c r="N28" i="21"/>
  <c r="P27" i="21"/>
  <c r="P15" i="30"/>
  <c r="N16" i="30"/>
  <c r="B17" i="21"/>
  <c r="D16" i="21"/>
  <c r="F15" i="30"/>
  <c r="H14" i="30"/>
  <c r="W14" i="30"/>
  <c r="X14" i="30" s="1"/>
  <c r="M14" i="22" s="1"/>
  <c r="E36" i="22"/>
  <c r="E38" i="22" s="1"/>
  <c r="D38" i="22"/>
  <c r="L20" i="21" l="1"/>
  <c r="J21" i="21"/>
  <c r="H20" i="21"/>
  <c r="F21" i="21"/>
  <c r="P16" i="30"/>
  <c r="N17" i="30"/>
  <c r="L15" i="30"/>
  <c r="J16" i="30"/>
  <c r="R16" i="21"/>
  <c r="T15" i="21"/>
  <c r="Z15" i="21"/>
  <c r="N15" i="22" s="1"/>
  <c r="H16" i="22"/>
  <c r="G17" i="22"/>
  <c r="L19" i="22"/>
  <c r="X18" i="21"/>
  <c r="V19" i="21"/>
  <c r="O14" i="22"/>
  <c r="D17" i="30"/>
  <c r="B18" i="30"/>
  <c r="B18" i="21"/>
  <c r="D17" i="21"/>
  <c r="H15" i="30"/>
  <c r="F16" i="30"/>
  <c r="W15" i="30"/>
  <c r="X15" i="30" s="1"/>
  <c r="M15" i="22" s="1"/>
  <c r="O15" i="22" s="1"/>
  <c r="P28" i="21"/>
  <c r="N29" i="21"/>
  <c r="J36" i="22"/>
  <c r="B38" i="22"/>
  <c r="T15" i="30"/>
  <c r="R16" i="30"/>
  <c r="U15" i="22" l="1"/>
  <c r="S15" i="22"/>
  <c r="Q15" i="22" s="1"/>
  <c r="D18" i="30"/>
  <c r="B19" i="30"/>
  <c r="T16" i="30"/>
  <c r="R17" i="30"/>
  <c r="H21" i="21"/>
  <c r="F22" i="21"/>
  <c r="U14" i="22"/>
  <c r="S14" i="22"/>
  <c r="N30" i="21"/>
  <c r="P29" i="21"/>
  <c r="L20" i="22"/>
  <c r="H17" i="22"/>
  <c r="G18" i="22"/>
  <c r="P17" i="30"/>
  <c r="N18" i="30"/>
  <c r="H16" i="30"/>
  <c r="F17" i="30"/>
  <c r="W16" i="30"/>
  <c r="X16" i="30" s="1"/>
  <c r="M16" i="22" s="1"/>
  <c r="O16" i="22" s="1"/>
  <c r="X19" i="21"/>
  <c r="V20" i="21"/>
  <c r="J38" i="22"/>
  <c r="R17" i="21"/>
  <c r="T16" i="21"/>
  <c r="Z16" i="21"/>
  <c r="N16" i="22" s="1"/>
  <c r="J22" i="21"/>
  <c r="L21" i="21"/>
  <c r="D18" i="21"/>
  <c r="B19" i="21"/>
  <c r="L16" i="30"/>
  <c r="J17" i="30"/>
  <c r="U16" i="22" l="1"/>
  <c r="S16" i="22"/>
  <c r="Q16" i="22" s="1"/>
  <c r="F18" i="30"/>
  <c r="H17" i="30"/>
  <c r="W17" i="30"/>
  <c r="X17" i="30" s="1"/>
  <c r="M17" i="22" s="1"/>
  <c r="D19" i="30"/>
  <c r="B20" i="30"/>
  <c r="X20" i="21"/>
  <c r="V21" i="21"/>
  <c r="L21" i="22"/>
  <c r="T17" i="30"/>
  <c r="R18" i="30"/>
  <c r="L22" i="21"/>
  <c r="J23" i="21"/>
  <c r="L17" i="30"/>
  <c r="J18" i="30"/>
  <c r="P30" i="21"/>
  <c r="N31" i="21"/>
  <c r="R18" i="21"/>
  <c r="T17" i="21"/>
  <c r="Z17" i="21"/>
  <c r="N17" i="22" s="1"/>
  <c r="N19" i="30"/>
  <c r="P18" i="30"/>
  <c r="Q14" i="22"/>
  <c r="D19" i="21"/>
  <c r="B20" i="21"/>
  <c r="G19" i="22"/>
  <c r="H18" i="22"/>
  <c r="H22" i="21"/>
  <c r="F23" i="21"/>
  <c r="N20" i="30" l="1"/>
  <c r="P19" i="30"/>
  <c r="B21" i="30"/>
  <c r="D20" i="30"/>
  <c r="G20" i="22"/>
  <c r="H19" i="22"/>
  <c r="O17" i="22"/>
  <c r="N32" i="21"/>
  <c r="P31" i="21"/>
  <c r="L22" i="22"/>
  <c r="T18" i="21"/>
  <c r="R19" i="21"/>
  <c r="Z18" i="21"/>
  <c r="N18" i="22" s="1"/>
  <c r="F19" i="30"/>
  <c r="H18" i="30"/>
  <c r="W18" i="30"/>
  <c r="X18" i="30" s="1"/>
  <c r="M18" i="22" s="1"/>
  <c r="H23" i="21"/>
  <c r="F24" i="21"/>
  <c r="L18" i="30"/>
  <c r="J19" i="30"/>
  <c r="X21" i="21"/>
  <c r="V22" i="21"/>
  <c r="L23" i="21"/>
  <c r="J24" i="21"/>
  <c r="D20" i="21"/>
  <c r="B21" i="21"/>
  <c r="T18" i="30"/>
  <c r="R19" i="30"/>
  <c r="X22" i="21" l="1"/>
  <c r="V23" i="21"/>
  <c r="L19" i="30"/>
  <c r="J20" i="30"/>
  <c r="T19" i="21"/>
  <c r="R20" i="21"/>
  <c r="Z19" i="21"/>
  <c r="N19" i="22" s="1"/>
  <c r="H20" i="22"/>
  <c r="G21" i="22"/>
  <c r="D21" i="21"/>
  <c r="B22" i="21"/>
  <c r="F25" i="21"/>
  <c r="H24" i="21"/>
  <c r="L23" i="22"/>
  <c r="H19" i="30"/>
  <c r="F20" i="30"/>
  <c r="W19" i="30"/>
  <c r="X19" i="30" s="1"/>
  <c r="M19" i="22" s="1"/>
  <c r="O19" i="22" s="1"/>
  <c r="T19" i="30"/>
  <c r="R20" i="30"/>
  <c r="D21" i="30"/>
  <c r="B22" i="30"/>
  <c r="L24" i="21"/>
  <c r="J25" i="21"/>
  <c r="O18" i="22"/>
  <c r="U17" i="22"/>
  <c r="S17" i="22"/>
  <c r="Q17" i="22" s="1"/>
  <c r="P32" i="21"/>
  <c r="N33" i="21"/>
  <c r="P20" i="30"/>
  <c r="N21" i="30"/>
  <c r="N34" i="21" l="1"/>
  <c r="P33" i="21"/>
  <c r="D22" i="30"/>
  <c r="B23" i="30"/>
  <c r="L24" i="22"/>
  <c r="T20" i="21"/>
  <c r="R21" i="21"/>
  <c r="Z20" i="21"/>
  <c r="N20" i="22" s="1"/>
  <c r="T20" i="30"/>
  <c r="R21" i="30"/>
  <c r="H25" i="21"/>
  <c r="F26" i="21"/>
  <c r="D22" i="21"/>
  <c r="B23" i="21"/>
  <c r="L20" i="30"/>
  <c r="J21" i="30"/>
  <c r="U18" i="22"/>
  <c r="S18" i="22"/>
  <c r="Q18" i="22" s="1"/>
  <c r="U19" i="22"/>
  <c r="S19" i="22"/>
  <c r="Q19" i="22" s="1"/>
  <c r="L25" i="21"/>
  <c r="J26" i="21"/>
  <c r="H20" i="30"/>
  <c r="F21" i="30"/>
  <c r="W20" i="30"/>
  <c r="X20" i="30" s="1"/>
  <c r="M20" i="22" s="1"/>
  <c r="O20" i="22" s="1"/>
  <c r="X23" i="21"/>
  <c r="V24" i="21"/>
  <c r="P21" i="30"/>
  <c r="N22" i="30"/>
  <c r="G22" i="22"/>
  <c r="H21" i="22"/>
  <c r="P34" i="21" l="1"/>
  <c r="N35" i="21"/>
  <c r="D23" i="21"/>
  <c r="B24" i="21"/>
  <c r="X24" i="21"/>
  <c r="V25" i="21"/>
  <c r="F27" i="21"/>
  <c r="H26" i="21"/>
  <c r="L25" i="22"/>
  <c r="D23" i="30"/>
  <c r="B24" i="30"/>
  <c r="S20" i="22"/>
  <c r="Q20" i="22" s="1"/>
  <c r="U20" i="22"/>
  <c r="T21" i="30"/>
  <c r="R22" i="30"/>
  <c r="H22" i="22"/>
  <c r="G23" i="22"/>
  <c r="J27" i="21"/>
  <c r="L26" i="21"/>
  <c r="T21" i="21"/>
  <c r="R22" i="21"/>
  <c r="Z21" i="21"/>
  <c r="N21" i="22" s="1"/>
  <c r="N23" i="30"/>
  <c r="P22" i="30"/>
  <c r="H21" i="30"/>
  <c r="F22" i="30"/>
  <c r="W21" i="30"/>
  <c r="X21" i="30" s="1"/>
  <c r="M21" i="22" s="1"/>
  <c r="O21" i="22" s="1"/>
  <c r="L21" i="30"/>
  <c r="J22" i="30"/>
  <c r="S21" i="22" l="1"/>
  <c r="Q21" i="22" s="1"/>
  <c r="U21" i="22"/>
  <c r="B25" i="30"/>
  <c r="D24" i="30"/>
  <c r="H22" i="30"/>
  <c r="F23" i="30"/>
  <c r="W22" i="30"/>
  <c r="X22" i="30" s="1"/>
  <c r="M22" i="22" s="1"/>
  <c r="O22" i="22" s="1"/>
  <c r="J28" i="21"/>
  <c r="L27" i="21"/>
  <c r="X25" i="21"/>
  <c r="V26" i="21"/>
  <c r="G24" i="22"/>
  <c r="H23" i="22"/>
  <c r="B25" i="21"/>
  <c r="D24" i="21"/>
  <c r="L26" i="22"/>
  <c r="P23" i="30"/>
  <c r="N24" i="30"/>
  <c r="T22" i="30"/>
  <c r="R23" i="30"/>
  <c r="P35" i="21"/>
  <c r="N36" i="21"/>
  <c r="P36" i="21" s="1"/>
  <c r="L22" i="30"/>
  <c r="J23" i="30"/>
  <c r="T22" i="21"/>
  <c r="R23" i="21"/>
  <c r="Z22" i="21"/>
  <c r="N22" i="22" s="1"/>
  <c r="H27" i="21"/>
  <c r="F28" i="21"/>
  <c r="U22" i="22" l="1"/>
  <c r="S22" i="22"/>
  <c r="Q22" i="22" s="1"/>
  <c r="Z25" i="21"/>
  <c r="N25" i="22" s="1"/>
  <c r="D25" i="21"/>
  <c r="B26" i="21"/>
  <c r="H23" i="30"/>
  <c r="F24" i="30"/>
  <c r="W23" i="30"/>
  <c r="X23" i="30" s="1"/>
  <c r="M23" i="22" s="1"/>
  <c r="R24" i="21"/>
  <c r="T23" i="21"/>
  <c r="Z23" i="21"/>
  <c r="N23" i="22" s="1"/>
  <c r="P24" i="30"/>
  <c r="N25" i="30"/>
  <c r="H24" i="22"/>
  <c r="G25" i="22"/>
  <c r="T23" i="30"/>
  <c r="R24" i="30"/>
  <c r="X26" i="21"/>
  <c r="V27" i="21"/>
  <c r="L23" i="30"/>
  <c r="J24" i="30"/>
  <c r="L27" i="22"/>
  <c r="D25" i="30"/>
  <c r="B26" i="30"/>
  <c r="H28" i="21"/>
  <c r="F29" i="21"/>
  <c r="J29" i="21"/>
  <c r="L28" i="21"/>
  <c r="O23" i="22" l="1"/>
  <c r="L28" i="22"/>
  <c r="H25" i="22"/>
  <c r="G26" i="22"/>
  <c r="H24" i="30"/>
  <c r="F25" i="30"/>
  <c r="W24" i="30"/>
  <c r="X24" i="30" s="1"/>
  <c r="M24" i="22" s="1"/>
  <c r="O24" i="22" s="1"/>
  <c r="J30" i="21"/>
  <c r="L29" i="21"/>
  <c r="L24" i="30"/>
  <c r="J25" i="30"/>
  <c r="P25" i="30"/>
  <c r="N26" i="30"/>
  <c r="D26" i="21"/>
  <c r="Z26" i="21"/>
  <c r="N26" i="22" s="1"/>
  <c r="B27" i="21"/>
  <c r="V28" i="21"/>
  <c r="X27" i="21"/>
  <c r="H29" i="21"/>
  <c r="F30" i="21"/>
  <c r="D26" i="30"/>
  <c r="B27" i="30"/>
  <c r="T24" i="30"/>
  <c r="R25" i="30"/>
  <c r="T24" i="21"/>
  <c r="Z24" i="21"/>
  <c r="N24" i="22" s="1"/>
  <c r="D27" i="30" l="1"/>
  <c r="B28" i="30"/>
  <c r="H25" i="30"/>
  <c r="F26" i="30"/>
  <c r="W25" i="30"/>
  <c r="X25" i="30" s="1"/>
  <c r="M25" i="22" s="1"/>
  <c r="O25" i="22" s="1"/>
  <c r="J26" i="30"/>
  <c r="L25" i="30"/>
  <c r="L29" i="22"/>
  <c r="T25" i="30"/>
  <c r="R26" i="30"/>
  <c r="X28" i="21"/>
  <c r="V29" i="21"/>
  <c r="U24" i="22"/>
  <c r="S24" i="22"/>
  <c r="Q24" i="22" s="1"/>
  <c r="N27" i="30"/>
  <c r="P26" i="30"/>
  <c r="F31" i="21"/>
  <c r="H30" i="21"/>
  <c r="H26" i="22"/>
  <c r="G27" i="22"/>
  <c r="D27" i="21"/>
  <c r="Z27" i="21"/>
  <c r="N27" i="22" s="1"/>
  <c r="B28" i="21"/>
  <c r="J31" i="21"/>
  <c r="L30" i="21"/>
  <c r="U23" i="22"/>
  <c r="S23" i="22"/>
  <c r="Q23" i="22" s="1"/>
  <c r="U25" i="22" l="1"/>
  <c r="S25" i="22"/>
  <c r="Q25" i="22" s="1"/>
  <c r="H26" i="30"/>
  <c r="F27" i="30"/>
  <c r="W26" i="30"/>
  <c r="X26" i="30" s="1"/>
  <c r="M26" i="22" s="1"/>
  <c r="O26" i="22" s="1"/>
  <c r="X29" i="21"/>
  <c r="V30" i="21"/>
  <c r="R27" i="30"/>
  <c r="T26" i="30"/>
  <c r="H31" i="21"/>
  <c r="F32" i="21"/>
  <c r="D28" i="30"/>
  <c r="B29" i="30"/>
  <c r="J32" i="21"/>
  <c r="L31" i="21"/>
  <c r="L30" i="22"/>
  <c r="L26" i="30"/>
  <c r="J27" i="30"/>
  <c r="G28" i="22"/>
  <c r="H27" i="22"/>
  <c r="D28" i="21"/>
  <c r="Z28" i="21"/>
  <c r="N28" i="22" s="1"/>
  <c r="B29" i="21"/>
  <c r="P27" i="30"/>
  <c r="N28" i="30"/>
  <c r="X30" i="21" l="1"/>
  <c r="V31" i="21"/>
  <c r="D29" i="30"/>
  <c r="B30" i="30"/>
  <c r="G29" i="22"/>
  <c r="H28" i="22"/>
  <c r="U26" i="22"/>
  <c r="S26" i="22"/>
  <c r="Q26" i="22" s="1"/>
  <c r="T27" i="30"/>
  <c r="R28" i="30"/>
  <c r="J33" i="21"/>
  <c r="L32" i="21"/>
  <c r="L27" i="30"/>
  <c r="J28" i="30"/>
  <c r="H27" i="30"/>
  <c r="F28" i="30"/>
  <c r="W27" i="30"/>
  <c r="X27" i="30" s="1"/>
  <c r="M27" i="22" s="1"/>
  <c r="O27" i="22" s="1"/>
  <c r="P28" i="30"/>
  <c r="N29" i="30"/>
  <c r="H32" i="21"/>
  <c r="F33" i="21"/>
  <c r="D29" i="21"/>
  <c r="Z29" i="21"/>
  <c r="N29" i="22" s="1"/>
  <c r="B30" i="21"/>
  <c r="L31" i="22"/>
  <c r="T28" i="30" l="1"/>
  <c r="R29" i="30"/>
  <c r="L32" i="22"/>
  <c r="U27" i="22"/>
  <c r="S27" i="22"/>
  <c r="Q27" i="22" s="1"/>
  <c r="V32" i="21"/>
  <c r="X31" i="21"/>
  <c r="D30" i="21"/>
  <c r="Z30" i="21"/>
  <c r="N30" i="22" s="1"/>
  <c r="B31" i="21"/>
  <c r="H28" i="30"/>
  <c r="F29" i="30"/>
  <c r="W28" i="30"/>
  <c r="X28" i="30" s="1"/>
  <c r="M28" i="22" s="1"/>
  <c r="O28" i="22" s="1"/>
  <c r="L28" i="30"/>
  <c r="J29" i="30"/>
  <c r="H33" i="21"/>
  <c r="F34" i="21"/>
  <c r="G30" i="22"/>
  <c r="H29" i="22"/>
  <c r="P29" i="30"/>
  <c r="N30" i="30"/>
  <c r="J34" i="21"/>
  <c r="L33" i="21"/>
  <c r="D30" i="30"/>
  <c r="B31" i="30"/>
  <c r="D31" i="30" l="1"/>
  <c r="B32" i="30"/>
  <c r="G31" i="22"/>
  <c r="H30" i="22"/>
  <c r="D31" i="21"/>
  <c r="Z31" i="21"/>
  <c r="N31" i="22" s="1"/>
  <c r="B32" i="21"/>
  <c r="L33" i="22"/>
  <c r="F35" i="21"/>
  <c r="H34" i="21"/>
  <c r="T29" i="30"/>
  <c r="R30" i="30"/>
  <c r="L29" i="30"/>
  <c r="J30" i="30"/>
  <c r="J35" i="21"/>
  <c r="L34" i="21"/>
  <c r="X32" i="21"/>
  <c r="V33" i="21"/>
  <c r="P30" i="30"/>
  <c r="N31" i="30"/>
  <c r="U28" i="22"/>
  <c r="S28" i="22"/>
  <c r="Q28" i="22" s="1"/>
  <c r="F30" i="30"/>
  <c r="H29" i="30"/>
  <c r="W29" i="30"/>
  <c r="X29" i="30" s="1"/>
  <c r="M29" i="22" s="1"/>
  <c r="O29" i="22" s="1"/>
  <c r="U29" i="22" l="1"/>
  <c r="S29" i="22"/>
  <c r="Q29" i="22" s="1"/>
  <c r="H35" i="21"/>
  <c r="F36" i="21"/>
  <c r="H36" i="21" s="1"/>
  <c r="D32" i="30"/>
  <c r="B33" i="30"/>
  <c r="L30" i="30"/>
  <c r="J31" i="30"/>
  <c r="D32" i="21"/>
  <c r="Z32" i="21"/>
  <c r="N32" i="22" s="1"/>
  <c r="B33" i="21"/>
  <c r="N32" i="30"/>
  <c r="P31" i="30"/>
  <c r="R31" i="30"/>
  <c r="T30" i="30"/>
  <c r="X33" i="21"/>
  <c r="V34" i="21"/>
  <c r="G32" i="22"/>
  <c r="H31" i="22"/>
  <c r="F31" i="30"/>
  <c r="H30" i="30"/>
  <c r="W30" i="30"/>
  <c r="X30" i="30" s="1"/>
  <c r="M30" i="22" s="1"/>
  <c r="O30" i="22" s="1"/>
  <c r="J36" i="21"/>
  <c r="L36" i="21" s="1"/>
  <c r="L35" i="21"/>
  <c r="L34" i="22"/>
  <c r="L35" i="22" l="1"/>
  <c r="G33" i="22"/>
  <c r="H32" i="22"/>
  <c r="X34" i="21"/>
  <c r="V35" i="21"/>
  <c r="L31" i="30"/>
  <c r="J32" i="30"/>
  <c r="U30" i="22"/>
  <c r="S30" i="22"/>
  <c r="Q30" i="22" s="1"/>
  <c r="T31" i="30"/>
  <c r="R32" i="30"/>
  <c r="D33" i="30"/>
  <c r="B34" i="30"/>
  <c r="H31" i="30"/>
  <c r="F32" i="30"/>
  <c r="W31" i="30"/>
  <c r="X31" i="30" s="1"/>
  <c r="M31" i="22" s="1"/>
  <c r="O31" i="22" s="1"/>
  <c r="P32" i="30"/>
  <c r="N33" i="30"/>
  <c r="D33" i="21"/>
  <c r="Z33" i="21"/>
  <c r="N33" i="22" s="1"/>
  <c r="B34" i="21"/>
  <c r="U31" i="22" l="1"/>
  <c r="S31" i="22"/>
  <c r="Q31" i="22" s="1"/>
  <c r="L36" i="22"/>
  <c r="H32" i="30"/>
  <c r="F33" i="30"/>
  <c r="W32" i="30"/>
  <c r="X32" i="30" s="1"/>
  <c r="M32" i="22" s="1"/>
  <c r="O32" i="22" s="1"/>
  <c r="L32" i="30"/>
  <c r="J33" i="30"/>
  <c r="D34" i="21"/>
  <c r="Z34" i="21"/>
  <c r="N34" i="22" s="1"/>
  <c r="B35" i="21"/>
  <c r="D34" i="30"/>
  <c r="B35" i="30"/>
  <c r="V36" i="21"/>
  <c r="X36" i="21" s="1"/>
  <c r="X35" i="21"/>
  <c r="P33" i="30"/>
  <c r="N34" i="30"/>
  <c r="T32" i="30"/>
  <c r="R33" i="30"/>
  <c r="G34" i="22"/>
  <c r="H33" i="22"/>
  <c r="P34" i="30" l="1"/>
  <c r="N35" i="30"/>
  <c r="D35" i="30"/>
  <c r="B36" i="30"/>
  <c r="U32" i="22"/>
  <c r="S32" i="22"/>
  <c r="Q32" i="22" s="1"/>
  <c r="G35" i="22"/>
  <c r="H34" i="22"/>
  <c r="F34" i="30"/>
  <c r="H33" i="30"/>
  <c r="W33" i="30"/>
  <c r="X33" i="30" s="1"/>
  <c r="M33" i="22" s="1"/>
  <c r="O33" i="22" s="1"/>
  <c r="T33" i="30"/>
  <c r="R34" i="30"/>
  <c r="D35" i="21"/>
  <c r="Z35" i="21"/>
  <c r="N35" i="22" s="1"/>
  <c r="B36" i="21"/>
  <c r="L38" i="22"/>
  <c r="L33" i="30"/>
  <c r="J34" i="30"/>
  <c r="H34" i="30" l="1"/>
  <c r="F35" i="30"/>
  <c r="W34" i="30"/>
  <c r="X34" i="30" s="1"/>
  <c r="M34" i="22" s="1"/>
  <c r="O34" i="22" s="1"/>
  <c r="N36" i="30"/>
  <c r="P36" i="30" s="1"/>
  <c r="P35" i="30"/>
  <c r="G36" i="22"/>
  <c r="H36" i="22" s="1"/>
  <c r="H35" i="22"/>
  <c r="R35" i="30"/>
  <c r="T34" i="30"/>
  <c r="L34" i="30"/>
  <c r="J35" i="30"/>
  <c r="D36" i="30"/>
  <c r="U33" i="22"/>
  <c r="S33" i="22"/>
  <c r="Q33" i="22" s="1"/>
  <c r="D36" i="21"/>
  <c r="Z36" i="21"/>
  <c r="N36" i="22" s="1"/>
  <c r="N38" i="22" s="1"/>
  <c r="T35" i="30" l="1"/>
  <c r="R36" i="30"/>
  <c r="T36" i="30" s="1"/>
  <c r="U34" i="22"/>
  <c r="S34" i="22"/>
  <c r="Q34" i="22" s="1"/>
  <c r="H35" i="30"/>
  <c r="F36" i="30"/>
  <c r="W35" i="30"/>
  <c r="X35" i="30" s="1"/>
  <c r="M35" i="22" s="1"/>
  <c r="O35" i="22" s="1"/>
  <c r="L35" i="30"/>
  <c r="J36" i="30"/>
  <c r="L36" i="30" s="1"/>
  <c r="U35" i="22" l="1"/>
  <c r="S35" i="22"/>
  <c r="Q35" i="22" s="1"/>
  <c r="H36" i="30"/>
  <c r="W36" i="30"/>
  <c r="X36" i="30" s="1"/>
  <c r="M36" i="22" s="1"/>
  <c r="M38" i="22" l="1"/>
  <c r="O36" i="22"/>
  <c r="U36" i="22" l="1"/>
  <c r="U38" i="22" s="1"/>
  <c r="O38" i="22"/>
  <c r="S36" i="22"/>
  <c r="Q36" i="22" l="1"/>
  <c r="Q38" i="22" s="1"/>
  <c r="S38" i="22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<sst xmlns="http://schemas.openxmlformats.org/spreadsheetml/2006/main" count="1613" uniqueCount="305">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</sst>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C6" sqref="C6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R25" sqref="R25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8684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8684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8684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8684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8684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8684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8684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8684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8684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S24" sqref="S24"/>
    </sheetView>
  </sheetViews>
  <sheetFormatPr defaultRowHeight="12.75" x14ac:dyDescent="0.2"/>
  <cols>
    <col min="1" max="1" width="5.7109375" style="69" customWidth="1"/>
    <col min="2" max="2" width="11" style="69" customWidth="1"/>
    <col min="3" max="3" width="4.7109375" style="69" customWidth="1"/>
    <col min="4" max="4" width="12.85546875" style="69" customWidth="1"/>
    <col min="5" max="8" width="10.42578125" style="69" customWidth="1"/>
    <col min="9" max="9" width="3.28515625" style="69" customWidth="1"/>
    <col min="10" max="10" width="12.85546875" style="69" customWidth="1"/>
    <col min="11" max="11" width="9.140625" style="69"/>
    <col min="12" max="12" width="11" style="69" customWidth="1"/>
    <col min="13" max="14" width="12.85546875" style="69" customWidth="1"/>
    <col min="15" max="15" width="10.28515625" style="69" customWidth="1"/>
    <col min="16" max="16" width="3.5703125" style="69" customWidth="1"/>
    <col min="17" max="17" width="10.28515625" style="69" customWidth="1"/>
    <col min="18" max="18" width="3.5703125" style="69" customWidth="1"/>
    <col min="19" max="19" width="13" style="69" customWidth="1"/>
    <col min="20" max="20" width="3.5703125" style="69" customWidth="1"/>
    <col min="21" max="21" width="14.42578125" style="69" customWidth="1"/>
    <col min="22" max="22" width="3.5703125" style="69" customWidth="1"/>
    <col min="23" max="23" width="13.85546875" style="142" customWidth="1"/>
    <col min="24" max="16384" width="9.140625" style="69"/>
  </cols>
  <sheetData>
    <row r="2" spans="1:24" s="68" customFormat="1" x14ac:dyDescent="0.2">
      <c r="W2" s="139"/>
    </row>
    <row r="3" spans="1:24" x14ac:dyDescent="0.2">
      <c r="A3" s="68"/>
      <c r="B3" s="68"/>
      <c r="C3" s="68"/>
      <c r="D3" s="68"/>
      <c r="E3" s="68"/>
      <c r="F3" s="68"/>
      <c r="G3" s="68"/>
      <c r="H3" s="68"/>
      <c r="I3" s="68"/>
      <c r="J3" s="68" t="s">
        <v>298</v>
      </c>
      <c r="K3" s="68"/>
      <c r="L3" s="68"/>
      <c r="M3" s="68"/>
      <c r="N3" s="68"/>
      <c r="O3" s="68"/>
      <c r="P3" s="68"/>
      <c r="Q3" s="68" t="s">
        <v>286</v>
      </c>
      <c r="R3" s="68"/>
      <c r="S3" s="68"/>
      <c r="U3" s="118" t="s">
        <v>283</v>
      </c>
      <c r="W3" s="139"/>
      <c r="X3" s="69" t="s">
        <v>284</v>
      </c>
    </row>
    <row r="4" spans="1:24" x14ac:dyDescent="0.2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240</v>
      </c>
      <c r="K4" s="68"/>
      <c r="L4" s="68"/>
      <c r="M4" s="68"/>
      <c r="N4" s="68"/>
      <c r="O4" s="68" t="s">
        <v>282</v>
      </c>
      <c r="P4" s="68"/>
      <c r="Q4" s="68" t="s">
        <v>285</v>
      </c>
      <c r="R4" s="68"/>
      <c r="S4" s="68" t="s">
        <v>147</v>
      </c>
      <c r="U4" s="68" t="s">
        <v>146</v>
      </c>
      <c r="W4" s="139"/>
      <c r="X4" s="69" t="s">
        <v>281</v>
      </c>
    </row>
    <row r="5" spans="1:24" x14ac:dyDescent="0.2">
      <c r="A5" s="68"/>
      <c r="B5" s="118" t="s">
        <v>272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241</v>
      </c>
      <c r="K5" s="68"/>
      <c r="L5" s="68" t="s">
        <v>238</v>
      </c>
      <c r="M5" s="68" t="s">
        <v>279</v>
      </c>
      <c r="N5" s="68" t="s">
        <v>236</v>
      </c>
      <c r="O5" s="119" t="s">
        <v>238</v>
      </c>
      <c r="P5" s="68"/>
      <c r="Q5" s="119">
        <v>502957</v>
      </c>
      <c r="R5" s="68"/>
      <c r="S5" s="68" t="s">
        <v>270</v>
      </c>
      <c r="U5" s="68" t="s">
        <v>271</v>
      </c>
      <c r="W5" s="139" t="s">
        <v>123</v>
      </c>
      <c r="X5" s="69" t="s">
        <v>149</v>
      </c>
    </row>
    <row r="6" spans="1:24" s="151" customFormat="1" x14ac:dyDescent="0.2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51" customFormat="1" x14ac:dyDescent="0.2">
      <c r="A18" s="149">
        <f t="shared" si="7"/>
        <v>13</v>
      </c>
      <c r="B18" s="149">
        <v>79535</v>
      </c>
      <c r="C18" s="149"/>
      <c r="D18" s="149">
        <v>34359</v>
      </c>
      <c r="E18" s="149">
        <f t="shared" si="11"/>
        <v>33609</v>
      </c>
      <c r="F18" s="149"/>
      <c r="G18" s="149">
        <f t="shared" si="8"/>
        <v>140099</v>
      </c>
      <c r="H18" s="149">
        <f t="shared" si="1"/>
        <v>0</v>
      </c>
      <c r="I18" s="149"/>
      <c r="J18" s="149">
        <f t="shared" si="2"/>
        <v>45926</v>
      </c>
      <c r="K18" s="149"/>
      <c r="L18" s="149">
        <f t="shared" si="9"/>
        <v>41858</v>
      </c>
      <c r="M18" s="149">
        <f>SUM('3rd Party Deals'!X18)</f>
        <v>11316</v>
      </c>
      <c r="N18" s="149">
        <f>SUM('Spot wENA'!Z18)</f>
        <v>-1316</v>
      </c>
      <c r="O18" s="150">
        <f t="shared" si="10"/>
        <v>51858</v>
      </c>
      <c r="P18" s="149"/>
      <c r="Q18" s="150">
        <f t="shared" si="3"/>
        <v>0</v>
      </c>
      <c r="R18" s="149"/>
      <c r="S18" s="149">
        <f t="shared" si="4"/>
        <v>0</v>
      </c>
      <c r="U18" s="149">
        <f t="shared" si="5"/>
        <v>5932</v>
      </c>
      <c r="W18" s="152">
        <v>9.15</v>
      </c>
      <c r="X18" s="152">
        <f t="shared" si="6"/>
        <v>9.39</v>
      </c>
    </row>
    <row r="19" spans="1:24" s="151" customFormat="1" x14ac:dyDescent="0.2">
      <c r="A19" s="149">
        <f t="shared" si="7"/>
        <v>14</v>
      </c>
      <c r="B19" s="149">
        <v>82624</v>
      </c>
      <c r="C19" s="149"/>
      <c r="D19" s="149">
        <v>30978</v>
      </c>
      <c r="E19" s="149">
        <f t="shared" si="11"/>
        <v>30301</v>
      </c>
      <c r="F19" s="149"/>
      <c r="G19" s="149">
        <f t="shared" si="8"/>
        <v>140099</v>
      </c>
      <c r="H19" s="149">
        <f t="shared" si="1"/>
        <v>0</v>
      </c>
      <c r="I19" s="149"/>
      <c r="J19" s="149">
        <f t="shared" si="2"/>
        <v>52323</v>
      </c>
      <c r="K19" s="149"/>
      <c r="L19" s="149">
        <f t="shared" si="9"/>
        <v>41858</v>
      </c>
      <c r="M19" s="149">
        <f>SUM('3rd Party Deals'!X19)</f>
        <v>11316</v>
      </c>
      <c r="N19" s="149">
        <f>SUM('Spot wENA'!Z19)</f>
        <v>-1316</v>
      </c>
      <c r="O19" s="150">
        <f t="shared" si="10"/>
        <v>51858</v>
      </c>
      <c r="P19" s="149"/>
      <c r="Q19" s="150">
        <f t="shared" si="3"/>
        <v>82159</v>
      </c>
      <c r="R19" s="149"/>
      <c r="S19" s="149">
        <f t="shared" si="4"/>
        <v>465</v>
      </c>
      <c r="U19" s="149">
        <f t="shared" si="5"/>
        <v>0</v>
      </c>
      <c r="W19" s="152">
        <v>8</v>
      </c>
      <c r="X19" s="152">
        <f t="shared" si="6"/>
        <v>8.2100000000000009</v>
      </c>
    </row>
    <row r="20" spans="1:24" s="151" customFormat="1" x14ac:dyDescent="0.2">
      <c r="A20" s="149">
        <f t="shared" si="7"/>
        <v>15</v>
      </c>
      <c r="B20" s="149">
        <v>74584</v>
      </c>
      <c r="C20" s="149"/>
      <c r="D20" s="149">
        <v>24887</v>
      </c>
      <c r="E20" s="149">
        <f t="shared" si="11"/>
        <v>24343</v>
      </c>
      <c r="F20" s="149"/>
      <c r="G20" s="149">
        <f t="shared" si="8"/>
        <v>140099</v>
      </c>
      <c r="H20" s="149">
        <f t="shared" si="1"/>
        <v>0</v>
      </c>
      <c r="I20" s="149"/>
      <c r="J20" s="149">
        <f t="shared" si="2"/>
        <v>50241</v>
      </c>
      <c r="K20" s="149"/>
      <c r="L20" s="149">
        <f t="shared" si="9"/>
        <v>41858</v>
      </c>
      <c r="M20" s="149">
        <f>SUM('3rd Party Deals'!X20)</f>
        <v>11316</v>
      </c>
      <c r="N20" s="149">
        <f>SUM('Spot wENA'!Z20)</f>
        <v>-1316</v>
      </c>
      <c r="O20" s="150">
        <f t="shared" si="10"/>
        <v>51858</v>
      </c>
      <c r="P20" s="149"/>
      <c r="Q20" s="150">
        <f t="shared" si="3"/>
        <v>0</v>
      </c>
      <c r="R20" s="149"/>
      <c r="S20" s="149">
        <f t="shared" si="4"/>
        <v>0</v>
      </c>
      <c r="U20" s="149">
        <f t="shared" si="5"/>
        <v>1617</v>
      </c>
      <c r="W20" s="152">
        <v>7.8150000000000004</v>
      </c>
      <c r="X20" s="152">
        <f t="shared" si="6"/>
        <v>8.02</v>
      </c>
    </row>
    <row r="21" spans="1:24" s="162" customFormat="1" x14ac:dyDescent="0.2">
      <c r="A21" s="160">
        <f t="shared" si="7"/>
        <v>16</v>
      </c>
      <c r="B21" s="160">
        <v>56865</v>
      </c>
      <c r="C21" s="160"/>
      <c r="D21" s="160">
        <v>27</v>
      </c>
      <c r="E21" s="160">
        <f t="shared" si="11"/>
        <v>26</v>
      </c>
      <c r="F21" s="160"/>
      <c r="G21" s="160">
        <f t="shared" si="8"/>
        <v>140099</v>
      </c>
      <c r="H21" s="160">
        <f t="shared" si="1"/>
        <v>0</v>
      </c>
      <c r="I21" s="160"/>
      <c r="J21" s="160">
        <f t="shared" si="2"/>
        <v>56839</v>
      </c>
      <c r="K21" s="160"/>
      <c r="L21" s="160">
        <f t="shared" si="9"/>
        <v>41858</v>
      </c>
      <c r="M21" s="160">
        <f>SUM('3rd Party Deals'!X21)</f>
        <v>11316</v>
      </c>
      <c r="N21" s="160">
        <f>SUM('Spot wENA'!Z21)</f>
        <v>-1316</v>
      </c>
      <c r="O21" s="161">
        <f t="shared" si="10"/>
        <v>51858</v>
      </c>
      <c r="P21" s="160"/>
      <c r="Q21" s="161">
        <f t="shared" si="3"/>
        <v>51884</v>
      </c>
      <c r="R21" s="160"/>
      <c r="S21" s="160">
        <f t="shared" si="4"/>
        <v>4981</v>
      </c>
      <c r="U21" s="160">
        <f t="shared" si="5"/>
        <v>0</v>
      </c>
      <c r="W21" s="163">
        <v>8.2650000000000006</v>
      </c>
      <c r="X21" s="163">
        <f t="shared" si="6"/>
        <v>8.48</v>
      </c>
    </row>
    <row r="22" spans="1:24" s="162" customFormat="1" x14ac:dyDescent="0.2">
      <c r="A22" s="160">
        <f t="shared" si="7"/>
        <v>17</v>
      </c>
      <c r="B22" s="160">
        <v>114528</v>
      </c>
      <c r="C22" s="160"/>
      <c r="D22" s="160">
        <v>44899</v>
      </c>
      <c r="E22" s="160">
        <f t="shared" si="11"/>
        <v>43918</v>
      </c>
      <c r="F22" s="160"/>
      <c r="G22" s="160">
        <f t="shared" si="8"/>
        <v>140099</v>
      </c>
      <c r="H22" s="160">
        <f t="shared" si="1"/>
        <v>0</v>
      </c>
      <c r="I22" s="160"/>
      <c r="J22" s="160">
        <f t="shared" si="2"/>
        <v>70610</v>
      </c>
      <c r="K22" s="160"/>
      <c r="L22" s="160">
        <f t="shared" si="9"/>
        <v>41858</v>
      </c>
      <c r="M22" s="160">
        <f>SUM('3rd Party Deals'!X22)</f>
        <v>11316</v>
      </c>
      <c r="N22" s="160">
        <f>SUM('Spot wENA'!Z22)</f>
        <v>-1316</v>
      </c>
      <c r="O22" s="161">
        <f t="shared" si="10"/>
        <v>51858</v>
      </c>
      <c r="P22" s="160"/>
      <c r="Q22" s="161">
        <f t="shared" si="3"/>
        <v>95776</v>
      </c>
      <c r="R22" s="160"/>
      <c r="S22" s="160">
        <f t="shared" si="4"/>
        <v>18752</v>
      </c>
      <c r="U22" s="160">
        <f t="shared" si="5"/>
        <v>0</v>
      </c>
      <c r="W22" s="163">
        <v>8.2650000000000006</v>
      </c>
      <c r="X22" s="163">
        <f t="shared" si="6"/>
        <v>8.48</v>
      </c>
    </row>
    <row r="23" spans="1:24" s="162" customFormat="1" x14ac:dyDescent="0.2">
      <c r="A23" s="160">
        <f t="shared" si="7"/>
        <v>18</v>
      </c>
      <c r="B23" s="160">
        <v>93887</v>
      </c>
      <c r="C23" s="160"/>
      <c r="D23" s="160">
        <v>27936</v>
      </c>
      <c r="E23" s="160">
        <f t="shared" si="11"/>
        <v>27326</v>
      </c>
      <c r="F23" s="160"/>
      <c r="G23" s="160">
        <f t="shared" si="8"/>
        <v>140099</v>
      </c>
      <c r="H23" s="160">
        <f t="shared" si="1"/>
        <v>0</v>
      </c>
      <c r="I23" s="160"/>
      <c r="J23" s="160">
        <f t="shared" si="2"/>
        <v>66561</v>
      </c>
      <c r="K23" s="160"/>
      <c r="L23" s="160">
        <f t="shared" si="9"/>
        <v>41858</v>
      </c>
      <c r="M23" s="160">
        <f>SUM('3rd Party Deals'!X23)</f>
        <v>11316</v>
      </c>
      <c r="N23" s="160">
        <f>SUM('Spot wENA'!Z23)</f>
        <v>-1316</v>
      </c>
      <c r="O23" s="161">
        <f t="shared" si="10"/>
        <v>51858</v>
      </c>
      <c r="P23" s="160"/>
      <c r="Q23" s="161">
        <f t="shared" si="3"/>
        <v>79184</v>
      </c>
      <c r="R23" s="160"/>
      <c r="S23" s="160">
        <f t="shared" si="4"/>
        <v>14703</v>
      </c>
      <c r="U23" s="160">
        <f t="shared" si="5"/>
        <v>0</v>
      </c>
      <c r="W23" s="163">
        <v>8.2650000000000006</v>
      </c>
      <c r="X23" s="163">
        <f t="shared" si="6"/>
        <v>8.48</v>
      </c>
    </row>
    <row r="24" spans="1:24" s="162" customFormat="1" x14ac:dyDescent="0.2">
      <c r="A24" s="160">
        <f t="shared" si="7"/>
        <v>19</v>
      </c>
      <c r="B24" s="160">
        <v>122005</v>
      </c>
      <c r="C24" s="160"/>
      <c r="D24" s="160">
        <v>60722</v>
      </c>
      <c r="E24" s="160">
        <f t="shared" si="11"/>
        <v>59396</v>
      </c>
      <c r="F24" s="160"/>
      <c r="G24" s="160">
        <f t="shared" si="8"/>
        <v>140099</v>
      </c>
      <c r="H24" s="160">
        <f t="shared" si="1"/>
        <v>0</v>
      </c>
      <c r="I24" s="160"/>
      <c r="J24" s="160">
        <f t="shared" si="2"/>
        <v>62609</v>
      </c>
      <c r="K24" s="160"/>
      <c r="L24" s="160">
        <f t="shared" si="9"/>
        <v>41858</v>
      </c>
      <c r="M24" s="160">
        <f>SUM('3rd Party Deals'!X24)</f>
        <v>11316</v>
      </c>
      <c r="N24" s="160">
        <f>SUM('Spot wENA'!Z24)</f>
        <v>-1316</v>
      </c>
      <c r="O24" s="161">
        <f t="shared" si="10"/>
        <v>51858</v>
      </c>
      <c r="P24" s="160"/>
      <c r="Q24" s="161">
        <f t="shared" si="3"/>
        <v>111254</v>
      </c>
      <c r="R24" s="160"/>
      <c r="S24" s="160">
        <f t="shared" si="4"/>
        <v>10751</v>
      </c>
      <c r="U24" s="160">
        <f t="shared" si="5"/>
        <v>0</v>
      </c>
      <c r="W24" s="163">
        <v>9.9250000000000007</v>
      </c>
      <c r="X24" s="163">
        <f t="shared" si="6"/>
        <v>10.18</v>
      </c>
    </row>
    <row r="25" spans="1:24" s="121" customFormat="1" x14ac:dyDescent="0.2">
      <c r="A25" s="117">
        <f t="shared" si="7"/>
        <v>20</v>
      </c>
      <c r="B25" s="117">
        <v>111839</v>
      </c>
      <c r="C25" s="117"/>
      <c r="D25" s="117">
        <v>44097</v>
      </c>
      <c r="E25" s="117">
        <f t="shared" si="11"/>
        <v>43134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68705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8684</v>
      </c>
      <c r="O25" s="120">
        <f t="shared" si="10"/>
        <v>61858</v>
      </c>
      <c r="P25" s="117"/>
      <c r="Q25" s="120">
        <f t="shared" si="3"/>
        <v>104992</v>
      </c>
      <c r="R25" s="117"/>
      <c r="S25" s="117">
        <f t="shared" si="4"/>
        <v>6847</v>
      </c>
      <c r="U25" s="117">
        <f t="shared" si="5"/>
        <v>0</v>
      </c>
      <c r="W25" s="140">
        <v>9.59</v>
      </c>
      <c r="X25" s="140">
        <f t="shared" si="6"/>
        <v>9.84</v>
      </c>
    </row>
    <row r="26" spans="1:24" s="121" customFormat="1" x14ac:dyDescent="0.2">
      <c r="A26" s="117">
        <f t="shared" si="7"/>
        <v>21</v>
      </c>
      <c r="B26" s="117">
        <v>82488</v>
      </c>
      <c r="C26" s="117"/>
      <c r="D26" s="117"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54121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8684</v>
      </c>
      <c r="O26" s="120">
        <f t="shared" si="10"/>
        <v>61858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>
        <v>10.455</v>
      </c>
      <c r="X26" s="140">
        <f t="shared" si="6"/>
        <v>10.72</v>
      </c>
    </row>
    <row r="27" spans="1:24" s="121" customFormat="1" x14ac:dyDescent="0.2">
      <c r="A27" s="117">
        <f t="shared" si="7"/>
        <v>22</v>
      </c>
      <c r="B27" s="117">
        <f t="shared" ref="B27:B35" si="12">+B26</f>
        <v>82488</v>
      </c>
      <c r="C27" s="117"/>
      <c r="D27" s="117">
        <f t="shared" ref="D27:D35" si="13">+D26</f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54121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8684</v>
      </c>
      <c r="O27" s="120">
        <f t="shared" si="10"/>
        <v>61858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>
        <v>11.045</v>
      </c>
      <c r="X27" s="140">
        <f t="shared" si="6"/>
        <v>11.32</v>
      </c>
    </row>
    <row r="28" spans="1:24" s="121" customFormat="1" x14ac:dyDescent="0.2">
      <c r="A28" s="117">
        <f t="shared" si="7"/>
        <v>23</v>
      </c>
      <c r="B28" s="117">
        <f t="shared" si="12"/>
        <v>82488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54121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8684</v>
      </c>
      <c r="O28" s="120">
        <f t="shared" si="10"/>
        <v>61858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">
      <c r="A29" s="117">
        <f t="shared" si="7"/>
        <v>24</v>
      </c>
      <c r="B29" s="117">
        <f t="shared" si="12"/>
        <v>82488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54121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8684</v>
      </c>
      <c r="O29" s="120">
        <f t="shared" si="10"/>
        <v>61858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">
      <c r="A30" s="117">
        <f t="shared" si="7"/>
        <v>25</v>
      </c>
      <c r="B30" s="117">
        <f t="shared" si="12"/>
        <v>82488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54121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8684</v>
      </c>
      <c r="O30" s="120">
        <f t="shared" si="10"/>
        <v>61858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">
      <c r="A31" s="117">
        <f t="shared" si="7"/>
        <v>26</v>
      </c>
      <c r="B31" s="117">
        <f t="shared" si="12"/>
        <v>82488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54121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8684</v>
      </c>
      <c r="O31" s="120">
        <f t="shared" si="10"/>
        <v>61858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">
      <c r="A32" s="117">
        <f t="shared" si="7"/>
        <v>27</v>
      </c>
      <c r="B32" s="117">
        <f t="shared" si="12"/>
        <v>82488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54121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8684</v>
      </c>
      <c r="O32" s="120">
        <f t="shared" si="10"/>
        <v>61858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">
      <c r="A33" s="117">
        <f t="shared" si="7"/>
        <v>28</v>
      </c>
      <c r="B33" s="117">
        <f t="shared" si="12"/>
        <v>82488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54121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8684</v>
      </c>
      <c r="O33" s="120">
        <f t="shared" si="10"/>
        <v>61858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">
      <c r="A34" s="117">
        <f t="shared" si="7"/>
        <v>29</v>
      </c>
      <c r="B34" s="117">
        <f t="shared" si="12"/>
        <v>82488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54121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8684</v>
      </c>
      <c r="O34" s="120">
        <f t="shared" si="10"/>
        <v>61858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">
      <c r="A35" s="117">
        <f>+A34+1</f>
        <v>30</v>
      </c>
      <c r="B35" s="117">
        <f t="shared" si="12"/>
        <v>82488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54121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8684</v>
      </c>
      <c r="O35" s="120">
        <f t="shared" si="10"/>
        <v>61858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">
      <c r="A36" s="117">
        <f>+A35+1</f>
        <v>31</v>
      </c>
      <c r="B36" s="117">
        <f>+B35</f>
        <v>82488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54121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8684</v>
      </c>
      <c r="O36" s="120">
        <f t="shared" si="10"/>
        <v>61858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">
      <c r="A38" s="68"/>
      <c r="B38" s="68">
        <f>SUM(B6:B37)</f>
        <v>2570632</v>
      </c>
      <c r="C38" s="68"/>
      <c r="D38" s="68">
        <f>SUM(D6:D37)</f>
        <v>1010660</v>
      </c>
      <c r="E38" s="68">
        <f>SUM(E6:E37)</f>
        <v>988591</v>
      </c>
      <c r="F38" s="68"/>
      <c r="G38" s="68"/>
      <c r="H38" s="68"/>
      <c r="I38" s="68"/>
      <c r="J38" s="68">
        <f>SUM(J6:J37)</f>
        <v>1582041</v>
      </c>
      <c r="K38" s="68"/>
      <c r="L38" s="68">
        <f>SUM(L6:L37)</f>
        <v>1297598</v>
      </c>
      <c r="M38" s="68">
        <f>SUM(M6:M37)</f>
        <v>350796</v>
      </c>
      <c r="N38" s="68">
        <f>SUM(N6:N37)</f>
        <v>-20796</v>
      </c>
      <c r="O38" s="68">
        <f>SUM(O6:O37)</f>
        <v>1627598</v>
      </c>
      <c r="P38" s="68"/>
      <c r="Q38" s="68">
        <f>SUM(Q6:Q37)</f>
        <v>933260</v>
      </c>
      <c r="R38" s="68"/>
      <c r="S38" s="68">
        <f>SUM(S6:S37)</f>
        <v>92151</v>
      </c>
      <c r="U38" s="68">
        <f>SUM(U6:U37)</f>
        <v>137708</v>
      </c>
      <c r="W38" s="141"/>
    </row>
    <row r="48" spans="1:24" x14ac:dyDescent="0.2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250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253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B43" workbookViewId="0">
      <selection activeCell="G56" sqref="G5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2014-09-03T12:28:30Z</dcterms:modified>
</cp:coreProperties>
</file>